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Pump Readings-Hr-Independent" sheetId="1" r:id="rId1"/>
    <sheet name="Sheet2" sheetId="2" r:id="rId2"/>
    <sheet name="Sheet3" sheetId="3" r:id="rId3"/>
  </sheets>
  <definedNames>
    <definedName name="_xlnm.Print_Area" localSheetId="0">'Pump Readings-Hr-Independent'!$A$1:$K$47</definedName>
  </definedNames>
  <calcPr fullCalcOnLoad="1"/>
</workbook>
</file>

<file path=xl/sharedStrings.xml><?xml version="1.0" encoding="utf-8"?>
<sst xmlns="http://schemas.openxmlformats.org/spreadsheetml/2006/main" count="40" uniqueCount="25">
  <si>
    <t>Pump #1</t>
  </si>
  <si>
    <t>Reading</t>
  </si>
  <si>
    <t>Flow</t>
  </si>
  <si>
    <t>Pump #2</t>
  </si>
  <si>
    <t>Total Flow</t>
  </si>
  <si>
    <t>Pump #1 and #2 together</t>
  </si>
  <si>
    <t>Input numbers</t>
  </si>
  <si>
    <t>Hours*</t>
  </si>
  <si>
    <t>see note</t>
  </si>
  <si>
    <t>Facility:</t>
  </si>
  <si>
    <t>Directions</t>
  </si>
  <si>
    <t>Average monthly flow</t>
  </si>
  <si>
    <t>Output calculations</t>
  </si>
  <si>
    <t>Month/year:</t>
  </si>
  <si>
    <t>Pump calibration date:</t>
  </si>
  <si>
    <t>Day of</t>
  </si>
  <si>
    <t>Month</t>
  </si>
  <si>
    <t xml:space="preserve">Column Totals = </t>
  </si>
  <si>
    <t>Pump #1 + #2 (third meter)</t>
  </si>
  <si>
    <t>Meter</t>
  </si>
  <si>
    <r>
      <rPr>
        <b/>
        <sz val="10"/>
        <color indexed="10"/>
        <rFont val="Arial"/>
        <family val="2"/>
      </rPr>
      <t>Note:</t>
    </r>
    <r>
      <rPr>
        <b/>
        <sz val="10"/>
        <rFont val="Arial"/>
        <family val="2"/>
      </rPr>
      <t xml:space="preserve">  </t>
    </r>
    <r>
      <rPr>
        <sz val="10"/>
        <rFont val="Arial"/>
        <family val="2"/>
      </rPr>
      <t xml:space="preserve">1. On the first day, you will need to input the </t>
    </r>
    <r>
      <rPr>
        <b/>
        <sz val="10"/>
        <rFont val="Arial"/>
        <family val="2"/>
      </rPr>
      <t>hours</t>
    </r>
    <r>
      <rPr>
        <sz val="10"/>
        <rFont val="Arial"/>
        <family val="2"/>
      </rPr>
      <t xml:space="preserve"> between the last reading in the previous month and the first
               reading this month.
           2. Every day must have a pump reading.
           3. Use this spreadsheet if your third meter runs only when both pumps are running together. </t>
    </r>
  </si>
  <si>
    <t>Calibrated Pump Capacity in gallons per minute:</t>
  </si>
  <si>
    <t>(gallons)</t>
  </si>
  <si>
    <t>(gals/day)</t>
  </si>
  <si>
    <t xml:space="preserve">Average Monthly Flow =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</si>
</sst>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6">
    <font>
      <sz val="10"/>
      <name val="Arial"/>
      <family val="0"/>
    </font>
    <font>
      <sz val="10"/>
      <color indexed="8"/>
      <name val="Calibri"/>
      <family val="2"/>
    </font>
    <font>
      <b/>
      <sz val="10"/>
      <name val="Arial"/>
      <family val="2"/>
    </font>
    <font>
      <sz val="8"/>
      <name val="Arial"/>
      <family val="2"/>
    </font>
    <font>
      <b/>
      <sz val="9"/>
      <name val="Arial"/>
      <family val="2"/>
    </font>
    <font>
      <b/>
      <sz val="10"/>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22"/>
      <color indexed="8"/>
      <name val="Trebuchet MS"/>
      <family val="2"/>
    </font>
    <font>
      <b/>
      <sz val="22"/>
      <color indexed="10"/>
      <name val="Trebuchet MS"/>
      <family val="2"/>
    </font>
    <font>
      <b/>
      <sz val="13"/>
      <color indexed="10"/>
      <name val="Arial"/>
      <family val="2"/>
    </font>
    <font>
      <sz val="11"/>
      <color indexed="8"/>
      <name val="Arial Black"/>
      <family val="2"/>
    </font>
    <font>
      <i/>
      <sz val="4"/>
      <color indexed="8"/>
      <name val="Arial"/>
      <family val="2"/>
    </font>
    <font>
      <i/>
      <sz val="8"/>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00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style="thin"/>
      <top/>
      <bottom/>
    </border>
    <border>
      <left style="thin"/>
      <right style="thin"/>
      <top/>
      <bottom style="thin"/>
    </border>
    <border>
      <left/>
      <right style="thin"/>
      <top/>
      <bottom style="thin"/>
    </border>
    <border>
      <left/>
      <right/>
      <top/>
      <bottom style="thin"/>
    </border>
    <border>
      <left/>
      <right/>
      <top style="thin"/>
      <bottom style="thin"/>
    </border>
    <border>
      <left style="thin"/>
      <right/>
      <top style="thin"/>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164" fontId="0" fillId="0" borderId="0" xfId="0" applyNumberFormat="1" applyAlignment="1">
      <alignment/>
    </xf>
    <xf numFmtId="164" fontId="2" fillId="0" borderId="0" xfId="0" applyNumberFormat="1" applyFont="1" applyBorder="1" applyAlignment="1">
      <alignment/>
    </xf>
    <xf numFmtId="0" fontId="0" fillId="0" borderId="0" xfId="0" applyFill="1" applyBorder="1" applyAlignment="1">
      <alignment/>
    </xf>
    <xf numFmtId="0" fontId="0" fillId="0" borderId="0" xfId="0" applyAlignment="1" applyProtection="1">
      <alignment/>
      <protection locked="0"/>
    </xf>
    <xf numFmtId="164" fontId="0" fillId="33" borderId="10" xfId="0" applyNumberFormat="1" applyFont="1" applyFill="1" applyBorder="1" applyAlignment="1" applyProtection="1">
      <alignment/>
      <protection locked="0"/>
    </xf>
    <xf numFmtId="14" fontId="4" fillId="0" borderId="0" xfId="0" applyNumberFormat="1" applyFont="1" applyAlignment="1">
      <alignment/>
    </xf>
    <xf numFmtId="0" fontId="2" fillId="0" borderId="0" xfId="0" applyFont="1" applyFill="1" applyAlignment="1">
      <alignment/>
    </xf>
    <xf numFmtId="0" fontId="2" fillId="0" borderId="0" xfId="0" applyFont="1" applyFill="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0" xfId="0" applyFont="1" applyFill="1" applyBorder="1" applyAlignment="1">
      <alignment horizontal="center"/>
    </xf>
    <xf numFmtId="0" fontId="2" fillId="0" borderId="14" xfId="0" applyFont="1" applyFill="1" applyBorder="1" applyAlignment="1">
      <alignment horizontal="center"/>
    </xf>
    <xf numFmtId="0" fontId="0" fillId="0" borderId="0" xfId="56">
      <alignment/>
      <protection/>
    </xf>
    <xf numFmtId="0" fontId="2" fillId="0" borderId="0" xfId="56" applyFont="1" applyAlignment="1">
      <alignment/>
      <protection/>
    </xf>
    <xf numFmtId="0" fontId="0" fillId="0" borderId="0" xfId="56" applyBorder="1">
      <alignment/>
      <protection/>
    </xf>
    <xf numFmtId="0" fontId="2" fillId="0" borderId="0" xfId="56" applyFont="1" applyFill="1" applyBorder="1" applyAlignment="1" applyProtection="1">
      <alignment/>
      <protection locked="0"/>
    </xf>
    <xf numFmtId="0" fontId="0" fillId="0" borderId="0" xfId="56" applyFont="1">
      <alignment/>
      <protection/>
    </xf>
    <xf numFmtId="0" fontId="0" fillId="0" borderId="0" xfId="56" applyFont="1" applyAlignment="1">
      <alignment horizontal="left"/>
      <protection/>
    </xf>
    <xf numFmtId="0" fontId="0" fillId="34" borderId="10" xfId="56" applyFill="1" applyBorder="1">
      <alignment/>
      <protection/>
    </xf>
    <xf numFmtId="0" fontId="45" fillId="0" borderId="15" xfId="0" applyFont="1" applyFill="1" applyBorder="1" applyAlignment="1">
      <alignment horizontal="center"/>
    </xf>
    <xf numFmtId="0" fontId="4" fillId="0" borderId="0" xfId="56" applyFont="1" applyAlignment="1">
      <alignment/>
      <protection/>
    </xf>
    <xf numFmtId="0" fontId="0" fillId="0" borderId="0" xfId="0" applyFill="1" applyBorder="1" applyAlignment="1">
      <alignment/>
    </xf>
    <xf numFmtId="0" fontId="0" fillId="35" borderId="10" xfId="0" applyFill="1" applyBorder="1" applyAlignment="1">
      <alignment/>
    </xf>
    <xf numFmtId="0" fontId="2" fillId="0" borderId="15" xfId="0" applyFont="1" applyFill="1" applyBorder="1" applyAlignment="1">
      <alignment horizontal="center"/>
    </xf>
    <xf numFmtId="0" fontId="2" fillId="0" borderId="16" xfId="0" applyFont="1" applyFill="1" applyBorder="1" applyAlignment="1">
      <alignment horizontal="center"/>
    </xf>
    <xf numFmtId="165" fontId="0" fillId="33" borderId="10" xfId="0" applyNumberFormat="1" applyFont="1" applyFill="1" applyBorder="1" applyAlignment="1" applyProtection="1">
      <alignment/>
      <protection locked="0"/>
    </xf>
    <xf numFmtId="165" fontId="0" fillId="33" borderId="10" xfId="0" applyNumberFormat="1" applyFill="1" applyBorder="1" applyAlignment="1" applyProtection="1">
      <alignment/>
      <protection locked="0"/>
    </xf>
    <xf numFmtId="3" fontId="2" fillId="35" borderId="10" xfId="0" applyNumberFormat="1" applyFont="1" applyFill="1" applyBorder="1" applyAlignment="1">
      <alignment/>
    </xf>
    <xf numFmtId="3" fontId="2" fillId="33" borderId="10" xfId="0" applyNumberFormat="1" applyFont="1" applyFill="1" applyBorder="1" applyAlignment="1" applyProtection="1">
      <alignment/>
      <protection locked="0"/>
    </xf>
    <xf numFmtId="0" fontId="2" fillId="0" borderId="0" xfId="0" applyFont="1" applyBorder="1" applyAlignment="1">
      <alignment horizontal="right"/>
    </xf>
    <xf numFmtId="164" fontId="2" fillId="0" borderId="0" xfId="0" applyNumberFormat="1"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horizontal="right"/>
    </xf>
    <xf numFmtId="0" fontId="0" fillId="11" borderId="10" xfId="56" applyFill="1" applyBorder="1">
      <alignment/>
      <protection/>
    </xf>
    <xf numFmtId="3" fontId="0" fillId="11" borderId="10" xfId="0" applyNumberFormat="1" applyFill="1" applyBorder="1" applyAlignment="1">
      <alignment/>
    </xf>
    <xf numFmtId="3" fontId="2" fillId="11" borderId="10" xfId="0" applyNumberFormat="1" applyFont="1" applyFill="1" applyBorder="1" applyAlignment="1">
      <alignment/>
    </xf>
    <xf numFmtId="164" fontId="0" fillId="11" borderId="10" xfId="0" applyNumberFormat="1" applyFill="1" applyBorder="1" applyAlignment="1">
      <alignment/>
    </xf>
    <xf numFmtId="164" fontId="2" fillId="11" borderId="10" xfId="0" applyNumberFormat="1" applyFont="1" applyFill="1" applyBorder="1" applyAlignment="1">
      <alignment/>
    </xf>
    <xf numFmtId="2" fontId="0" fillId="0" borderId="0" xfId="0" applyNumberFormat="1" applyAlignment="1">
      <alignment/>
    </xf>
    <xf numFmtId="3" fontId="0" fillId="0" borderId="0" xfId="0" applyNumberFormat="1" applyAlignment="1">
      <alignment/>
    </xf>
    <xf numFmtId="3" fontId="2" fillId="0" borderId="0" xfId="0" applyNumberFormat="1" applyFont="1" applyFill="1" applyBorder="1" applyAlignment="1">
      <alignment/>
    </xf>
    <xf numFmtId="164" fontId="0" fillId="0" borderId="0" xfId="0" applyNumberFormat="1" applyFill="1" applyAlignment="1">
      <alignment/>
    </xf>
    <xf numFmtId="0" fontId="0" fillId="0" borderId="0" xfId="0" applyFill="1" applyAlignment="1">
      <alignment/>
    </xf>
    <xf numFmtId="3" fontId="2" fillId="0" borderId="12" xfId="0" applyNumberFormat="1" applyFont="1" applyFill="1" applyBorder="1" applyAlignment="1">
      <alignment/>
    </xf>
    <xf numFmtId="17" fontId="0" fillId="0" borderId="17" xfId="56" applyNumberFormat="1" applyFont="1" applyFill="1" applyBorder="1" applyAlignment="1" applyProtection="1">
      <alignment/>
      <protection locked="0"/>
    </xf>
    <xf numFmtId="3" fontId="2" fillId="0" borderId="12" xfId="0" applyNumberFormat="1" applyFont="1" applyFill="1" applyBorder="1" applyAlignment="1" applyProtection="1">
      <alignment/>
      <protection/>
    </xf>
    <xf numFmtId="3" fontId="2" fillId="0" borderId="18" xfId="0" applyNumberFormat="1" applyFont="1" applyFill="1" applyBorder="1" applyAlignment="1" applyProtection="1">
      <alignment/>
      <protection/>
    </xf>
    <xf numFmtId="0" fontId="2" fillId="0" borderId="19"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20" xfId="0" applyFont="1" applyFill="1" applyBorder="1" applyAlignment="1">
      <alignment horizontal="center"/>
    </xf>
    <xf numFmtId="0" fontId="2" fillId="0" borderId="18"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right"/>
    </xf>
    <xf numFmtId="0" fontId="0" fillId="0" borderId="17" xfId="56" applyFont="1" applyFill="1" applyBorder="1" applyAlignment="1" applyProtection="1">
      <alignment/>
      <protection locked="0"/>
    </xf>
    <xf numFmtId="0" fontId="45" fillId="0" borderId="0" xfId="56" applyFont="1">
      <alignment/>
      <protection/>
    </xf>
    <xf numFmtId="14" fontId="0" fillId="0" borderId="17" xfId="56" applyNumberFormat="1" applyFont="1" applyFill="1" applyBorder="1" applyAlignment="1" applyProtection="1">
      <alignment/>
      <protection locked="0"/>
    </xf>
    <xf numFmtId="0" fontId="2" fillId="0" borderId="17" xfId="55" applyFont="1" applyBorder="1" applyAlignment="1">
      <alignment horizontal="left" vertical="top" wrapText="1"/>
      <protection/>
    </xf>
    <xf numFmtId="0" fontId="2" fillId="0" borderId="0" xfId="56"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3</xdr:col>
      <xdr:colOff>590550</xdr:colOff>
      <xdr:row>0</xdr:row>
      <xdr:rowOff>933450</xdr:rowOff>
    </xdr:to>
    <xdr:pic>
      <xdr:nvPicPr>
        <xdr:cNvPr id="1" name="Picture 1"/>
        <xdr:cNvPicPr preferRelativeResize="1">
          <a:picLocks noChangeAspect="1"/>
        </xdr:cNvPicPr>
      </xdr:nvPicPr>
      <xdr:blipFill>
        <a:blip r:embed="rId1"/>
        <a:stretch>
          <a:fillRect/>
        </a:stretch>
      </xdr:blipFill>
      <xdr:spPr>
        <a:xfrm>
          <a:off x="38100" y="38100"/>
          <a:ext cx="2390775" cy="895350"/>
        </a:xfrm>
        <a:prstGeom prst="rect">
          <a:avLst/>
        </a:prstGeom>
        <a:noFill/>
        <a:ln w="9525" cmpd="sng">
          <a:noFill/>
        </a:ln>
      </xdr:spPr>
    </xdr:pic>
    <xdr:clientData/>
  </xdr:twoCellAnchor>
  <xdr:twoCellAnchor>
    <xdr:from>
      <xdr:col>3</xdr:col>
      <xdr:colOff>504825</xdr:colOff>
      <xdr:row>0</xdr:row>
      <xdr:rowOff>0</xdr:rowOff>
    </xdr:from>
    <xdr:to>
      <xdr:col>11</xdr:col>
      <xdr:colOff>19050</xdr:colOff>
      <xdr:row>0</xdr:row>
      <xdr:rowOff>1057275</xdr:rowOff>
    </xdr:to>
    <xdr:sp>
      <xdr:nvSpPr>
        <xdr:cNvPr id="2" name="TextBox 4"/>
        <xdr:cNvSpPr txBox="1">
          <a:spLocks noChangeArrowheads="1"/>
        </xdr:cNvSpPr>
      </xdr:nvSpPr>
      <xdr:spPr>
        <a:xfrm>
          <a:off x="2343150" y="0"/>
          <a:ext cx="4505325" cy="1057275"/>
        </a:xfrm>
        <a:prstGeom prst="rect">
          <a:avLst/>
        </a:prstGeom>
        <a:solidFill>
          <a:srgbClr val="FFFFFF"/>
        </a:solidFill>
        <a:ln w="9525" cmpd="sng">
          <a:noFill/>
        </a:ln>
      </xdr:spPr>
      <xdr:txBody>
        <a:bodyPr vertOverflow="clip" wrap="square"/>
        <a:p>
          <a:pPr algn="r">
            <a:defRPr/>
          </a:pPr>
          <a:r>
            <a:rPr lang="en-US" cap="none" sz="2200" b="0" i="0" u="none" baseline="0">
              <a:solidFill>
                <a:srgbClr val="000000"/>
              </a:solidFill>
              <a:latin typeface="Trebuchet MS"/>
              <a:ea typeface="Trebuchet MS"/>
              <a:cs typeface="Trebuchet MS"/>
            </a:rPr>
            <a:t>Pump Readings - </a:t>
          </a:r>
          <a:r>
            <a:rPr lang="en-US" cap="none" sz="2200" b="1" i="0" u="none" baseline="0">
              <a:solidFill>
                <a:srgbClr val="FF0000"/>
              </a:solidFill>
              <a:latin typeface="Trebuchet MS"/>
              <a:ea typeface="Trebuchet MS"/>
              <a:cs typeface="Trebuchet MS"/>
            </a:rPr>
            <a:t>In Hours
</a:t>
          </a:r>
          <a:r>
            <a:rPr lang="en-US" cap="none" sz="1300" b="1" i="0" u="none" baseline="0">
              <a:solidFill>
                <a:srgbClr val="FF0000"/>
              </a:solidFill>
              <a:latin typeface="Arial"/>
              <a:ea typeface="Arial"/>
              <a:cs typeface="Arial"/>
            </a:rPr>
            <a:t>Use </a:t>
          </a:r>
          <a:r>
            <a:rPr lang="en-US" cap="none" sz="1300" b="1" i="0" u="none" baseline="0">
              <a:solidFill>
                <a:srgbClr val="FF0000"/>
              </a:solidFill>
              <a:latin typeface="Arial"/>
              <a:ea typeface="Arial"/>
              <a:cs typeface="Arial"/>
            </a:rPr>
            <a:t>only</a:t>
          </a:r>
          <a:r>
            <a:rPr lang="en-US" cap="none" sz="1300" b="1" i="0" u="none" baseline="0">
              <a:solidFill>
                <a:srgbClr val="FF0000"/>
              </a:solidFill>
              <a:latin typeface="Arial"/>
              <a:ea typeface="Arial"/>
              <a:cs typeface="Arial"/>
            </a:rPr>
            <a:t> when all meters run independent of each other</a:t>
          </a:r>
          <a:r>
            <a:rPr lang="en-US" cap="none" sz="1300" b="1" i="0" u="none" baseline="0">
              <a:solidFill>
                <a:srgbClr val="FF0000"/>
              </a:solidFill>
              <a:latin typeface="Arial"/>
              <a:ea typeface="Arial"/>
              <a:cs typeface="Arial"/>
            </a:rPr>
            <a:t>
</a:t>
          </a:r>
          <a:r>
            <a:rPr lang="en-US" cap="none" sz="1100" b="0" i="0" u="none" baseline="0">
              <a:solidFill>
                <a:srgbClr val="000000"/>
              </a:solidFill>
              <a:latin typeface="Arial Black"/>
              <a:ea typeface="Arial Black"/>
              <a:cs typeface="Arial Black"/>
            </a:rPr>
            <a:t>Wastewater Permit Program
</a:t>
          </a:r>
          <a:r>
            <a:rPr lang="en-US" cap="none" sz="4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Doc Type: Course Material</a:t>
          </a:r>
          <a:r>
            <a:rPr lang="en-US" cap="none" sz="400" b="0" i="1"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55"/>
  <sheetViews>
    <sheetView tabSelected="1" zoomScaleSheetLayoutView="80" zoomScalePageLayoutView="0" workbookViewId="0" topLeftCell="A1">
      <selection activeCell="B2" sqref="B2:G2"/>
    </sheetView>
  </sheetViews>
  <sheetFormatPr defaultColWidth="9.140625" defaultRowHeight="12.75"/>
  <cols>
    <col min="1" max="1" width="9.7109375" style="2" customWidth="1"/>
    <col min="3" max="3" width="8.7109375" style="0" customWidth="1"/>
    <col min="4" max="4" width="9.57421875" style="0" bestFit="1" customWidth="1"/>
    <col min="5" max="5" width="9.140625" style="7" customWidth="1"/>
    <col min="6" max="6" width="8.7109375" style="0" customWidth="1"/>
    <col min="9" max="9" width="8.7109375" style="0" customWidth="1"/>
    <col min="11" max="11" width="11.28125" style="0" customWidth="1"/>
  </cols>
  <sheetData>
    <row r="1" ht="90" customHeight="1"/>
    <row r="2" spans="1:11" ht="12.75">
      <c r="A2" s="21" t="s">
        <v>9</v>
      </c>
      <c r="B2" s="63"/>
      <c r="C2" s="63"/>
      <c r="D2" s="63"/>
      <c r="E2" s="63"/>
      <c r="F2" s="63"/>
      <c r="G2" s="63"/>
      <c r="H2" s="20"/>
      <c r="I2" s="64" t="s">
        <v>10</v>
      </c>
      <c r="J2" s="64"/>
      <c r="K2" s="64"/>
    </row>
    <row r="3" spans="1:11" ht="12.75">
      <c r="A3" s="21"/>
      <c r="B3" s="23"/>
      <c r="C3" s="23"/>
      <c r="D3" s="23"/>
      <c r="E3" s="23"/>
      <c r="F3" s="23"/>
      <c r="G3" s="23"/>
      <c r="H3" s="20"/>
      <c r="I3" s="26"/>
      <c r="J3" s="25" t="s">
        <v>6</v>
      </c>
      <c r="K3" s="22"/>
    </row>
    <row r="4" spans="1:11" ht="12.75">
      <c r="A4" s="28" t="s">
        <v>13</v>
      </c>
      <c r="B4" s="53"/>
      <c r="C4" s="67" t="s">
        <v>14</v>
      </c>
      <c r="D4" s="67"/>
      <c r="E4" s="67"/>
      <c r="F4" s="65"/>
      <c r="G4" s="63"/>
      <c r="H4" s="20"/>
      <c r="I4" s="42"/>
      <c r="J4" s="24" t="s">
        <v>12</v>
      </c>
      <c r="K4" s="22"/>
    </row>
    <row r="5" spans="9:10" ht="12.75">
      <c r="I5" s="30"/>
      <c r="J5" t="s">
        <v>11</v>
      </c>
    </row>
    <row r="6" ht="9.75" customHeight="1">
      <c r="I6" s="29"/>
    </row>
    <row r="7" spans="1:11" ht="57" customHeight="1">
      <c r="A7" s="66" t="s">
        <v>20</v>
      </c>
      <c r="B7" s="66"/>
      <c r="C7" s="66"/>
      <c r="D7" s="66"/>
      <c r="E7" s="66"/>
      <c r="F7" s="66"/>
      <c r="G7" s="66"/>
      <c r="H7" s="66"/>
      <c r="I7" s="66"/>
      <c r="J7" s="66"/>
      <c r="K7" s="66"/>
    </row>
    <row r="8" spans="1:9" ht="12.75">
      <c r="A8" s="4" t="s">
        <v>21</v>
      </c>
      <c r="B8" s="4"/>
      <c r="C8" s="4"/>
      <c r="D8" s="4"/>
      <c r="H8" s="9"/>
      <c r="I8" s="9"/>
    </row>
    <row r="9" spans="1:11" s="1" customFormat="1" ht="12.75">
      <c r="A9" s="2"/>
      <c r="B9" s="6" t="s">
        <v>0</v>
      </c>
      <c r="C9" s="36">
        <v>226</v>
      </c>
      <c r="E9" s="8" t="s">
        <v>3</v>
      </c>
      <c r="F9" s="36">
        <v>226</v>
      </c>
      <c r="H9" s="5"/>
      <c r="I9" s="6"/>
      <c r="J9" s="37" t="s">
        <v>5</v>
      </c>
      <c r="K9" s="36">
        <v>230</v>
      </c>
    </row>
    <row r="10" spans="1:11" s="1" customFormat="1" ht="12.75">
      <c r="A10" s="2"/>
      <c r="B10" s="6"/>
      <c r="C10" s="54"/>
      <c r="D10" s="13"/>
      <c r="E10" s="38"/>
      <c r="F10" s="54"/>
      <c r="G10" s="13"/>
      <c r="H10" s="39"/>
      <c r="I10" s="40"/>
      <c r="J10" s="41"/>
      <c r="K10" s="55"/>
    </row>
    <row r="11" spans="1:11" s="13" customFormat="1" ht="12.75">
      <c r="A11" s="15"/>
      <c r="B11" s="56" t="s">
        <v>0</v>
      </c>
      <c r="C11" s="57"/>
      <c r="D11" s="58"/>
      <c r="E11" s="56" t="s">
        <v>3</v>
      </c>
      <c r="F11" s="57"/>
      <c r="G11" s="58"/>
      <c r="H11" s="59" t="s">
        <v>18</v>
      </c>
      <c r="I11" s="60"/>
      <c r="J11" s="60"/>
      <c r="K11" s="18" t="s">
        <v>4</v>
      </c>
    </row>
    <row r="12" spans="1:11" s="14" customFormat="1" ht="12.75">
      <c r="A12" s="19" t="s">
        <v>15</v>
      </c>
      <c r="B12" s="15" t="s">
        <v>19</v>
      </c>
      <c r="C12" s="15" t="s">
        <v>7</v>
      </c>
      <c r="D12" s="17" t="s">
        <v>2</v>
      </c>
      <c r="E12" s="15" t="s">
        <v>19</v>
      </c>
      <c r="F12" s="17" t="s">
        <v>7</v>
      </c>
      <c r="G12" s="15" t="s">
        <v>2</v>
      </c>
      <c r="H12" s="15" t="s">
        <v>19</v>
      </c>
      <c r="I12" s="15" t="s">
        <v>7</v>
      </c>
      <c r="J12" s="16" t="s">
        <v>2</v>
      </c>
      <c r="K12" s="19"/>
    </row>
    <row r="13" spans="1:11" s="13" customFormat="1" ht="12.75">
      <c r="A13" s="19" t="s">
        <v>16</v>
      </c>
      <c r="B13" s="31" t="s">
        <v>1</v>
      </c>
      <c r="C13" s="27" t="s">
        <v>8</v>
      </c>
      <c r="D13" s="32" t="s">
        <v>22</v>
      </c>
      <c r="E13" s="31" t="s">
        <v>1</v>
      </c>
      <c r="F13" s="27" t="s">
        <v>8</v>
      </c>
      <c r="G13" s="32" t="s">
        <v>22</v>
      </c>
      <c r="H13" s="31" t="s">
        <v>1</v>
      </c>
      <c r="I13" s="27" t="s">
        <v>8</v>
      </c>
      <c r="J13" s="32" t="s">
        <v>22</v>
      </c>
      <c r="K13" s="32" t="s">
        <v>22</v>
      </c>
    </row>
    <row r="14" spans="1:11" s="1" customFormat="1" ht="12.75">
      <c r="A14" s="3">
        <v>1</v>
      </c>
      <c r="B14" s="33">
        <v>2534.4</v>
      </c>
      <c r="C14" s="11">
        <v>0.7</v>
      </c>
      <c r="D14" s="43">
        <f aca="true" t="shared" si="0" ref="D14:D44">IF(B14&gt;0,(C14*60)*C$9,"")</f>
        <v>9492</v>
      </c>
      <c r="E14" s="33">
        <v>2568.9</v>
      </c>
      <c r="F14" s="11">
        <v>0.7</v>
      </c>
      <c r="G14" s="43">
        <f aca="true" t="shared" si="1" ref="G14:G44">IF(E14&gt;0,(F14*60)*F$9,"")</f>
        <v>9492</v>
      </c>
      <c r="H14" s="33">
        <v>2540</v>
      </c>
      <c r="I14" s="11">
        <v>0</v>
      </c>
      <c r="J14" s="43">
        <f aca="true" t="shared" si="2" ref="J14:J44">IF(H14&gt;0,(I14*60)*K$9,"")</f>
        <v>0</v>
      </c>
      <c r="K14" s="43">
        <f aca="true" t="shared" si="3" ref="K14:K44">IF(ISERROR(D14+G14+J14),"",(D14+G14+J14))</f>
        <v>18984</v>
      </c>
    </row>
    <row r="15" spans="1:11" ht="12.75">
      <c r="A15" s="3">
        <v>2</v>
      </c>
      <c r="B15" s="34">
        <v>2535.2</v>
      </c>
      <c r="C15" s="45">
        <f aca="true" t="shared" si="4" ref="C15:C44">IF(B15&gt;0,B15-B14,"")</f>
        <v>0.7999999999997272</v>
      </c>
      <c r="D15" s="43">
        <f t="shared" si="0"/>
        <v>10847.9999999963</v>
      </c>
      <c r="E15" s="34">
        <v>2569.6</v>
      </c>
      <c r="F15" s="45">
        <f aca="true" t="shared" si="5" ref="F15:F44">IF(E15&gt;0,E15-E14,"")</f>
        <v>0.6999999999998181</v>
      </c>
      <c r="G15" s="43">
        <f t="shared" si="1"/>
        <v>9491.999999997533</v>
      </c>
      <c r="H15" s="34">
        <v>2540.2</v>
      </c>
      <c r="I15" s="45">
        <f aca="true" t="shared" si="6" ref="I15:I44">IF(H15&gt;0,H15-H14,"")</f>
        <v>0.1999999999998181</v>
      </c>
      <c r="J15" s="43">
        <f t="shared" si="2"/>
        <v>2759.99999999749</v>
      </c>
      <c r="K15" s="43">
        <f t="shared" si="3"/>
        <v>23099.999999991323</v>
      </c>
    </row>
    <row r="16" spans="1:12" ht="12.75">
      <c r="A16" s="3">
        <v>3</v>
      </c>
      <c r="B16" s="34">
        <v>2535.9</v>
      </c>
      <c r="C16" s="45">
        <f t="shared" si="4"/>
        <v>0.7000000000002728</v>
      </c>
      <c r="D16" s="43">
        <f t="shared" si="0"/>
        <v>9492.0000000037</v>
      </c>
      <c r="E16" s="34">
        <v>2570.2</v>
      </c>
      <c r="F16" s="45">
        <f t="shared" si="5"/>
        <v>0.599999999999909</v>
      </c>
      <c r="G16" s="43">
        <f t="shared" si="1"/>
        <v>8135.999999998767</v>
      </c>
      <c r="H16" s="34">
        <v>2541</v>
      </c>
      <c r="I16" s="45">
        <f t="shared" si="6"/>
        <v>0.8000000000001819</v>
      </c>
      <c r="J16" s="43">
        <f t="shared" si="2"/>
        <v>11040.00000000251</v>
      </c>
      <c r="K16" s="43">
        <f t="shared" si="3"/>
        <v>28668.000000004977</v>
      </c>
      <c r="L16" s="10"/>
    </row>
    <row r="17" spans="1:11" ht="12.75">
      <c r="A17" s="3">
        <v>4</v>
      </c>
      <c r="B17" s="34">
        <v>2536.6</v>
      </c>
      <c r="C17" s="45">
        <f t="shared" si="4"/>
        <v>0.6999999999998181</v>
      </c>
      <c r="D17" s="43">
        <f t="shared" si="0"/>
        <v>9491.999999997533</v>
      </c>
      <c r="E17" s="34">
        <v>2570.9</v>
      </c>
      <c r="F17" s="45">
        <f t="shared" si="5"/>
        <v>0.7000000000002728</v>
      </c>
      <c r="G17" s="43">
        <f t="shared" si="1"/>
        <v>9492.0000000037</v>
      </c>
      <c r="H17" s="34">
        <v>2541</v>
      </c>
      <c r="I17" s="45">
        <f t="shared" si="6"/>
        <v>0</v>
      </c>
      <c r="J17" s="43">
        <f t="shared" si="2"/>
        <v>0</v>
      </c>
      <c r="K17" s="43">
        <f t="shared" si="3"/>
        <v>18984.000000001233</v>
      </c>
    </row>
    <row r="18" spans="1:11" ht="12.75">
      <c r="A18" s="3">
        <v>5</v>
      </c>
      <c r="B18" s="34">
        <v>2537.3</v>
      </c>
      <c r="C18" s="45">
        <f t="shared" si="4"/>
        <v>0.7000000000002728</v>
      </c>
      <c r="D18" s="43">
        <f t="shared" si="0"/>
        <v>9492.0000000037</v>
      </c>
      <c r="E18" s="34">
        <v>2571.6</v>
      </c>
      <c r="F18" s="45">
        <f t="shared" si="5"/>
        <v>0.6999999999998181</v>
      </c>
      <c r="G18" s="43">
        <f t="shared" si="1"/>
        <v>9491.999999997533</v>
      </c>
      <c r="H18" s="34">
        <v>2541</v>
      </c>
      <c r="I18" s="45">
        <f t="shared" si="6"/>
        <v>0</v>
      </c>
      <c r="J18" s="43">
        <f t="shared" si="2"/>
        <v>0</v>
      </c>
      <c r="K18" s="43">
        <f t="shared" si="3"/>
        <v>18984.000000001233</v>
      </c>
    </row>
    <row r="19" spans="1:11" ht="12.75">
      <c r="A19" s="3">
        <v>6</v>
      </c>
      <c r="B19" s="34">
        <v>2538</v>
      </c>
      <c r="C19" s="45">
        <f t="shared" si="4"/>
        <v>0.6999999999998181</v>
      </c>
      <c r="D19" s="43">
        <f t="shared" si="0"/>
        <v>9491.999999997533</v>
      </c>
      <c r="E19" s="34">
        <v>2572.3</v>
      </c>
      <c r="F19" s="45">
        <f t="shared" si="5"/>
        <v>0.7000000000002728</v>
      </c>
      <c r="G19" s="43">
        <f t="shared" si="1"/>
        <v>9492.0000000037</v>
      </c>
      <c r="H19" s="34">
        <v>2541</v>
      </c>
      <c r="I19" s="45">
        <f t="shared" si="6"/>
        <v>0</v>
      </c>
      <c r="J19" s="43">
        <f t="shared" si="2"/>
        <v>0</v>
      </c>
      <c r="K19" s="43">
        <f t="shared" si="3"/>
        <v>18984.000000001233</v>
      </c>
    </row>
    <row r="20" spans="1:11" ht="12.75">
      <c r="A20" s="3">
        <v>7</v>
      </c>
      <c r="B20" s="34">
        <v>2538.8</v>
      </c>
      <c r="C20" s="45">
        <f t="shared" si="4"/>
        <v>0.8000000000001819</v>
      </c>
      <c r="D20" s="43">
        <f t="shared" si="0"/>
        <v>10848.000000002467</v>
      </c>
      <c r="E20" s="34">
        <v>2573</v>
      </c>
      <c r="F20" s="45">
        <f t="shared" si="5"/>
        <v>0.6999999999998181</v>
      </c>
      <c r="G20" s="43">
        <f t="shared" si="1"/>
        <v>9491.999999997533</v>
      </c>
      <c r="H20" s="34">
        <v>2541</v>
      </c>
      <c r="I20" s="45">
        <f t="shared" si="6"/>
        <v>0</v>
      </c>
      <c r="J20" s="43">
        <f t="shared" si="2"/>
        <v>0</v>
      </c>
      <c r="K20" s="43">
        <f t="shared" si="3"/>
        <v>20340</v>
      </c>
    </row>
    <row r="21" spans="1:11" ht="12.75">
      <c r="A21" s="3">
        <v>8</v>
      </c>
      <c r="B21" s="34">
        <v>2539.6</v>
      </c>
      <c r="C21" s="45">
        <f t="shared" si="4"/>
        <v>0.7999999999997272</v>
      </c>
      <c r="D21" s="43">
        <f t="shared" si="0"/>
        <v>10847.9999999963</v>
      </c>
      <c r="E21" s="34">
        <v>2573.7</v>
      </c>
      <c r="F21" s="45">
        <f t="shared" si="5"/>
        <v>0.6999999999998181</v>
      </c>
      <c r="G21" s="43">
        <f t="shared" si="1"/>
        <v>9491.999999997533</v>
      </c>
      <c r="H21" s="34">
        <v>2541</v>
      </c>
      <c r="I21" s="45">
        <f t="shared" si="6"/>
        <v>0</v>
      </c>
      <c r="J21" s="43">
        <f t="shared" si="2"/>
        <v>0</v>
      </c>
      <c r="K21" s="43">
        <f t="shared" si="3"/>
        <v>20339.999999993834</v>
      </c>
    </row>
    <row r="22" spans="1:11" ht="12.75">
      <c r="A22" s="3">
        <v>9</v>
      </c>
      <c r="B22" s="34">
        <v>2540.4</v>
      </c>
      <c r="C22" s="45">
        <f t="shared" si="4"/>
        <v>0.8000000000001819</v>
      </c>
      <c r="D22" s="43">
        <f t="shared" si="0"/>
        <v>10848.000000002467</v>
      </c>
      <c r="E22" s="34">
        <v>2574.4</v>
      </c>
      <c r="F22" s="45">
        <f t="shared" si="5"/>
        <v>0.7000000000002728</v>
      </c>
      <c r="G22" s="43">
        <f t="shared" si="1"/>
        <v>9492.0000000037</v>
      </c>
      <c r="H22" s="34">
        <v>2541</v>
      </c>
      <c r="I22" s="45">
        <f t="shared" si="6"/>
        <v>0</v>
      </c>
      <c r="J22" s="43">
        <f t="shared" si="2"/>
        <v>0</v>
      </c>
      <c r="K22" s="43">
        <f t="shared" si="3"/>
        <v>20340.000000006166</v>
      </c>
    </row>
    <row r="23" spans="1:11" ht="12.75">
      <c r="A23" s="3">
        <v>10</v>
      </c>
      <c r="B23" s="34">
        <v>2541.2</v>
      </c>
      <c r="C23" s="45">
        <f t="shared" si="4"/>
        <v>0.7999999999997272</v>
      </c>
      <c r="D23" s="43">
        <f t="shared" si="0"/>
        <v>10847.9999999963</v>
      </c>
      <c r="E23" s="34">
        <v>2575.2</v>
      </c>
      <c r="F23" s="45">
        <f t="shared" si="5"/>
        <v>0.7999999999997272</v>
      </c>
      <c r="G23" s="43">
        <f t="shared" si="1"/>
        <v>10847.9999999963</v>
      </c>
      <c r="H23" s="34">
        <v>2541</v>
      </c>
      <c r="I23" s="45">
        <f t="shared" si="6"/>
        <v>0</v>
      </c>
      <c r="J23" s="43">
        <f t="shared" si="2"/>
        <v>0</v>
      </c>
      <c r="K23" s="43">
        <f t="shared" si="3"/>
        <v>21695.9999999926</v>
      </c>
    </row>
    <row r="24" spans="1:11" ht="12.75">
      <c r="A24" s="3">
        <v>11</v>
      </c>
      <c r="B24" s="34">
        <v>2542</v>
      </c>
      <c r="C24" s="45">
        <f t="shared" si="4"/>
        <v>0.8000000000001819</v>
      </c>
      <c r="D24" s="43">
        <f t="shared" si="0"/>
        <v>10848.000000002467</v>
      </c>
      <c r="E24" s="34">
        <v>2576</v>
      </c>
      <c r="F24" s="45">
        <f t="shared" si="5"/>
        <v>0.8000000000001819</v>
      </c>
      <c r="G24" s="43">
        <f t="shared" si="1"/>
        <v>10848.000000002467</v>
      </c>
      <c r="H24" s="34">
        <v>2541.5</v>
      </c>
      <c r="I24" s="45">
        <f t="shared" si="6"/>
        <v>0.5</v>
      </c>
      <c r="J24" s="43">
        <f t="shared" si="2"/>
        <v>6900</v>
      </c>
      <c r="K24" s="43">
        <f t="shared" si="3"/>
        <v>28596.000000004933</v>
      </c>
    </row>
    <row r="25" spans="1:11" ht="12.75">
      <c r="A25" s="3">
        <v>12</v>
      </c>
      <c r="B25" s="34">
        <v>2542.8</v>
      </c>
      <c r="C25" s="45">
        <f t="shared" si="4"/>
        <v>0.8000000000001819</v>
      </c>
      <c r="D25" s="43">
        <f t="shared" si="0"/>
        <v>10848.000000002467</v>
      </c>
      <c r="E25" s="34">
        <v>2576.7</v>
      </c>
      <c r="F25" s="45">
        <f t="shared" si="5"/>
        <v>0.6999999999998181</v>
      </c>
      <c r="G25" s="43">
        <f t="shared" si="1"/>
        <v>9491.999999997533</v>
      </c>
      <c r="H25" s="34">
        <v>2541.5</v>
      </c>
      <c r="I25" s="45">
        <f t="shared" si="6"/>
        <v>0</v>
      </c>
      <c r="J25" s="43">
        <f t="shared" si="2"/>
        <v>0</v>
      </c>
      <c r="K25" s="43">
        <f t="shared" si="3"/>
        <v>20340</v>
      </c>
    </row>
    <row r="26" spans="1:11" ht="12.75">
      <c r="A26" s="3">
        <v>13</v>
      </c>
      <c r="B26" s="34">
        <v>2543.5</v>
      </c>
      <c r="C26" s="45">
        <f t="shared" si="4"/>
        <v>0.6999999999998181</v>
      </c>
      <c r="D26" s="43">
        <f t="shared" si="0"/>
        <v>9491.999999997533</v>
      </c>
      <c r="E26" s="34">
        <v>2577.4</v>
      </c>
      <c r="F26" s="45">
        <f t="shared" si="5"/>
        <v>0.7000000000002728</v>
      </c>
      <c r="G26" s="43">
        <f t="shared" si="1"/>
        <v>9492.0000000037</v>
      </c>
      <c r="H26" s="34">
        <v>2541.5</v>
      </c>
      <c r="I26" s="45">
        <f t="shared" si="6"/>
        <v>0</v>
      </c>
      <c r="J26" s="43">
        <f t="shared" si="2"/>
        <v>0</v>
      </c>
      <c r="K26" s="43">
        <f t="shared" si="3"/>
        <v>18984.000000001233</v>
      </c>
    </row>
    <row r="27" spans="1:11" ht="12.75">
      <c r="A27" s="3">
        <v>14</v>
      </c>
      <c r="B27" s="34">
        <v>2544.2</v>
      </c>
      <c r="C27" s="45">
        <f t="shared" si="4"/>
        <v>0.6999999999998181</v>
      </c>
      <c r="D27" s="43">
        <f t="shared" si="0"/>
        <v>9491.999999997533</v>
      </c>
      <c r="E27" s="34">
        <v>2578.1</v>
      </c>
      <c r="F27" s="45">
        <f t="shared" si="5"/>
        <v>0.6999999999998181</v>
      </c>
      <c r="G27" s="43">
        <f t="shared" si="1"/>
        <v>9491.999999997533</v>
      </c>
      <c r="H27" s="34">
        <v>2541.5</v>
      </c>
      <c r="I27" s="45">
        <f t="shared" si="6"/>
        <v>0</v>
      </c>
      <c r="J27" s="43">
        <f t="shared" si="2"/>
        <v>0</v>
      </c>
      <c r="K27" s="43">
        <f t="shared" si="3"/>
        <v>18983.999999995067</v>
      </c>
    </row>
    <row r="28" spans="1:11" ht="12.75">
      <c r="A28" s="3">
        <v>15</v>
      </c>
      <c r="B28" s="34">
        <v>2544.9</v>
      </c>
      <c r="C28" s="45">
        <f t="shared" si="4"/>
        <v>0.7000000000002728</v>
      </c>
      <c r="D28" s="43">
        <f t="shared" si="0"/>
        <v>9492.0000000037</v>
      </c>
      <c r="E28" s="34">
        <v>2578.8</v>
      </c>
      <c r="F28" s="45">
        <f t="shared" si="5"/>
        <v>0.7000000000002728</v>
      </c>
      <c r="G28" s="43">
        <f t="shared" si="1"/>
        <v>9492.0000000037</v>
      </c>
      <c r="H28" s="34">
        <v>2541.5</v>
      </c>
      <c r="I28" s="45">
        <f t="shared" si="6"/>
        <v>0</v>
      </c>
      <c r="J28" s="43">
        <f t="shared" si="2"/>
        <v>0</v>
      </c>
      <c r="K28" s="43">
        <f t="shared" si="3"/>
        <v>18984.0000000074</v>
      </c>
    </row>
    <row r="29" spans="1:11" ht="12.75">
      <c r="A29" s="3">
        <v>16</v>
      </c>
      <c r="B29" s="34">
        <v>2545.6</v>
      </c>
      <c r="C29" s="45">
        <f t="shared" si="4"/>
        <v>0.6999999999998181</v>
      </c>
      <c r="D29" s="43">
        <f t="shared" si="0"/>
        <v>9491.999999997533</v>
      </c>
      <c r="E29" s="34">
        <v>2579.5</v>
      </c>
      <c r="F29" s="45">
        <f t="shared" si="5"/>
        <v>0.6999999999998181</v>
      </c>
      <c r="G29" s="43">
        <f t="shared" si="1"/>
        <v>9491.999999997533</v>
      </c>
      <c r="H29" s="34">
        <v>2541.5</v>
      </c>
      <c r="I29" s="45">
        <f t="shared" si="6"/>
        <v>0</v>
      </c>
      <c r="J29" s="43">
        <f t="shared" si="2"/>
        <v>0</v>
      </c>
      <c r="K29" s="43">
        <f t="shared" si="3"/>
        <v>18983.999999995067</v>
      </c>
    </row>
    <row r="30" spans="1:11" ht="12.75">
      <c r="A30" s="3">
        <v>17</v>
      </c>
      <c r="B30" s="34">
        <v>2546.3</v>
      </c>
      <c r="C30" s="45">
        <f t="shared" si="4"/>
        <v>0.7000000000002728</v>
      </c>
      <c r="D30" s="43">
        <f t="shared" si="0"/>
        <v>9492.0000000037</v>
      </c>
      <c r="E30" s="34">
        <v>2580.3</v>
      </c>
      <c r="F30" s="45">
        <f t="shared" si="5"/>
        <v>0.8000000000001819</v>
      </c>
      <c r="G30" s="43">
        <f t="shared" si="1"/>
        <v>10848.000000002467</v>
      </c>
      <c r="H30" s="34">
        <v>2542</v>
      </c>
      <c r="I30" s="45">
        <f t="shared" si="6"/>
        <v>0.5</v>
      </c>
      <c r="J30" s="43">
        <f t="shared" si="2"/>
        <v>6900</v>
      </c>
      <c r="K30" s="43">
        <f t="shared" si="3"/>
        <v>27240.000000006166</v>
      </c>
    </row>
    <row r="31" spans="1:11" ht="12.75">
      <c r="A31" s="3">
        <v>18</v>
      </c>
      <c r="B31" s="34">
        <v>2547</v>
      </c>
      <c r="C31" s="45">
        <f t="shared" si="4"/>
        <v>0.6999999999998181</v>
      </c>
      <c r="D31" s="43">
        <f t="shared" si="0"/>
        <v>9491.999999997533</v>
      </c>
      <c r="E31" s="34">
        <v>2581.1</v>
      </c>
      <c r="F31" s="45">
        <f t="shared" si="5"/>
        <v>0.7999999999997272</v>
      </c>
      <c r="G31" s="43">
        <f t="shared" si="1"/>
        <v>10847.9999999963</v>
      </c>
      <c r="H31" s="34">
        <v>2542</v>
      </c>
      <c r="I31" s="45">
        <f t="shared" si="6"/>
        <v>0</v>
      </c>
      <c r="J31" s="43">
        <f t="shared" si="2"/>
        <v>0</v>
      </c>
      <c r="K31" s="43">
        <f t="shared" si="3"/>
        <v>20339.999999993834</v>
      </c>
    </row>
    <row r="32" spans="1:11" ht="12.75">
      <c r="A32" s="3">
        <v>19</v>
      </c>
      <c r="B32" s="34">
        <v>2547.7</v>
      </c>
      <c r="C32" s="45">
        <f t="shared" si="4"/>
        <v>0.6999999999998181</v>
      </c>
      <c r="D32" s="43">
        <f t="shared" si="0"/>
        <v>9491.999999997533</v>
      </c>
      <c r="E32" s="34">
        <v>2581.8</v>
      </c>
      <c r="F32" s="45">
        <f t="shared" si="5"/>
        <v>0.7000000000002728</v>
      </c>
      <c r="G32" s="43">
        <f t="shared" si="1"/>
        <v>9492.0000000037</v>
      </c>
      <c r="H32" s="34">
        <v>2542</v>
      </c>
      <c r="I32" s="45">
        <f t="shared" si="6"/>
        <v>0</v>
      </c>
      <c r="J32" s="43">
        <f t="shared" si="2"/>
        <v>0</v>
      </c>
      <c r="K32" s="43">
        <f t="shared" si="3"/>
        <v>18984.000000001233</v>
      </c>
    </row>
    <row r="33" spans="1:11" ht="12.75">
      <c r="A33" s="3">
        <v>20</v>
      </c>
      <c r="B33" s="34">
        <v>2548.4</v>
      </c>
      <c r="C33" s="45">
        <f t="shared" si="4"/>
        <v>0.7000000000002728</v>
      </c>
      <c r="D33" s="43">
        <f t="shared" si="0"/>
        <v>9492.0000000037</v>
      </c>
      <c r="E33" s="34">
        <v>2582.5</v>
      </c>
      <c r="F33" s="45">
        <f t="shared" si="5"/>
        <v>0.6999999999998181</v>
      </c>
      <c r="G33" s="43">
        <f t="shared" si="1"/>
        <v>9491.999999997533</v>
      </c>
      <c r="H33" s="34">
        <v>2542</v>
      </c>
      <c r="I33" s="45">
        <f t="shared" si="6"/>
        <v>0</v>
      </c>
      <c r="J33" s="43">
        <f t="shared" si="2"/>
        <v>0</v>
      </c>
      <c r="K33" s="43">
        <f t="shared" si="3"/>
        <v>18984.000000001233</v>
      </c>
    </row>
    <row r="34" spans="1:11" ht="12.75">
      <c r="A34" s="3">
        <v>21</v>
      </c>
      <c r="B34" s="34">
        <v>2549.1</v>
      </c>
      <c r="C34" s="45">
        <f t="shared" si="4"/>
        <v>0.6999999999998181</v>
      </c>
      <c r="D34" s="43">
        <f t="shared" si="0"/>
        <v>9491.999999997533</v>
      </c>
      <c r="E34" s="34">
        <v>2583.2</v>
      </c>
      <c r="F34" s="45">
        <f t="shared" si="5"/>
        <v>0.6999999999998181</v>
      </c>
      <c r="G34" s="43">
        <f t="shared" si="1"/>
        <v>9491.999999997533</v>
      </c>
      <c r="H34" s="34">
        <v>2542</v>
      </c>
      <c r="I34" s="45">
        <f t="shared" si="6"/>
        <v>0</v>
      </c>
      <c r="J34" s="43">
        <f t="shared" si="2"/>
        <v>0</v>
      </c>
      <c r="K34" s="43">
        <f t="shared" si="3"/>
        <v>18983.999999995067</v>
      </c>
    </row>
    <row r="35" spans="1:11" ht="12.75">
      <c r="A35" s="3">
        <v>22</v>
      </c>
      <c r="B35" s="34">
        <v>2549.8</v>
      </c>
      <c r="C35" s="45">
        <f t="shared" si="4"/>
        <v>0.7000000000002728</v>
      </c>
      <c r="D35" s="43">
        <f t="shared" si="0"/>
        <v>9492.0000000037</v>
      </c>
      <c r="E35" s="34">
        <v>2583.9</v>
      </c>
      <c r="F35" s="45">
        <f t="shared" si="5"/>
        <v>0.7000000000002728</v>
      </c>
      <c r="G35" s="43">
        <f t="shared" si="1"/>
        <v>9492.0000000037</v>
      </c>
      <c r="H35" s="34">
        <v>2542</v>
      </c>
      <c r="I35" s="45">
        <f t="shared" si="6"/>
        <v>0</v>
      </c>
      <c r="J35" s="43">
        <f t="shared" si="2"/>
        <v>0</v>
      </c>
      <c r="K35" s="43">
        <f t="shared" si="3"/>
        <v>18984.0000000074</v>
      </c>
    </row>
    <row r="36" spans="1:11" ht="12.75">
      <c r="A36" s="3">
        <v>23</v>
      </c>
      <c r="B36" s="34">
        <v>2550.4</v>
      </c>
      <c r="C36" s="45">
        <f t="shared" si="4"/>
        <v>0.599999999999909</v>
      </c>
      <c r="D36" s="43">
        <f t="shared" si="0"/>
        <v>8135.999999998767</v>
      </c>
      <c r="E36" s="34">
        <v>2584.5</v>
      </c>
      <c r="F36" s="45">
        <f t="shared" si="5"/>
        <v>0.599999999999909</v>
      </c>
      <c r="G36" s="43">
        <f t="shared" si="1"/>
        <v>8135.999999998767</v>
      </c>
      <c r="H36" s="34">
        <v>2542</v>
      </c>
      <c r="I36" s="45">
        <f t="shared" si="6"/>
        <v>0</v>
      </c>
      <c r="J36" s="43">
        <f t="shared" si="2"/>
        <v>0</v>
      </c>
      <c r="K36" s="43">
        <f t="shared" si="3"/>
        <v>16271.999999997533</v>
      </c>
    </row>
    <row r="37" spans="1:11" ht="12.75">
      <c r="A37" s="3">
        <v>24</v>
      </c>
      <c r="B37" s="34">
        <v>2551</v>
      </c>
      <c r="C37" s="45">
        <f t="shared" si="4"/>
        <v>0.599999999999909</v>
      </c>
      <c r="D37" s="43">
        <f t="shared" si="0"/>
        <v>8135.999999998767</v>
      </c>
      <c r="E37" s="34">
        <v>2585.1</v>
      </c>
      <c r="F37" s="45">
        <f t="shared" si="5"/>
        <v>0.599999999999909</v>
      </c>
      <c r="G37" s="43">
        <f t="shared" si="1"/>
        <v>8135.999999998767</v>
      </c>
      <c r="H37" s="34">
        <v>2542</v>
      </c>
      <c r="I37" s="45">
        <f t="shared" si="6"/>
        <v>0</v>
      </c>
      <c r="J37" s="43">
        <f t="shared" si="2"/>
        <v>0</v>
      </c>
      <c r="K37" s="43">
        <f t="shared" si="3"/>
        <v>16271.999999997533</v>
      </c>
    </row>
    <row r="38" spans="1:11" ht="12.75">
      <c r="A38" s="3">
        <v>25</v>
      </c>
      <c r="B38" s="34">
        <v>2551.6</v>
      </c>
      <c r="C38" s="45">
        <f t="shared" si="4"/>
        <v>0.599999999999909</v>
      </c>
      <c r="D38" s="43">
        <f t="shared" si="0"/>
        <v>8135.999999998767</v>
      </c>
      <c r="E38" s="34">
        <v>2585.7</v>
      </c>
      <c r="F38" s="45">
        <f t="shared" si="5"/>
        <v>0.599999999999909</v>
      </c>
      <c r="G38" s="43">
        <f t="shared" si="1"/>
        <v>8135.999999998767</v>
      </c>
      <c r="H38" s="34">
        <v>2542.7</v>
      </c>
      <c r="I38" s="45">
        <f t="shared" si="6"/>
        <v>0.6999999999998181</v>
      </c>
      <c r="J38" s="43">
        <f t="shared" si="2"/>
        <v>9659.99999999749</v>
      </c>
      <c r="K38" s="43">
        <f t="shared" si="3"/>
        <v>25931.999999995023</v>
      </c>
    </row>
    <row r="39" spans="1:11" ht="12.75">
      <c r="A39" s="3">
        <v>26</v>
      </c>
      <c r="B39" s="34">
        <v>2552.2</v>
      </c>
      <c r="C39" s="45">
        <f t="shared" si="4"/>
        <v>0.599999999999909</v>
      </c>
      <c r="D39" s="43">
        <f t="shared" si="0"/>
        <v>8135.999999998767</v>
      </c>
      <c r="E39" s="34">
        <v>2586.4</v>
      </c>
      <c r="F39" s="45">
        <f t="shared" si="5"/>
        <v>0.7000000000002728</v>
      </c>
      <c r="G39" s="43">
        <f t="shared" si="1"/>
        <v>9492.0000000037</v>
      </c>
      <c r="H39" s="34">
        <v>2543</v>
      </c>
      <c r="I39" s="45">
        <f t="shared" si="6"/>
        <v>0.3000000000001819</v>
      </c>
      <c r="J39" s="43">
        <f t="shared" si="2"/>
        <v>4140.00000000251</v>
      </c>
      <c r="K39" s="43">
        <f t="shared" si="3"/>
        <v>21768.000000004977</v>
      </c>
    </row>
    <row r="40" spans="1:11" ht="12.75">
      <c r="A40" s="3">
        <v>27</v>
      </c>
      <c r="B40" s="34">
        <v>2553</v>
      </c>
      <c r="C40" s="45">
        <f t="shared" si="4"/>
        <v>0.8000000000001819</v>
      </c>
      <c r="D40" s="43">
        <f t="shared" si="0"/>
        <v>10848.000000002467</v>
      </c>
      <c r="E40" s="34">
        <v>2587.2</v>
      </c>
      <c r="F40" s="45">
        <f t="shared" si="5"/>
        <v>0.7999999999997272</v>
      </c>
      <c r="G40" s="43">
        <f t="shared" si="1"/>
        <v>10847.9999999963</v>
      </c>
      <c r="H40" s="34">
        <v>2543</v>
      </c>
      <c r="I40" s="45">
        <f t="shared" si="6"/>
        <v>0</v>
      </c>
      <c r="J40" s="43">
        <f t="shared" si="2"/>
        <v>0</v>
      </c>
      <c r="K40" s="43">
        <f t="shared" si="3"/>
        <v>21695.999999998767</v>
      </c>
    </row>
    <row r="41" spans="1:11" ht="12.75">
      <c r="A41" s="3">
        <v>28</v>
      </c>
      <c r="B41" s="34">
        <v>2553.8</v>
      </c>
      <c r="C41" s="45">
        <f t="shared" si="4"/>
        <v>0.8000000000001819</v>
      </c>
      <c r="D41" s="43">
        <f t="shared" si="0"/>
        <v>10848.000000002467</v>
      </c>
      <c r="E41" s="34">
        <v>2588</v>
      </c>
      <c r="F41" s="45">
        <f t="shared" si="5"/>
        <v>0.8000000000001819</v>
      </c>
      <c r="G41" s="43">
        <f t="shared" si="1"/>
        <v>10848.000000002467</v>
      </c>
      <c r="H41" s="34">
        <v>2543</v>
      </c>
      <c r="I41" s="45">
        <f t="shared" si="6"/>
        <v>0</v>
      </c>
      <c r="J41" s="43">
        <f t="shared" si="2"/>
        <v>0</v>
      </c>
      <c r="K41" s="43">
        <f t="shared" si="3"/>
        <v>21696.000000004933</v>
      </c>
    </row>
    <row r="42" spans="1:11" ht="12.75">
      <c r="A42" s="3">
        <v>29</v>
      </c>
      <c r="B42" s="34">
        <v>2554</v>
      </c>
      <c r="C42" s="45">
        <f t="shared" si="4"/>
        <v>0.1999999999998181</v>
      </c>
      <c r="D42" s="43">
        <f t="shared" si="0"/>
        <v>2711.9999999975335</v>
      </c>
      <c r="E42" s="34">
        <v>2589</v>
      </c>
      <c r="F42" s="45">
        <f t="shared" si="5"/>
        <v>1</v>
      </c>
      <c r="G42" s="43">
        <f t="shared" si="1"/>
        <v>13560</v>
      </c>
      <c r="H42" s="34">
        <v>2543</v>
      </c>
      <c r="I42" s="45">
        <f t="shared" si="6"/>
        <v>0</v>
      </c>
      <c r="J42" s="43">
        <f t="shared" si="2"/>
        <v>0</v>
      </c>
      <c r="K42" s="43">
        <f t="shared" si="3"/>
        <v>16271.999999997533</v>
      </c>
    </row>
    <row r="43" spans="1:11" ht="12.75">
      <c r="A43" s="3">
        <v>30</v>
      </c>
      <c r="B43" s="34">
        <v>2556</v>
      </c>
      <c r="C43" s="45">
        <f t="shared" si="4"/>
        <v>2</v>
      </c>
      <c r="D43" s="43">
        <f t="shared" si="0"/>
        <v>27120</v>
      </c>
      <c r="E43" s="34">
        <v>2590</v>
      </c>
      <c r="F43" s="45">
        <f t="shared" si="5"/>
        <v>1</v>
      </c>
      <c r="G43" s="43">
        <f t="shared" si="1"/>
        <v>13560</v>
      </c>
      <c r="H43" s="34">
        <v>2543</v>
      </c>
      <c r="I43" s="45">
        <f t="shared" si="6"/>
        <v>0</v>
      </c>
      <c r="J43" s="43">
        <f t="shared" si="2"/>
        <v>0</v>
      </c>
      <c r="K43" s="43">
        <f t="shared" si="3"/>
        <v>40680</v>
      </c>
    </row>
    <row r="44" spans="1:11" ht="12.75">
      <c r="A44" s="3">
        <v>31</v>
      </c>
      <c r="B44" s="34">
        <v>2557</v>
      </c>
      <c r="C44" s="45">
        <f t="shared" si="4"/>
        <v>1</v>
      </c>
      <c r="D44" s="43">
        <f t="shared" si="0"/>
        <v>13560</v>
      </c>
      <c r="E44" s="34">
        <v>2592</v>
      </c>
      <c r="F44" s="45">
        <f t="shared" si="5"/>
        <v>2</v>
      </c>
      <c r="G44" s="43">
        <f t="shared" si="1"/>
        <v>27120</v>
      </c>
      <c r="H44" s="34">
        <v>2545</v>
      </c>
      <c r="I44" s="45">
        <f t="shared" si="6"/>
        <v>2</v>
      </c>
      <c r="J44" s="43">
        <f t="shared" si="2"/>
        <v>27600</v>
      </c>
      <c r="K44" s="43">
        <f t="shared" si="3"/>
        <v>68280</v>
      </c>
    </row>
    <row r="45" spans="1:12" ht="15" customHeight="1">
      <c r="A45" s="61" t="s">
        <v>17</v>
      </c>
      <c r="B45" s="62"/>
      <c r="C45" s="46">
        <f>SUM(C14:C44)</f>
        <v>23.29999999999991</v>
      </c>
      <c r="D45" s="44">
        <f>SUM(D14:D44)</f>
        <v>315947.9999999988</v>
      </c>
      <c r="F45" s="46">
        <f>SUM(F14:F44)</f>
        <v>23.79999999999991</v>
      </c>
      <c r="G45" s="44">
        <f>SUM(G14:G44)</f>
        <v>322727.9999999988</v>
      </c>
      <c r="I45" s="46">
        <f>SUM(I14:I44)</f>
        <v>5</v>
      </c>
      <c r="J45" s="44">
        <f>SUM(J14:J44)</f>
        <v>69000</v>
      </c>
      <c r="K45" s="44">
        <f>SUM(K14:K44)</f>
        <v>707675.9999999974</v>
      </c>
      <c r="L45" s="48"/>
    </row>
    <row r="46" spans="1:12" ht="15" customHeight="1">
      <c r="A46" s="37"/>
      <c r="B46" s="37"/>
      <c r="C46" s="38"/>
      <c r="D46" s="49"/>
      <c r="E46" s="50"/>
      <c r="F46" s="38"/>
      <c r="G46" s="49"/>
      <c r="H46" s="51"/>
      <c r="I46" s="38"/>
      <c r="J46" s="49"/>
      <c r="K46" s="52"/>
      <c r="L46" s="48"/>
    </row>
    <row r="47" spans="7:11" ht="15" customHeight="1">
      <c r="G47" s="37"/>
      <c r="H47" s="37"/>
      <c r="I47" s="37" t="s">
        <v>24</v>
      </c>
      <c r="J47" s="35">
        <f>AVERAGE(K14:K44)</f>
        <v>22828.258064516045</v>
      </c>
      <c r="K47" s="1" t="s">
        <v>23</v>
      </c>
    </row>
    <row r="49" ht="12.75">
      <c r="K49" s="47"/>
    </row>
    <row r="55" ht="12.75">
      <c r="J55" s="12"/>
    </row>
  </sheetData>
  <sheetProtection password="FB90" sheet="1" selectLockedCells="1"/>
  <mergeCells count="9">
    <mergeCell ref="B11:D11"/>
    <mergeCell ref="E11:G11"/>
    <mergeCell ref="H11:J11"/>
    <mergeCell ref="A45:B45"/>
    <mergeCell ref="B2:G2"/>
    <mergeCell ref="I2:K2"/>
    <mergeCell ref="F4:G4"/>
    <mergeCell ref="A7:K7"/>
    <mergeCell ref="C4:E4"/>
  </mergeCells>
  <printOptions horizontalCentered="1"/>
  <pageMargins left="0.25" right="0.25" top="0.5" bottom="0.5" header="0.25" footer="0.25"/>
  <pageSetup horizontalDpi="600" verticalDpi="600" orientation="portrait" r:id="rId2"/>
  <headerFooter alignWithMargins="0">
    <oddFooter>&amp;L&amp;"Arial,Italic"&amp;8wq-wwtp7-37  •  1/29/15&amp;C&amp;"Arial,Italic"&amp;8 www.pca.state.mn.us  •  651-296-6300  •  800-657-3864  •  
TTY 651-282-5332 or 800-657-3864  •  Available in alternative formats&amp;R&amp;"Arial,Italic"&amp;8Page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Pump Readings - In Hours (Independent third meter)</dc:title>
  <dc:subject>As required in a NPDES permit, this form will calculate the daily wastewater flow after input of their daily pump readings in minutes per day. This is only used when the third meter is independent with the other two meters.</dc:subject>
  <dc:creator>Minnesota Pollution Control Agency - Gabe Posteuca (Gail Skowronek)</dc:creator>
  <cp:keywords>Minnesota Pollution Control Agency,wq-wwtp7-37,pond discharge,calculation</cp:keywords>
  <dc:description>Color an exception on this form so that it helps the user to input their information. Worksheet used electronically and by paper users. Worksheet is used in a manual for training also. Worksheet is protected. Worksheet not returned to the MPCA.</dc:description>
  <cp:lastModifiedBy>Gail Skowronek</cp:lastModifiedBy>
  <cp:lastPrinted>2015-01-29T19:17:14Z</cp:lastPrinted>
  <dcterms:created xsi:type="dcterms:W3CDTF">2006-03-29T18:55:22Z</dcterms:created>
  <dcterms:modified xsi:type="dcterms:W3CDTF">2015-01-29T19:25:23Z</dcterms:modified>
  <cp:category>water quality,wastewater treatment plants</cp:category>
  <cp:version/>
  <cp:contentType/>
  <cp:contentStatus/>
</cp:coreProperties>
</file>