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Holstad_Jennifer.JH\Publication Support Team\jh_CURRENT PROJECTS\Lyman-C tmdl &amp; wraps templates\WRAPS report template\"/>
    </mc:Choice>
  </mc:AlternateContent>
  <bookViews>
    <workbookView xWindow="0" yWindow="0" windowWidth="30840" windowHeight="10932" firstSheet="1" activeTab="1"/>
  </bookViews>
  <sheets>
    <sheet name="WRAPS Strategy Table Old" sheetId="66" r:id="rId1"/>
    <sheet name="WRAPS Strategy Table" sheetId="75" r:id="rId2"/>
    <sheet name="Strategies and BMPs" sheetId="78" r:id="rId3"/>
    <sheet name="BMP List" sheetId="77" r:id="rId4"/>
    <sheet name="Parameters and Strategies" sheetId="68" state="hidden" r:id="rId5"/>
    <sheet name="Strategies and Actions" sheetId="70" state="hidden" r:id="rId6"/>
    <sheet name="Actions and Units" sheetId="69" state="hidden" r:id="rId7"/>
  </sheets>
  <externalReferences>
    <externalReference r:id="rId8"/>
  </externalReferences>
  <definedNames>
    <definedName name="_xlnm._FilterDatabase" localSheetId="6" hidden="1">'Actions and Units'!$B$1:$B$109</definedName>
    <definedName name="_xlnm._FilterDatabase" localSheetId="4" hidden="1">'Parameters and Strategies'!$C$3:$C$8</definedName>
    <definedName name="Addcovercropsforlivingcoverinfallspring">'Strategies and Actions'!$D$2:$D$4</definedName>
    <definedName name="Agriculturaltiledrainagewatertreatment">'Strategies and Actions'!$F$2:$F$6</definedName>
    <definedName name="AlteredHydrology">'Parameters and Strategies'!$C$2:$C$8</definedName>
    <definedName name="BacteriaEcoli">'Parameters and Strategies'!$D$2:$D$14</definedName>
    <definedName name="Buffersfieldedge">'Strategies and Actions'!$H$2:$H$7</definedName>
    <definedName name="Changingrotationstolesserosivecrops">'Strategies and Actions'!$J$2:$J$4</definedName>
    <definedName name="Chloride">'Parameters and Strategies'!$E$2:$E$4</definedName>
    <definedName name="Convertinglandtoperennials">'Strategies and Actions'!$L$2:$L$5</definedName>
    <definedName name="Designederosioncontrolandtrapping">'Strategies and Actions'!$N$2:$N$9</definedName>
    <definedName name="DissolvedOxygen">'Parameters and Strategies'!$F$2:$F$9</definedName>
    <definedName name="Drainageditchmodifications">'Strategies and Actions'!$P$2:$P$4</definedName>
    <definedName name="Feedlotrunoffcontrols">'Strategies and Actions'!$R$2:$R$8</definedName>
    <definedName name="Forestrymanagement">'Strategies and Actions'!$T$2:$T$8</definedName>
    <definedName name="Habitatandstreamconnectivitymanagement">'Strategies and Actions'!$V$2:$V$14</definedName>
    <definedName name="Habitatconnectivity">'Parameters and Strategies'!$G$2:$G$10</definedName>
    <definedName name="InvasiveSpecies">'Parameters and Strategies'!$H$2</definedName>
    <definedName name="Irrigationwaterconservation">'Strategies and Actions'!$AT$2:$AT$3</definedName>
    <definedName name="Lakeinternalloadmanagement">'Strategies and Actions'!$X$2:$X$7</definedName>
    <definedName name="MacroinvertebrateBioassessment">'Parameters and Strategies'!$I$2:$I$3</definedName>
    <definedName name="MercuryMetals">'Parameters and Strategies'!$J$2</definedName>
    <definedName name="Nitrogennitrate">'Parameters and Strategies'!$K$2:$K$19</definedName>
    <definedName name="Nutrientmanagementcropland">'Strategies and Actions'!$Z$2:$Z$6</definedName>
    <definedName name="Opentileinletandsideinletimprovements">'Strategies and Actions'!$AB$2:$AB$5</definedName>
    <definedName name="Pasturemanagement">'Strategies and Actions'!$AD$2:$AD$6</definedName>
    <definedName name="Pesticides">'Parameters and Strategies'!$L$2:$L$8</definedName>
    <definedName name="PestManagement">'Strategies and Actions'!$AP$2:$AP$3</definedName>
    <definedName name="Phosphorus">'Parameters and Strategies'!$M$2:$M$20</definedName>
    <definedName name="Ruralwaterstorage">'Strategies and Actions'!$AR$2:$AR$8</definedName>
    <definedName name="SedimentTSS">'Parameters and Strategies'!$O$2:$O$16</definedName>
    <definedName name="Septicsystemimprovements">'Strategies and Actions'!$AF$2:$AF$4</definedName>
    <definedName name="StrategyList">'Strategies and Actions'!$A$2:$A$22</definedName>
    <definedName name="StrategyLookup">'[1]Strategies and Actions'!$C$3:$C$17</definedName>
    <definedName name="Streambanksbluffsandravinesprotectedrestored">'Strategies and Actions'!$AH$2:$AH$13</definedName>
    <definedName name="Temperature">'Parameters and Strategies'!$N$2:$N$9</definedName>
    <definedName name="Tillageresiduemanagement">'Strategies and Actions'!$AJ$2:$AJ$6</definedName>
    <definedName name="UrbanStormwaterrunoffcontrol">'Strategies and Actions'!$AL$2:$AL$14</definedName>
    <definedName name="Wastewaterpointsourcemanagement">'Strategies and Actions'!$AN$2:$AN$4</definedName>
  </definedNames>
  <calcPr calcId="162913"/>
</workbook>
</file>

<file path=xl/calcChain.xml><?xml version="1.0" encoding="utf-8"?>
<calcChain xmlns="http://schemas.openxmlformats.org/spreadsheetml/2006/main">
  <c r="L4" i="75" l="1"/>
  <c r="E4" i="75"/>
  <c r="B24" i="70" l="1"/>
  <c r="B23" i="70" l="1"/>
  <c r="B14" i="70" l="1"/>
  <c r="L8" i="75" l="1"/>
  <c r="L21" i="75"/>
  <c r="L22" i="75"/>
  <c r="L23" i="75"/>
  <c r="L24" i="75"/>
  <c r="L25" i="75"/>
  <c r="L26" i="75"/>
  <c r="L27" i="75"/>
  <c r="L17" i="75"/>
  <c r="L18" i="75"/>
  <c r="L19" i="75"/>
  <c r="L9" i="75"/>
  <c r="L10" i="75"/>
  <c r="L11" i="75"/>
  <c r="L12" i="75"/>
  <c r="L13" i="75"/>
  <c r="L14" i="75"/>
  <c r="L15" i="75"/>
  <c r="L5" i="75"/>
  <c r="L6" i="75"/>
  <c r="I20" i="75" l="1"/>
  <c r="B8" i="70" l="1"/>
  <c r="B6" i="70"/>
  <c r="B3" i="70"/>
  <c r="B7" i="70" l="1"/>
  <c r="B5" i="70"/>
  <c r="B4" i="70"/>
  <c r="B18" i="70" l="1"/>
  <c r="B19" i="70"/>
  <c r="B21" i="70"/>
  <c r="B22" i="70"/>
  <c r="B9" i="70"/>
  <c r="B10" i="70"/>
  <c r="B15" i="70"/>
  <c r="B16" i="70"/>
  <c r="B17" i="70"/>
  <c r="B20" i="70"/>
  <c r="B11" i="70"/>
  <c r="B12" i="70"/>
  <c r="B13" i="70"/>
  <c r="M27" i="75" l="1"/>
  <c r="M26" i="75"/>
  <c r="M25" i="75"/>
  <c r="M24" i="75"/>
  <c r="M23" i="75"/>
  <c r="M22" i="75"/>
  <c r="M21" i="75"/>
  <c r="M19" i="75"/>
  <c r="M18" i="75"/>
  <c r="M17" i="75"/>
  <c r="M15" i="75"/>
  <c r="M14" i="75"/>
  <c r="M13" i="75"/>
  <c r="M12" i="75"/>
  <c r="M11" i="75"/>
  <c r="M10" i="75"/>
  <c r="M9" i="75"/>
  <c r="M8" i="75"/>
  <c r="M6" i="75"/>
  <c r="I28" i="75" l="1"/>
  <c r="M7" i="66" l="1"/>
  <c r="M8" i="66"/>
  <c r="M9" i="66"/>
  <c r="M10" i="66"/>
  <c r="M11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B4" i="68"/>
  <c r="B5" i="68"/>
  <c r="B6" i="68"/>
  <c r="B7" i="68"/>
  <c r="B8" i="68"/>
  <c r="B9" i="68"/>
  <c r="B10" i="68"/>
  <c r="B11" i="68"/>
  <c r="B12" i="68"/>
  <c r="B13" i="68"/>
  <c r="B14" i="68"/>
  <c r="B15" i="68"/>
  <c r="B3" i="68"/>
  <c r="B16" i="68"/>
  <c r="E7" i="66"/>
  <c r="E17" i="66"/>
  <c r="E18" i="66"/>
  <c r="E5" i="75"/>
  <c r="H25" i="66" l="1"/>
  <c r="E8" i="66"/>
  <c r="E22" i="66"/>
  <c r="E6" i="75"/>
  <c r="E13" i="66"/>
  <c r="E14" i="66"/>
  <c r="E19" i="66"/>
  <c r="E20" i="66"/>
  <c r="E9" i="66"/>
  <c r="E7" i="75"/>
  <c r="E23" i="66"/>
  <c r="E21" i="66"/>
  <c r="E10" i="66"/>
  <c r="E11" i="66" s="1"/>
  <c r="E12" i="66" s="1"/>
  <c r="E8" i="75"/>
  <c r="E9" i="75" s="1"/>
  <c r="E10" i="75" s="1"/>
  <c r="E11" i="75" s="1"/>
  <c r="E12" i="75" s="1"/>
  <c r="E24" i="66"/>
  <c r="E15" i="66"/>
  <c r="E13" i="75"/>
  <c r="E16" i="66"/>
  <c r="E14" i="75"/>
  <c r="E15" i="75"/>
  <c r="E16" i="75"/>
  <c r="E17" i="75"/>
  <c r="E18" i="75" s="1"/>
  <c r="E19" i="75" s="1"/>
  <c r="E20" i="75" s="1"/>
  <c r="E21" i="75"/>
  <c r="E22" i="75"/>
  <c r="E23" i="75"/>
  <c r="E24" i="75"/>
  <c r="E25" i="75"/>
  <c r="E26" i="75"/>
  <c r="E27" i="75"/>
</calcChain>
</file>

<file path=xl/sharedStrings.xml><?xml version="1.0" encoding="utf-8"?>
<sst xmlns="http://schemas.openxmlformats.org/spreadsheetml/2006/main" count="1094" uniqueCount="383">
  <si>
    <t>HUC-10 Subwatershed</t>
  </si>
  <si>
    <t>Waterbody and Location</t>
  </si>
  <si>
    <t>Parameter (incl. non-pollutant stressors)</t>
  </si>
  <si>
    <t>Water Quality</t>
  </si>
  <si>
    <t>Governmental Units with Primary Responsibility</t>
  </si>
  <si>
    <t>Waterbody (ID)</t>
  </si>
  <si>
    <t>Watershed District</t>
  </si>
  <si>
    <t>SWCD</t>
  </si>
  <si>
    <t>MPCA</t>
  </si>
  <si>
    <t>All</t>
  </si>
  <si>
    <t>-</t>
  </si>
  <si>
    <t>●</t>
  </si>
  <si>
    <t>Upper Xxxxxxxx River</t>
  </si>
  <si>
    <t>Xxxxxxxxx River (XXX)</t>
  </si>
  <si>
    <t>Xxxxxxxxx Lake (XX-XXXX)</t>
  </si>
  <si>
    <t>Xxxxxxxx</t>
  </si>
  <si>
    <t>171M</t>
  </si>
  <si>
    <t>Code</t>
  </si>
  <si>
    <t>Alum addition - In Lake</t>
  </si>
  <si>
    <t>563M</t>
  </si>
  <si>
    <t>Forestry Management</t>
  </si>
  <si>
    <t>803M</t>
  </si>
  <si>
    <t>Septic System Improvement</t>
  </si>
  <si>
    <t>126M</t>
  </si>
  <si>
    <t>Wetland Wildlife Habitat Management</t>
  </si>
  <si>
    <t>Phosphorus</t>
  </si>
  <si>
    <t>Temperature</t>
  </si>
  <si>
    <t>Chloride</t>
  </si>
  <si>
    <t>Altered Hydrology</t>
  </si>
  <si>
    <t>Invasive Species</t>
  </si>
  <si>
    <t>Dissolved Oxygen</t>
  </si>
  <si>
    <t>Macroinvertebrate Bioassessment</t>
  </si>
  <si>
    <t>Current Conditions (load or concentration)</t>
  </si>
  <si>
    <t>Estimated Year to Achieve Water Quality Target</t>
  </si>
  <si>
    <t>MS4-A</t>
  </si>
  <si>
    <t>MS4-B</t>
  </si>
  <si>
    <t>County X</t>
  </si>
  <si>
    <t>Yyyyyy</t>
  </si>
  <si>
    <t>Zzzzzz</t>
  </si>
  <si>
    <t>Units</t>
  </si>
  <si>
    <t>Suggested Goal</t>
  </si>
  <si>
    <t xml:space="preserve">Current strategy adoption level, if known </t>
  </si>
  <si>
    <t>Estimated Adoption Rate</t>
  </si>
  <si>
    <t>Goals / Targets and Estimated % Reduction</t>
  </si>
  <si>
    <t>Location and Upstream Influence Counties</t>
  </si>
  <si>
    <t>Interim 10-year Milestone</t>
  </si>
  <si>
    <r>
      <t xml:space="preserve">Strategy scenario showing estimated scale of adoption to meet 10 yr milestone and final water quality targets.   </t>
    </r>
    <r>
      <rPr>
        <b/>
        <sz val="9"/>
        <color rgb="FFFF0000"/>
        <rFont val="Calibri"/>
        <family val="2"/>
        <scheme val="minor"/>
      </rPr>
      <t xml:space="preserve">Scenarios and adoption levels may change with additional local planning, research showing new BMPs, changing financial support and policies, and experience implementing the plan.  </t>
    </r>
  </si>
  <si>
    <t>Septic Systems</t>
  </si>
  <si>
    <r>
      <t>Douglas,</t>
    </r>
    <r>
      <rPr>
        <sz val="9"/>
        <color theme="1"/>
        <rFont val="Calibri"/>
        <family val="2"/>
        <scheme val="minor"/>
      </rPr>
      <t xml:space="preserve"> Grant</t>
    </r>
  </si>
  <si>
    <t>Habitat Management</t>
  </si>
  <si>
    <t>Lake Management</t>
  </si>
  <si>
    <t>P</t>
  </si>
  <si>
    <t>Stormwater Runoff Control (urban)</t>
  </si>
  <si>
    <t>Sanitary sewer system extended to septic system community</t>
  </si>
  <si>
    <t>Buffers and filter strips</t>
  </si>
  <si>
    <t>Parameters</t>
  </si>
  <si>
    <t>Vegetative Cover, perennial/fall/spring</t>
  </si>
  <si>
    <t>Proposed Actions</t>
  </si>
  <si>
    <t>Strategies</t>
  </si>
  <si>
    <t>Acres</t>
  </si>
  <si>
    <t>Acres draining to</t>
  </si>
  <si>
    <t>Miles</t>
  </si>
  <si>
    <t>Action</t>
  </si>
  <si>
    <t>Riparian Buffers, 16+ ft wide (replacing row crops)</t>
  </si>
  <si>
    <t>Cover Crops with Corn &amp; Soybeans</t>
  </si>
  <si>
    <t>Infiltration Basin (urban)</t>
  </si>
  <si>
    <t xml:space="preserve">Feedlot Runoff Reduction </t>
  </si>
  <si>
    <t>Waste storage facility (&amp; eliminating winter &amp; other surface manure spreading)</t>
  </si>
  <si>
    <t>Protection of vulnerable ecosystems &amp; habitats</t>
  </si>
  <si>
    <t>Bacteria/E.Coli</t>
  </si>
  <si>
    <t>Habitat/connectivity</t>
  </si>
  <si>
    <t>Nitrogen/nitrate</t>
  </si>
  <si>
    <t>Pesticides</t>
  </si>
  <si>
    <t>Sediment/TSS</t>
  </si>
  <si>
    <t>Mercury/Metals</t>
  </si>
  <si>
    <t>Named Ranges</t>
  </si>
  <si>
    <t>Feedlot/livestock management</t>
  </si>
  <si>
    <t>Feet</t>
  </si>
  <si>
    <t>xxxx,xxxx</t>
  </si>
  <si>
    <t>Mercury /metals</t>
  </si>
  <si>
    <t>Nitrogen /nitrate</t>
  </si>
  <si>
    <t>Habitat /connectivity</t>
  </si>
  <si>
    <t>Sediment /TSS</t>
  </si>
  <si>
    <t>Controlled tile drainage water management [554]</t>
  </si>
  <si>
    <t>Tile water storage with re-use on crops [636]</t>
  </si>
  <si>
    <t>Stripcropping [585]</t>
  </si>
  <si>
    <t>Grade stabilization structure - in ditch [410]</t>
  </si>
  <si>
    <t>Terrace [600]</t>
  </si>
  <si>
    <t>Livestock access control [472]</t>
  </si>
  <si>
    <t>Reforestation on non-forested land and after cutting</t>
  </si>
  <si>
    <t>Forest erosion control on harvested lands</t>
  </si>
  <si>
    <t>Riparian zone forestry management</t>
  </si>
  <si>
    <t>Alum addition - In Lake [563M]</t>
  </si>
  <si>
    <t>Enhanced Road Salt Management</t>
  </si>
  <si>
    <t>Supplemental Street Sweeping</t>
  </si>
  <si>
    <t xml:space="preserve">Chemical Treatment of stormwater </t>
  </si>
  <si>
    <t>Sand Filter</t>
  </si>
  <si>
    <t>Riparian bluffs stabilized or restored [580]</t>
  </si>
  <si>
    <t>Stream Channel Stabilization [584]</t>
  </si>
  <si>
    <t>Streambanks/shoreline - stabilized or restored [580]</t>
  </si>
  <si>
    <t>Agricultural tile drainage water treatment/storage</t>
  </si>
  <si>
    <t>Converting land to perennials</t>
  </si>
  <si>
    <t>Add living cover to annual crops in fall/spring</t>
  </si>
  <si>
    <t>Designed erosion control and trapping</t>
  </si>
  <si>
    <t>Drainage ditch modifications</t>
  </si>
  <si>
    <t>Feedlot runoff controls</t>
  </si>
  <si>
    <t>Nutrient management (cropland)</t>
  </si>
  <si>
    <t>Open tile inlet and side inlet improvements</t>
  </si>
  <si>
    <t>Pasture management</t>
  </si>
  <si>
    <t>Tillage/residue management</t>
  </si>
  <si>
    <t>Forestry management</t>
  </si>
  <si>
    <t>Habitat and stream connectivity management</t>
  </si>
  <si>
    <t>Septic system improvements</t>
  </si>
  <si>
    <t>Stream banks, bluffs and ravines protected/restored</t>
  </si>
  <si>
    <t>Urban Stormwater runoff control</t>
  </si>
  <si>
    <t>Wastewater point source management</t>
  </si>
  <si>
    <t>Habitat &amp; stream connectivity management</t>
  </si>
  <si>
    <t>Precision Nutrient Timing &amp; Management (beyond 590 standard)</t>
  </si>
  <si>
    <t>Septic System Improvements</t>
  </si>
  <si>
    <t>Stream banks, bluffs &amp; ravines protected/restored</t>
  </si>
  <si>
    <t>Urban Stormwater Runoff Control</t>
  </si>
  <si>
    <t>Stormwater practices to meet TMDL &amp; permit conditions</t>
  </si>
  <si>
    <t>Wastewater Point Source Management</t>
  </si>
  <si>
    <t xml:space="preserve">Wastewater phos. reductions to meet TMDL &amp; permit conditions </t>
  </si>
  <si>
    <t>Wastewater nitrate reductions</t>
  </si>
  <si>
    <t xml:space="preserve">Manure/fertilizer incorporation (within 24 hrs) </t>
  </si>
  <si>
    <t>Cover crops after early-harvest crops [340]</t>
  </si>
  <si>
    <t>Tile line bioreactors [747]</t>
  </si>
  <si>
    <t>Saturated buffers [604]</t>
  </si>
  <si>
    <t>Grassed waterway [412]</t>
  </si>
  <si>
    <t>Two stage ditch - open channel [582]</t>
  </si>
  <si>
    <t>Feedlot runoff reduction/treatment [635, 784]</t>
  </si>
  <si>
    <t>Feedlot manure/runoff storage addition [313, 784]</t>
  </si>
  <si>
    <t>Riparian tree planting to improve shading [390, 612]</t>
  </si>
  <si>
    <t>Riparian plantings to reduce nuisance waterfowl levels [390, 612]</t>
  </si>
  <si>
    <t>Side inlet improvement [410]</t>
  </si>
  <si>
    <t>Ravine stabilization [410]</t>
  </si>
  <si>
    <t>Contour tillage/farming [330]</t>
  </si>
  <si>
    <t>606,170M,172M,173M</t>
  </si>
  <si>
    <t>115M</t>
  </si>
  <si>
    <t>Changing rotations to less erosive crops</t>
  </si>
  <si>
    <t>N/A</t>
  </si>
  <si>
    <t>Pollutant/ Stressor</t>
  </si>
  <si>
    <t>--</t>
  </si>
  <si>
    <t>Acres in entire field</t>
  </si>
  <si>
    <t>Acres of habitat</t>
  </si>
  <si>
    <t>Number of lakes</t>
  </si>
  <si>
    <t>Number of</t>
  </si>
  <si>
    <t>Number of people/yr</t>
  </si>
  <si>
    <t>Number of homes</t>
  </si>
  <si>
    <t>Number of cities</t>
  </si>
  <si>
    <t>Amount</t>
  </si>
  <si>
    <t>Unit</t>
  </si>
  <si>
    <r>
      <t xml:space="preserve">EXAMPLE Best Management Practice (BMP) Scenario 
</t>
    </r>
    <r>
      <rPr>
        <sz val="11"/>
        <color theme="1"/>
        <rFont val="Calibri"/>
        <family val="2"/>
        <scheme val="minor"/>
      </rPr>
      <t/>
    </r>
  </si>
  <si>
    <t>Add cover crops for living cover in fall/spring</t>
  </si>
  <si>
    <t>Watercraft restrictions</t>
  </si>
  <si>
    <t>Small to larger off-channel impoundment dikes</t>
  </si>
  <si>
    <t>Modify culvert sizing</t>
  </si>
  <si>
    <t>Modify/replace dams, culverts &amp; fish passage barriers</t>
  </si>
  <si>
    <t>Designed erosion control &amp; trapping</t>
  </si>
  <si>
    <t>BMP</t>
  </si>
  <si>
    <t>Strategy</t>
  </si>
  <si>
    <t>none</t>
  </si>
  <si>
    <r>
      <t xml:space="preserve">Estimated reduction (lbs/yr)
</t>
    </r>
    <r>
      <rPr>
        <i/>
        <sz val="9"/>
        <color theme="1"/>
        <rFont val="Arial"/>
        <family val="2"/>
      </rPr>
      <t>as applicable</t>
    </r>
  </si>
  <si>
    <r>
      <t>Final WQ Goal
Year: _____</t>
    </r>
    <r>
      <rPr>
        <sz val="9"/>
        <color theme="1"/>
        <rFont val="Arial"/>
        <family val="2"/>
      </rPr>
      <t xml:space="preserve">
(% and load to reduce) </t>
    </r>
  </si>
  <si>
    <t>sum of above
(= to final WQ goal)</t>
  </si>
  <si>
    <t xml:space="preserve">Agricultural </t>
  </si>
  <si>
    <t xml:space="preserve">Urban, Forest, In-stream/lake &amp; other </t>
  </si>
  <si>
    <t>Underlined headings = strategy types, with BMPs below each</t>
  </si>
  <si>
    <t>*Tile line bioreactors (747)</t>
  </si>
  <si>
    <t>**Forest erosion control on harvested lands</t>
  </si>
  <si>
    <t>*Controlled tile drainage water management (554)</t>
  </si>
  <si>
    <t>**Saturated buffers (604)</t>
  </si>
  <si>
    <t>**Riparian zone forestry management</t>
  </si>
  <si>
    <t>*Riparian Buffers, 16+ ft (perennials replace tilled) (390, 391, 327)</t>
  </si>
  <si>
    <t>*Riparian Buffers, 50+ ft (perennials replace tilled) (390, 391, 327)</t>
  </si>
  <si>
    <t>Wetland Wildlife Habitat Management (644)</t>
  </si>
  <si>
    <t>*Riparian Buffers, 100+ ft wide (perennials replace tilled) (390, 391, 327)</t>
  </si>
  <si>
    <r>
      <t xml:space="preserve">*Riparian Buffers, 50+ ft wide (replacing </t>
    </r>
    <r>
      <rPr>
        <i/>
        <sz val="11"/>
        <color rgb="FF000000"/>
        <rFont val="Calibri"/>
        <family val="2"/>
      </rPr>
      <t>pasture</t>
    </r>
    <r>
      <rPr>
        <sz val="11"/>
        <color rgb="FF000000"/>
        <rFont val="Calibri"/>
        <family val="2"/>
      </rPr>
      <t>) (390, 391, 327)</t>
    </r>
  </si>
  <si>
    <t>Wetland Restoration for habitat (657)</t>
  </si>
  <si>
    <t>Wetland Creation for habitat (658)</t>
  </si>
  <si>
    <t>Modify/replace dams culverts &amp; fish passage barriers</t>
  </si>
  <si>
    <t>Conservation Crop Rotation - adding small grains (328)</t>
  </si>
  <si>
    <t>Riparian tree planting to improve shading (390, 612)</t>
  </si>
  <si>
    <t>*Conservation Crop Rotation - add more perennials (328)</t>
  </si>
  <si>
    <t>Riparian plantings to reduce nuisance waterfowl levels (390, 612)</t>
  </si>
  <si>
    <t>*Cover Crops with Corn &amp; Soybeans (340)</t>
  </si>
  <si>
    <t>*Cover crops after early-harvest crops (340)</t>
  </si>
  <si>
    <t>*Water and Sediment Control Basin (cropland) (638)</t>
  </si>
  <si>
    <t>Sediment Basin (350)</t>
  </si>
  <si>
    <t>**Septic System Improvement (126M)</t>
  </si>
  <si>
    <t>**Terrace (600)</t>
  </si>
  <si>
    <t>**Grassed waterway (412)</t>
  </si>
  <si>
    <t>**Contour Buffer Strips (332)</t>
  </si>
  <si>
    <t>**Streambanks/shoreline - stabilized or restored (580)</t>
  </si>
  <si>
    <t>**Stripcropping (585)</t>
  </si>
  <si>
    <t>Stream Channel Stabilization (584)</t>
  </si>
  <si>
    <t>Ravine stabilization (410)</t>
  </si>
  <si>
    <t>Lined Waterway or Outlet (468)</t>
  </si>
  <si>
    <t>Grade stabilization structure - in ditch (410)</t>
  </si>
  <si>
    <t>Structure for Water Control (587)</t>
  </si>
  <si>
    <t>Riparian bluffs stabilized or restored (580)</t>
  </si>
  <si>
    <t>**Feedlot runoff reduction/treatment (635, 784)</t>
  </si>
  <si>
    <t>**Feedlot manure/runoff storage addition (313, 784)</t>
  </si>
  <si>
    <t>*Constructed Stormwater Pond (urban) (155M)</t>
  </si>
  <si>
    <t>*Infiltration Basin (urban) (803M)</t>
  </si>
  <si>
    <t xml:space="preserve">**Manure/fertilizer incorporation (within 24 hrs) </t>
  </si>
  <si>
    <t>*Alternative tile intake - Perforated riser pipe (171M)</t>
  </si>
  <si>
    <t>**Side inlet improvement (410)</t>
  </si>
  <si>
    <t xml:space="preserve">*Wastewater phos. reductions to meet TMDL &amp; permit conditions </t>
  </si>
  <si>
    <t>*Wastewater nitrate reductions</t>
  </si>
  <si>
    <t>Contour tillage/farming (330)</t>
  </si>
  <si>
    <t>Riparian herbaceous cover [390]</t>
  </si>
  <si>
    <t>Stream habitat improvement and management [395]</t>
  </si>
  <si>
    <t>Restore riffle substrate</t>
  </si>
  <si>
    <t>Bacteria /E. coli</t>
  </si>
  <si>
    <t>Bacteria/E. coli</t>
  </si>
  <si>
    <t>Agricultural tile drainage water treatment</t>
  </si>
  <si>
    <t>Roads and trails improvement (655)</t>
  </si>
  <si>
    <t>Forestry management and improvement (147M, 490, 666)</t>
  </si>
  <si>
    <t>Buffers - field edge</t>
  </si>
  <si>
    <t>Maintain existing forest cover - prevent new losses</t>
  </si>
  <si>
    <t>Upland Wildlife Habitat Management (645)</t>
  </si>
  <si>
    <t>Field Border (386)</t>
  </si>
  <si>
    <t>Restore floodplains and reconnect with channel</t>
  </si>
  <si>
    <t>*Perennial crops for regular harvest (includes 512)</t>
  </si>
  <si>
    <t>Stream restoration using Natural Channel Design principles</t>
  </si>
  <si>
    <t>*Conservation Cover Perennials (327, 612)</t>
  </si>
  <si>
    <t>Restoration and Management of Declining Habitats (643)</t>
  </si>
  <si>
    <t>Early Successional Habitat Development/Management (647)</t>
  </si>
  <si>
    <t>Lake level management</t>
  </si>
  <si>
    <t>*Filter Strips (393)</t>
  </si>
  <si>
    <t>Re-meander channelized stream reaches (584)</t>
  </si>
  <si>
    <t>Animal Mortality Facility (316)</t>
  </si>
  <si>
    <t>Closure of waste impoundments (360)</t>
  </si>
  <si>
    <t>Feedlot relocation (391M)</t>
  </si>
  <si>
    <t>Critical Area planting (342)</t>
  </si>
  <si>
    <t>Pest Management</t>
  </si>
  <si>
    <t>Wetland Creation (658) or Constructed Wetland (656)</t>
  </si>
  <si>
    <t>*Nutrient Management - rate, form, placement, timing (590)</t>
  </si>
  <si>
    <t>*Bioretention/Biofiltration/rain garden (urban) (567M, 712M)</t>
  </si>
  <si>
    <t>Manure spreading rates - uniform, lab testing, calibrated spreader (590)</t>
  </si>
  <si>
    <t>Permeable surfaces and pavements (800M, 804M, 805M)</t>
  </si>
  <si>
    <t>Turf management to reduce pollutant runoff (806M)</t>
  </si>
  <si>
    <t>Open tile inlet &amp; side inlet improvements</t>
  </si>
  <si>
    <t>Alternative tile intake (606, 170M, 172M, 173M)</t>
  </si>
  <si>
    <t>Pet waste management</t>
  </si>
  <si>
    <t>**Conventional pasture to prescribed rotational grazing (528, 808M)</t>
  </si>
  <si>
    <t>Rural Water Storage</t>
  </si>
  <si>
    <t xml:space="preserve"> Pasture improvement </t>
  </si>
  <si>
    <t>**Livestock Access Control (472, 578)</t>
  </si>
  <si>
    <t>Watering facility to reduce livestock in stream (614)</t>
  </si>
  <si>
    <t>*Conservation tillage &gt;30% residue cover (345, 329A)</t>
  </si>
  <si>
    <t>*No-till (329, 327M)</t>
  </si>
  <si>
    <t>Ridge till (346, 327M)</t>
  </si>
  <si>
    <t>Rural water storage</t>
  </si>
  <si>
    <t xml:space="preserve">Tile water storage with re-use on crops </t>
  </si>
  <si>
    <t>off-channel water storage impoundments</t>
  </si>
  <si>
    <t>Soil health build-up (345, 329, 346, 332, 585, 340, 342, 512, 327, 328, 612, 412)</t>
  </si>
  <si>
    <t>Water storage pond (378)</t>
  </si>
  <si>
    <t>Irrigation Water Management (449)</t>
  </si>
  <si>
    <t>Lake internal load management</t>
  </si>
  <si>
    <t>392M</t>
  </si>
  <si>
    <t>565M</t>
  </si>
  <si>
    <t>Fish management [392M]</t>
  </si>
  <si>
    <t>Soil health build-up [345, 329, 346, 332, 585, 340, 342, 512, 327, 328, 612, 412]</t>
  </si>
  <si>
    <t>Water storage pond [378]</t>
  </si>
  <si>
    <t>656,810M</t>
  </si>
  <si>
    <t>345, 329, 346, 332, 585, 340, 342, 512, 327, 328, 612, 412</t>
  </si>
  <si>
    <t>656, 810M</t>
  </si>
  <si>
    <t>Irrigation water conservation</t>
  </si>
  <si>
    <t>Buffers, field edge</t>
  </si>
  <si>
    <t>*Convert cultivated land to pasture (includes 512)</t>
  </si>
  <si>
    <t>Perennial crops for regular harvest [includes 512]</t>
  </si>
  <si>
    <t>327, 612</t>
  </si>
  <si>
    <t>Convert cultivated land to pasture [includes 512]</t>
  </si>
  <si>
    <t>Rainwater diversions at feedlots (362, 367)</t>
  </si>
  <si>
    <t>Closure of waste impoundments [360]</t>
  </si>
  <si>
    <t>Feedlot relocation [391M]</t>
  </si>
  <si>
    <t>Rainwater diversions at feedlots [362, 367]</t>
  </si>
  <si>
    <t>391M</t>
  </si>
  <si>
    <t>Nutrient Management - rate, form, placement, timing (590)</t>
  </si>
  <si>
    <t>Nutrient Management - rate, form, placement, timing [590]</t>
  </si>
  <si>
    <t>Alternative tile intake [606, 170M, 172M, 173M]</t>
  </si>
  <si>
    <t>472, 578</t>
  </si>
  <si>
    <t>528, 808M</t>
  </si>
  <si>
    <t>Conventional pasture to prescribed rotational grazing [528, 808M]</t>
  </si>
  <si>
    <t>Watering facility to reduce livestock in stream [614]</t>
  </si>
  <si>
    <t>Fertilizer rates match U of MN rec's [without gov't funding]</t>
  </si>
  <si>
    <t xml:space="preserve">Manure/fertilizer incorporation [within 24 hrs] </t>
  </si>
  <si>
    <t>Manure spreading rates - uniform, lab testing, calibrated spreader [590]</t>
  </si>
  <si>
    <t>345, 329A</t>
  </si>
  <si>
    <t>329,327M</t>
  </si>
  <si>
    <t>346,327M</t>
  </si>
  <si>
    <t>Ridge till [346, 327M]</t>
  </si>
  <si>
    <t>Conservation tillage &gt;30% residue cover [345, 329A]</t>
  </si>
  <si>
    <t>No-till [329, 327M]</t>
  </si>
  <si>
    <t>346, 327M</t>
  </si>
  <si>
    <t>329, 327M</t>
  </si>
  <si>
    <t>147M, 490, 666</t>
  </si>
  <si>
    <t>Roads and trails improvement [655]</t>
  </si>
  <si>
    <t>Forestry management and improvement [147M, 490, 666]</t>
  </si>
  <si>
    <t>Upland Wildlife Habitat Management [645]</t>
  </si>
  <si>
    <t>Re-meander channelized stream reaches [584]</t>
  </si>
  <si>
    <t>155M</t>
  </si>
  <si>
    <t>800M, 804M, 805M</t>
  </si>
  <si>
    <t>806M</t>
  </si>
  <si>
    <t>567M, 712M</t>
  </si>
  <si>
    <t>Permeable surfaces and pavements [800M, 804M, 805M]</t>
  </si>
  <si>
    <t>Turf management to reduce pollutant runoff [806M]</t>
  </si>
  <si>
    <t> Number of</t>
  </si>
  <si>
    <t>Off-channel water storage impoundments</t>
  </si>
  <si>
    <t>Population affected</t>
  </si>
  <si>
    <t>Pasture improvement</t>
  </si>
  <si>
    <t>Cover crops with corn &amp; soybeans [340]</t>
  </si>
  <si>
    <t>Supplemental street sweeping</t>
  </si>
  <si>
    <t>Wetland wildlife habitat management [644]</t>
  </si>
  <si>
    <t>Chemical treatment of stormwater</t>
  </si>
  <si>
    <t>Structure for water control [587]</t>
  </si>
  <si>
    <t>362, 367</t>
  </si>
  <si>
    <t>635, 784</t>
  </si>
  <si>
    <t>313, 784</t>
  </si>
  <si>
    <t>606, 170M, 172M, 173M</t>
  </si>
  <si>
    <t>390, 612</t>
  </si>
  <si>
    <t>Alternative tile intake - perforated riser pipe [171M]</t>
  </si>
  <si>
    <t>Agricultural tile drainage water treatment/storage, Rural water storage</t>
  </si>
  <si>
    <t>Precision nutrient timing &amp; management (beyond 590 standard)</t>
  </si>
  <si>
    <t>Septic system improvement [126M]</t>
  </si>
  <si>
    <t>Water and sediment control basin (cropland) [638]</t>
  </si>
  <si>
    <t>Conservation crop rotation - add more perennials [328]</t>
  </si>
  <si>
    <t>Conservation crop rotation - adding small grains [328]</t>
  </si>
  <si>
    <t>Conservation crop Rotation - adding small grains [328]</t>
  </si>
  <si>
    <t>Conservation crop Rotation - add more perennials [328]</t>
  </si>
  <si>
    <t>Conservation cover perennials [327, 612]</t>
  </si>
  <si>
    <t>Aquatic vegetation management [565M]</t>
  </si>
  <si>
    <t>Animal mortality facility [316]</t>
  </si>
  <si>
    <t>Constructed stormwater pond (urban) (155M]</t>
  </si>
  <si>
    <t>Contour buffer strips [332]</t>
  </si>
  <si>
    <t>Filter strips [393]</t>
  </si>
  <si>
    <t>Sediment basin [350]</t>
  </si>
  <si>
    <t>Field border [386]</t>
  </si>
  <si>
    <t>Enhanced road salt management</t>
  </si>
  <si>
    <t>Infiltration basin (urban) [803M]</t>
  </si>
  <si>
    <t>Bioretention/biofiltration/rain garden (urban) [567M, 712M]</t>
  </si>
  <si>
    <t>Critical area planting [342]</t>
  </si>
  <si>
    <t>Lined waterway or outlet [468]</t>
  </si>
  <si>
    <t>Irrigation water management [449]</t>
  </si>
  <si>
    <t>Early successional habitat development/management [647]</t>
  </si>
  <si>
    <t>Restoration and management of declining habitats [643]</t>
  </si>
  <si>
    <t>Riparian buffers, 100+ ft wide (perennials replace tilled) [390, 391, 327]</t>
  </si>
  <si>
    <t>Riparian buffers, 16+ ft (perennials replace tilled) [390, 391, 327]</t>
  </si>
  <si>
    <t>Riparian buffers, 50+ ft (perennials replace tilled) [390, 391, 327]</t>
  </si>
  <si>
    <t>Riparian buffers, 50+ ft wide (replacing pasture) [390, 391, 327]</t>
  </si>
  <si>
    <t>Wetland restoration for habitat [657]</t>
  </si>
  <si>
    <t>Wetland restoration or construction for water storage [656, 810M]</t>
  </si>
  <si>
    <t>Wetland creation for habitat [658]</t>
  </si>
  <si>
    <t>Wetland creation [658] or constructed wetland [656]</t>
  </si>
  <si>
    <t>Upland wildlife habitat management [645]</t>
  </si>
  <si>
    <t>Stream restoration using natural channel design principles</t>
  </si>
  <si>
    <t>Habitat &amp; stream connectivity management, Stream banks, bluffs &amp; ravines protected/restored</t>
  </si>
  <si>
    <t>Stream channel stabilization [584]</t>
  </si>
  <si>
    <t>645, 643</t>
  </si>
  <si>
    <t>658, 656</t>
  </si>
  <si>
    <t>390, 391, 327</t>
  </si>
  <si>
    <t>345, 346, 329B</t>
  </si>
  <si>
    <t>Sand filter</t>
  </si>
  <si>
    <t>Integrated Pest Management [595]</t>
  </si>
  <si>
    <t>Aquatic Vegetation Management (565M)</t>
  </si>
  <si>
    <t>Aquatic Vegetation Management [565M]</t>
  </si>
  <si>
    <t>Lake Internal load management</t>
  </si>
  <si>
    <t>Wetland restoration or construction for water storage (656, 810M)</t>
  </si>
  <si>
    <t>Two stage ditch -open channel (582)</t>
  </si>
  <si>
    <t>* currently in SAM; ** adding to SAM</t>
  </si>
  <si>
    <t>Wetland restoration or construction for treatment (656, 810M)</t>
  </si>
  <si>
    <t>Wetland restoration or construction for treatment [656, 810M]</t>
  </si>
  <si>
    <t>HUC-10 
Sub-watershed</t>
  </si>
  <si>
    <t>Location and upstream influence counties</t>
  </si>
  <si>
    <r>
      <t xml:space="preserve">Current WQ conditions 
</t>
    </r>
    <r>
      <rPr>
        <sz val="9"/>
        <color theme="1"/>
        <rFont val="Arial"/>
        <family val="2"/>
      </rPr>
      <t>(conc. &amp; load as related to impairment)</t>
    </r>
  </si>
  <si>
    <t>Strategy type</t>
  </si>
  <si>
    <t>Waterbody and location</t>
  </si>
  <si>
    <t>Strategies to achieve final water quality goal</t>
  </si>
  <si>
    <t>Water quality</t>
  </si>
  <si>
    <r>
      <t xml:space="preserve">Milestone (optional)
</t>
    </r>
    <r>
      <rPr>
        <b/>
        <sz val="9"/>
        <color theme="1"/>
        <rFont val="Arial"/>
        <family val="2"/>
      </rPr>
      <t xml:space="preserve">Year: _____
</t>
    </r>
    <r>
      <rPr>
        <sz val="9"/>
        <color theme="1"/>
        <rFont val="Arial"/>
        <family val="2"/>
      </rPr>
      <t>(% and load to reduce)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</si>
</sst>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7030A0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C00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548235"/>
      <name val="Calibri"/>
      <family val="2"/>
    </font>
    <font>
      <b/>
      <u/>
      <sz val="11"/>
      <color rgb="FF7030A0"/>
      <name val="Calibri"/>
      <family val="2"/>
    </font>
    <font>
      <i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0000"/>
      <name val="Calibri"/>
      <family val="2"/>
    </font>
    <font>
      <i/>
      <sz val="11"/>
      <color theme="1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5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theme="4" tint="0.39997558519241921"/>
      </left>
      <right style="thick">
        <color indexed="64"/>
      </right>
      <top style="medium">
        <color indexed="64"/>
      </top>
      <bottom/>
      <diagonal/>
    </border>
    <border>
      <left style="thin">
        <color theme="4" tint="0.3999755851924192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36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 wrapText="1"/>
    </xf>
    <xf numFmtId="0" fontId="0" fillId="0" borderId="0" xfId="0"/>
    <xf numFmtId="0" fontId="16" fillId="0" borderId="0" xfId="0" applyFont="1"/>
    <xf numFmtId="0" fontId="18" fillId="37" borderId="26" xfId="0" applyFont="1" applyFill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6" borderId="29" xfId="0" applyFont="1" applyFill="1" applyBorder="1" applyAlignment="1">
      <alignment horizontal="center" vertical="center" wrapText="1"/>
    </xf>
    <xf numFmtId="0" fontId="19" fillId="37" borderId="23" xfId="0" applyFont="1" applyFill="1" applyBorder="1" applyAlignment="1">
      <alignment vertical="center" textRotation="90" wrapText="1"/>
    </xf>
    <xf numFmtId="0" fontId="19" fillId="37" borderId="24" xfId="0" applyFont="1" applyFill="1" applyBorder="1" applyAlignment="1">
      <alignment vertical="center" textRotation="90" wrapText="1"/>
    </xf>
    <xf numFmtId="0" fontId="18" fillId="34" borderId="10" xfId="0" quotePrefix="1" applyFont="1" applyFill="1" applyBorder="1" applyAlignment="1">
      <alignment horizontal="center" vertical="center" wrapText="1"/>
    </xf>
    <xf numFmtId="0" fontId="19" fillId="37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1" fontId="18" fillId="34" borderId="10" xfId="0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8" fillId="38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9" fontId="18" fillId="34" borderId="10" xfId="0" applyNumberFormat="1" applyFont="1" applyFill="1" applyBorder="1" applyAlignment="1">
      <alignment horizontal="center" vertical="center" wrapText="1"/>
    </xf>
    <xf numFmtId="0" fontId="19" fillId="37" borderId="2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/>
    </xf>
    <xf numFmtId="0" fontId="19" fillId="36" borderId="27" xfId="0" applyFont="1" applyFill="1" applyBorder="1" applyAlignment="1">
      <alignment horizontal="center" vertical="center" wrapText="1"/>
    </xf>
    <xf numFmtId="0" fontId="19" fillId="36" borderId="30" xfId="0" applyFont="1" applyFill="1" applyBorder="1" applyAlignment="1">
      <alignment horizontal="center" vertical="center" wrapText="1"/>
    </xf>
    <xf numFmtId="0" fontId="18" fillId="34" borderId="28" xfId="0" applyFont="1" applyFill="1" applyBorder="1" applyAlignment="1">
      <alignment horizontal="center" vertical="center" wrapText="1"/>
    </xf>
    <xf numFmtId="0" fontId="17" fillId="0" borderId="0" xfId="0" applyFont="1"/>
    <xf numFmtId="0" fontId="18" fillId="40" borderId="10" xfId="0" applyFont="1" applyFill="1" applyBorder="1" applyAlignment="1">
      <alignment horizontal="center" vertical="center" wrapText="1"/>
    </xf>
    <xf numFmtId="0" fontId="18" fillId="40" borderId="11" xfId="0" applyFont="1" applyFill="1" applyBorder="1" applyAlignment="1">
      <alignment horizontal="center" vertical="center" wrapText="1"/>
    </xf>
    <xf numFmtId="0" fontId="20" fillId="40" borderId="11" xfId="0" applyFont="1" applyFill="1" applyBorder="1" applyAlignment="1">
      <alignment horizontal="center" vertical="center" wrapText="1"/>
    </xf>
    <xf numFmtId="0" fontId="18" fillId="40" borderId="18" xfId="0" applyFont="1" applyFill="1" applyBorder="1" applyAlignment="1">
      <alignment horizontal="center" vertical="center" wrapText="1"/>
    </xf>
    <xf numFmtId="0" fontId="18" fillId="40" borderId="10" xfId="0" applyFont="1" applyFill="1" applyBorder="1" applyAlignment="1">
      <alignment vertical="center" wrapText="1"/>
    </xf>
    <xf numFmtId="0" fontId="18" fillId="40" borderId="27" xfId="0" applyFont="1" applyFill="1" applyBorder="1" applyAlignment="1">
      <alignment horizontal="center" vertical="center" wrapText="1"/>
    </xf>
    <xf numFmtId="0" fontId="18" fillId="40" borderId="30" xfId="0" applyFont="1" applyFill="1" applyBorder="1" applyAlignment="1">
      <alignment horizontal="center" vertical="center" wrapText="1"/>
    </xf>
    <xf numFmtId="0" fontId="18" fillId="40" borderId="31" xfId="0" applyFont="1" applyFill="1" applyBorder="1" applyAlignment="1">
      <alignment horizontal="center" vertical="center" wrapText="1"/>
    </xf>
    <xf numFmtId="0" fontId="18" fillId="34" borderId="27" xfId="0" applyFont="1" applyFill="1" applyBorder="1" applyAlignment="1">
      <alignment horizontal="center" vertical="center" wrapText="1"/>
    </xf>
    <xf numFmtId="0" fontId="18" fillId="38" borderId="27" xfId="0" applyFont="1" applyFill="1" applyBorder="1" applyAlignment="1">
      <alignment horizontal="center" vertical="center" wrapText="1"/>
    </xf>
    <xf numFmtId="0" fontId="18" fillId="38" borderId="23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0" fontId="26" fillId="37" borderId="27" xfId="0" applyFont="1" applyFill="1" applyBorder="1" applyAlignment="1">
      <alignment horizontal="center" vertical="center" wrapText="1"/>
    </xf>
    <xf numFmtId="0" fontId="18" fillId="40" borderId="40" xfId="0" applyFont="1" applyFill="1" applyBorder="1" applyAlignment="1">
      <alignment horizontal="center" vertical="center" wrapText="1"/>
    </xf>
    <xf numFmtId="0" fontId="18" fillId="34" borderId="40" xfId="0" applyFont="1" applyFill="1" applyBorder="1" applyAlignment="1">
      <alignment horizontal="center" vertical="center" wrapText="1"/>
    </xf>
    <xf numFmtId="0" fontId="18" fillId="38" borderId="40" xfId="0" applyFont="1" applyFill="1" applyBorder="1" applyAlignment="1">
      <alignment horizontal="center" vertical="center" wrapText="1"/>
    </xf>
    <xf numFmtId="0" fontId="18" fillId="38" borderId="4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/>
    <xf numFmtId="0" fontId="19" fillId="36" borderId="44" xfId="0" applyFont="1" applyFill="1" applyBorder="1" applyAlignment="1">
      <alignment horizontal="center" vertical="center" wrapText="1"/>
    </xf>
    <xf numFmtId="0" fontId="18" fillId="34" borderId="31" xfId="0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0" xfId="0" applyFont="1" applyFill="1"/>
    <xf numFmtId="0" fontId="28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Border="1"/>
    <xf numFmtId="0" fontId="0" fillId="0" borderId="0" xfId="0" applyFont="1" applyFill="1" applyBorder="1" applyAlignment="1">
      <alignment horizontal="left"/>
    </xf>
    <xf numFmtId="0" fontId="22" fillId="0" borderId="0" xfId="0" applyFont="1" applyBorder="1"/>
    <xf numFmtId="0" fontId="0" fillId="0" borderId="0" xfId="0" applyFont="1" applyBorder="1"/>
    <xf numFmtId="0" fontId="22" fillId="0" borderId="0" xfId="0" applyFont="1" applyFill="1" applyBorder="1"/>
    <xf numFmtId="0" fontId="0" fillId="0" borderId="0" xfId="0" applyFont="1" applyFill="1" applyBorder="1"/>
    <xf numFmtId="0" fontId="22" fillId="0" borderId="0" xfId="0" applyFont="1" applyFill="1" applyBorder="1" applyAlignment="1">
      <alignment vertical="top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quotePrefix="1" applyFill="1"/>
    <xf numFmtId="0" fontId="0" fillId="0" borderId="0" xfId="0" applyFont="1" applyFill="1"/>
    <xf numFmtId="3" fontId="22" fillId="0" borderId="0" xfId="0" applyNumberFormat="1" applyFont="1" applyFill="1" applyBorder="1" applyAlignment="1">
      <alignment horizontal="left"/>
    </xf>
    <xf numFmtId="0" fontId="22" fillId="0" borderId="0" xfId="0" applyFont="1"/>
    <xf numFmtId="0" fontId="30" fillId="0" borderId="0" xfId="0" applyFont="1" applyFill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/>
    </xf>
    <xf numFmtId="0" fontId="32" fillId="0" borderId="0" xfId="0" applyFont="1"/>
    <xf numFmtId="0" fontId="34" fillId="44" borderId="52" xfId="0" applyFont="1" applyFill="1" applyBorder="1" applyAlignment="1">
      <alignment horizontal="center" vertical="center" wrapText="1"/>
    </xf>
    <xf numFmtId="0" fontId="33" fillId="41" borderId="61" xfId="0" applyFont="1" applyFill="1" applyBorder="1" applyAlignment="1">
      <alignment horizontal="center" vertical="center" wrapText="1"/>
    </xf>
    <xf numFmtId="0" fontId="33" fillId="41" borderId="66" xfId="0" applyFont="1" applyFill="1" applyBorder="1" applyAlignment="1">
      <alignment horizontal="center" vertical="center" wrapText="1"/>
    </xf>
    <xf numFmtId="0" fontId="33" fillId="41" borderId="64" xfId="0" applyFont="1" applyFill="1" applyBorder="1" applyAlignment="1">
      <alignment horizontal="center" vertical="center" wrapText="1"/>
    </xf>
    <xf numFmtId="0" fontId="33" fillId="41" borderId="65" xfId="0" applyFont="1" applyFill="1" applyBorder="1" applyAlignment="1">
      <alignment horizontal="center" vertical="center" wrapText="1"/>
    </xf>
    <xf numFmtId="0" fontId="35" fillId="40" borderId="46" xfId="0" applyFont="1" applyFill="1" applyBorder="1" applyAlignment="1">
      <alignment horizontal="center" vertical="center" wrapText="1"/>
    </xf>
    <xf numFmtId="3" fontId="35" fillId="40" borderId="67" xfId="42" applyNumberFormat="1" applyFont="1" applyFill="1" applyBorder="1" applyAlignment="1">
      <alignment horizontal="center" vertical="center" wrapText="1"/>
    </xf>
    <xf numFmtId="0" fontId="35" fillId="40" borderId="59" xfId="0" applyFont="1" applyFill="1" applyBorder="1" applyAlignment="1">
      <alignment horizontal="center" vertical="center" wrapText="1"/>
    </xf>
    <xf numFmtId="0" fontId="35" fillId="40" borderId="60" xfId="0" applyFont="1" applyFill="1" applyBorder="1" applyAlignment="1">
      <alignment horizontal="center" vertical="center" wrapText="1"/>
    </xf>
    <xf numFmtId="0" fontId="35" fillId="40" borderId="49" xfId="0" applyFont="1" applyFill="1" applyBorder="1" applyAlignment="1">
      <alignment horizontal="center" vertical="center" wrapText="1"/>
    </xf>
    <xf numFmtId="3" fontId="35" fillId="40" borderId="68" xfId="42" applyNumberFormat="1" applyFont="1" applyFill="1" applyBorder="1" applyAlignment="1">
      <alignment horizontal="center" vertical="center" wrapText="1"/>
    </xf>
    <xf numFmtId="0" fontId="35" fillId="40" borderId="50" xfId="0" applyFont="1" applyFill="1" applyBorder="1" applyAlignment="1">
      <alignment horizontal="center" vertical="center" wrapText="1"/>
    </xf>
    <xf numFmtId="0" fontId="35" fillId="40" borderId="55" xfId="0" applyFont="1" applyFill="1" applyBorder="1" applyAlignment="1">
      <alignment horizontal="center" vertical="center" wrapText="1"/>
    </xf>
    <xf numFmtId="3" fontId="35" fillId="40" borderId="69" xfId="42" applyNumberFormat="1" applyFont="1" applyFill="1" applyBorder="1" applyAlignment="1">
      <alignment horizontal="center" vertical="center" wrapText="1"/>
    </xf>
    <xf numFmtId="0" fontId="35" fillId="40" borderId="57" xfId="0" applyFont="1" applyFill="1" applyBorder="1" applyAlignment="1">
      <alignment horizontal="center" vertical="center" wrapText="1"/>
    </xf>
    <xf numFmtId="0" fontId="35" fillId="34" borderId="47" xfId="0" applyFont="1" applyFill="1" applyBorder="1" applyAlignment="1">
      <alignment horizontal="center" vertical="center" wrapText="1"/>
    </xf>
    <xf numFmtId="0" fontId="35" fillId="34" borderId="72" xfId="0" applyFont="1" applyFill="1" applyBorder="1" applyAlignment="1">
      <alignment horizontal="center" vertical="center" wrapText="1"/>
    </xf>
    <xf numFmtId="0" fontId="35" fillId="34" borderId="46" xfId="0" applyFont="1" applyFill="1" applyBorder="1" applyAlignment="1">
      <alignment horizontal="center" vertical="center" wrapText="1"/>
    </xf>
    <xf numFmtId="3" fontId="35" fillId="34" borderId="70" xfId="42" applyNumberFormat="1" applyFont="1" applyFill="1" applyBorder="1" applyAlignment="1">
      <alignment horizontal="center" vertical="center" wrapText="1"/>
    </xf>
    <xf numFmtId="0" fontId="35" fillId="34" borderId="73" xfId="0" applyFont="1" applyFill="1" applyBorder="1" applyAlignment="1">
      <alignment horizontal="center" vertical="center" wrapText="1"/>
    </xf>
    <xf numFmtId="0" fontId="35" fillId="34" borderId="49" xfId="0" applyFont="1" applyFill="1" applyBorder="1" applyAlignment="1">
      <alignment horizontal="center" vertical="center" wrapText="1"/>
    </xf>
    <xf numFmtId="3" fontId="35" fillId="34" borderId="68" xfId="42" applyNumberFormat="1" applyFont="1" applyFill="1" applyBorder="1" applyAlignment="1">
      <alignment horizontal="center" vertical="center" wrapText="1"/>
    </xf>
    <xf numFmtId="0" fontId="35" fillId="39" borderId="50" xfId="0" applyFont="1" applyFill="1" applyBorder="1" applyAlignment="1">
      <alignment horizontal="center" wrapText="1"/>
    </xf>
    <xf numFmtId="0" fontId="35" fillId="34" borderId="74" xfId="0" applyFont="1" applyFill="1" applyBorder="1" applyAlignment="1">
      <alignment horizontal="center" vertical="center" wrapText="1"/>
    </xf>
    <xf numFmtId="3" fontId="35" fillId="34" borderId="71" xfId="42" applyNumberFormat="1" applyFont="1" applyFill="1" applyBorder="1" applyAlignment="1">
      <alignment horizontal="center" vertical="center" wrapText="1"/>
    </xf>
    <xf numFmtId="0" fontId="35" fillId="34" borderId="48" xfId="0" applyNumberFormat="1" applyFont="1" applyFill="1" applyBorder="1" applyAlignment="1">
      <alignment horizontal="center" vertical="center" wrapText="1"/>
    </xf>
    <xf numFmtId="0" fontId="35" fillId="34" borderId="50" xfId="0" applyNumberFormat="1" applyFont="1" applyFill="1" applyBorder="1" applyAlignment="1">
      <alignment horizontal="center" vertical="center" wrapText="1"/>
    </xf>
    <xf numFmtId="0" fontId="35" fillId="34" borderId="53" xfId="0" applyNumberFormat="1" applyFont="1" applyFill="1" applyBorder="1" applyAlignment="1">
      <alignment horizontal="center" vertical="center" wrapText="1"/>
    </xf>
    <xf numFmtId="0" fontId="35" fillId="34" borderId="76" xfId="0" applyFont="1" applyFill="1" applyBorder="1" applyAlignment="1">
      <alignment horizontal="center" vertical="center" wrapText="1"/>
    </xf>
    <xf numFmtId="0" fontId="35" fillId="34" borderId="58" xfId="0" applyFont="1" applyFill="1" applyBorder="1" applyAlignment="1">
      <alignment horizontal="center" vertical="center" wrapText="1"/>
    </xf>
    <xf numFmtId="0" fontId="35" fillId="34" borderId="55" xfId="0" applyFont="1" applyFill="1" applyBorder="1" applyAlignment="1">
      <alignment horizontal="center" vertical="center" wrapText="1"/>
    </xf>
    <xf numFmtId="0" fontId="35" fillId="38" borderId="72" xfId="0" applyFont="1" applyFill="1" applyBorder="1" applyAlignment="1">
      <alignment horizontal="center" vertical="center" wrapText="1"/>
    </xf>
    <xf numFmtId="0" fontId="35" fillId="38" borderId="46" xfId="0" applyFont="1" applyFill="1" applyBorder="1" applyAlignment="1">
      <alignment horizontal="center" vertical="center" wrapText="1"/>
    </xf>
    <xf numFmtId="3" fontId="35" fillId="38" borderId="70" xfId="42" applyNumberFormat="1" applyFont="1" applyFill="1" applyBorder="1" applyAlignment="1">
      <alignment horizontal="center" vertical="center" wrapText="1"/>
    </xf>
    <xf numFmtId="0" fontId="35" fillId="35" borderId="48" xfId="0" applyNumberFormat="1" applyFont="1" applyFill="1" applyBorder="1" applyAlignment="1">
      <alignment horizontal="center" vertical="center" wrapText="1"/>
    </xf>
    <xf numFmtId="0" fontId="35" fillId="38" borderId="73" xfId="0" applyFont="1" applyFill="1" applyBorder="1" applyAlignment="1">
      <alignment horizontal="center" vertical="center" wrapText="1"/>
    </xf>
    <xf numFmtId="0" fontId="35" fillId="38" borderId="49" xfId="0" applyFont="1" applyFill="1" applyBorder="1" applyAlignment="1">
      <alignment horizontal="center" vertical="center" wrapText="1"/>
    </xf>
    <xf numFmtId="3" fontId="35" fillId="38" borderId="68" xfId="42" applyNumberFormat="1" applyFont="1" applyFill="1" applyBorder="1" applyAlignment="1">
      <alignment horizontal="center" vertical="center" wrapText="1"/>
    </xf>
    <xf numFmtId="0" fontId="35" fillId="35" borderId="50" xfId="0" applyNumberFormat="1" applyFont="1" applyFill="1" applyBorder="1" applyAlignment="1">
      <alignment horizontal="center" vertical="center" wrapText="1"/>
    </xf>
    <xf numFmtId="0" fontId="35" fillId="38" borderId="75" xfId="0" applyFont="1" applyFill="1" applyBorder="1" applyAlignment="1">
      <alignment horizontal="center" vertical="center" wrapText="1"/>
    </xf>
    <xf numFmtId="0" fontId="35" fillId="38" borderId="51" xfId="0" applyFont="1" applyFill="1" applyBorder="1" applyAlignment="1">
      <alignment horizontal="center" vertical="center" wrapText="1"/>
    </xf>
    <xf numFmtId="3" fontId="35" fillId="38" borderId="71" xfId="42" applyNumberFormat="1" applyFont="1" applyFill="1" applyBorder="1" applyAlignment="1">
      <alignment horizontal="center" vertical="center" wrapText="1"/>
    </xf>
    <xf numFmtId="0" fontId="35" fillId="35" borderId="53" xfId="0" applyNumberFormat="1" applyFont="1" applyFill="1" applyBorder="1" applyAlignment="1">
      <alignment horizontal="center" vertical="center" wrapText="1"/>
    </xf>
    <xf numFmtId="0" fontId="32" fillId="0" borderId="0" xfId="0" applyFont="1" applyBorder="1"/>
    <xf numFmtId="0" fontId="37" fillId="0" borderId="0" xfId="0" applyFont="1" applyBorder="1"/>
    <xf numFmtId="0" fontId="35" fillId="34" borderId="22" xfId="0" applyFont="1" applyFill="1" applyBorder="1" applyAlignment="1">
      <alignment horizontal="center" vertical="center" wrapText="1"/>
    </xf>
    <xf numFmtId="0" fontId="35" fillId="34" borderId="47" xfId="0" applyFont="1" applyFill="1" applyBorder="1" applyAlignment="1">
      <alignment horizontal="center" vertical="center" wrapText="1"/>
    </xf>
    <xf numFmtId="0" fontId="35" fillId="34" borderId="55" xfId="0" applyFont="1" applyFill="1" applyBorder="1" applyAlignment="1">
      <alignment horizontal="center" vertical="center" wrapText="1"/>
    </xf>
    <xf numFmtId="0" fontId="35" fillId="40" borderId="47" xfId="0" applyFont="1" applyFill="1" applyBorder="1" applyAlignment="1">
      <alignment horizontal="center" vertical="center" wrapText="1"/>
    </xf>
    <xf numFmtId="0" fontId="35" fillId="40" borderId="22" xfId="0" applyFont="1" applyFill="1" applyBorder="1" applyAlignment="1">
      <alignment horizontal="center" vertical="center" wrapText="1"/>
    </xf>
    <xf numFmtId="0" fontId="35" fillId="34" borderId="59" xfId="0" applyFont="1" applyFill="1" applyBorder="1" applyAlignment="1">
      <alignment horizontal="center" vertical="center" wrapText="1"/>
    </xf>
    <xf numFmtId="3" fontId="35" fillId="34" borderId="67" xfId="42" applyNumberFormat="1" applyFont="1" applyFill="1" applyBorder="1" applyAlignment="1">
      <alignment horizontal="center" vertical="center" wrapText="1"/>
    </xf>
    <xf numFmtId="0" fontId="35" fillId="39" borderId="60" xfId="0" applyFont="1" applyFill="1" applyBorder="1" applyAlignment="1">
      <alignment horizontal="center" wrapText="1"/>
    </xf>
    <xf numFmtId="3" fontId="35" fillId="40" borderId="25" xfId="42" applyNumberFormat="1" applyFont="1" applyFill="1" applyBorder="1" applyAlignment="1">
      <alignment horizontal="center" vertical="center" wrapText="1"/>
    </xf>
    <xf numFmtId="0" fontId="35" fillId="40" borderId="25" xfId="0" applyFont="1" applyFill="1" applyBorder="1" applyAlignment="1">
      <alignment horizontal="center" vertical="center" wrapText="1"/>
    </xf>
    <xf numFmtId="3" fontId="35" fillId="34" borderId="69" xfId="42" applyNumberFormat="1" applyFont="1" applyFill="1" applyBorder="1" applyAlignment="1">
      <alignment horizontal="center" vertical="center" wrapText="1"/>
    </xf>
    <xf numFmtId="0" fontId="35" fillId="39" borderId="57" xfId="0" applyFont="1" applyFill="1" applyBorder="1" applyAlignment="1">
      <alignment horizontal="center" wrapText="1"/>
    </xf>
    <xf numFmtId="3" fontId="35" fillId="34" borderId="25" xfId="42" applyNumberFormat="1" applyFont="1" applyFill="1" applyBorder="1" applyAlignment="1">
      <alignment horizontal="center" vertical="center" wrapText="1"/>
    </xf>
    <xf numFmtId="0" fontId="35" fillId="34" borderId="25" xfId="0" applyFont="1" applyFill="1" applyBorder="1" applyAlignment="1">
      <alignment horizontal="center" vertical="center" wrapText="1"/>
    </xf>
    <xf numFmtId="0" fontId="35" fillId="40" borderId="84" xfId="0" applyFont="1" applyFill="1" applyBorder="1" applyAlignment="1">
      <alignment horizontal="center" vertical="center" wrapText="1"/>
    </xf>
    <xf numFmtId="0" fontId="35" fillId="40" borderId="81" xfId="0" applyFont="1" applyFill="1" applyBorder="1" applyAlignment="1">
      <alignment horizontal="center" vertical="center" wrapText="1"/>
    </xf>
    <xf numFmtId="0" fontId="35" fillId="40" borderId="85" xfId="0" applyFont="1" applyFill="1" applyBorder="1" applyAlignment="1">
      <alignment horizontal="center" vertical="center" wrapText="1"/>
    </xf>
    <xf numFmtId="0" fontId="34" fillId="44" borderId="56" xfId="0" applyFont="1" applyFill="1" applyBorder="1" applyAlignment="1">
      <alignment horizontal="center" vertical="center" wrapText="1"/>
    </xf>
    <xf numFmtId="0" fontId="35" fillId="34" borderId="87" xfId="0" applyFont="1" applyFill="1" applyBorder="1" applyAlignment="1">
      <alignment horizontal="center" vertical="center" wrapText="1"/>
    </xf>
    <xf numFmtId="0" fontId="35" fillId="34" borderId="81" xfId="0" applyFont="1" applyFill="1" applyBorder="1" applyAlignment="1">
      <alignment horizontal="center" vertical="center" wrapText="1"/>
    </xf>
    <xf numFmtId="0" fontId="35" fillId="34" borderId="85" xfId="0" applyFont="1" applyFill="1" applyBorder="1" applyAlignment="1">
      <alignment horizontal="center" vertical="center" wrapText="1"/>
    </xf>
    <xf numFmtId="0" fontId="40" fillId="34" borderId="52" xfId="0" applyFont="1" applyFill="1" applyBorder="1" applyAlignment="1">
      <alignment horizontal="center" vertical="center" wrapText="1"/>
    </xf>
    <xf numFmtId="0" fontId="38" fillId="40" borderId="65" xfId="0" quotePrefix="1" applyFont="1" applyFill="1" applyBorder="1" applyAlignment="1">
      <alignment horizontal="center" vertical="center" wrapText="1"/>
    </xf>
    <xf numFmtId="0" fontId="38" fillId="39" borderId="65" xfId="0" quotePrefix="1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42" fillId="0" borderId="0" xfId="0" applyFont="1" applyFill="1" applyBorder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47" fillId="0" borderId="0" xfId="0" applyFont="1" applyFill="1" applyBorder="1"/>
    <xf numFmtId="0" fontId="35" fillId="34" borderId="57" xfId="0" applyNumberFormat="1" applyFont="1" applyFill="1" applyBorder="1" applyAlignment="1">
      <alignment horizontal="center" vertical="center" wrapText="1"/>
    </xf>
    <xf numFmtId="0" fontId="35" fillId="39" borderId="24" xfId="0" applyFont="1" applyFill="1" applyBorder="1" applyAlignment="1">
      <alignment vertical="center" wrapText="1"/>
    </xf>
    <xf numFmtId="0" fontId="35" fillId="39" borderId="25" xfId="0" applyFont="1" applyFill="1" applyBorder="1" applyAlignment="1">
      <alignment vertical="center" wrapText="1"/>
    </xf>
    <xf numFmtId="0" fontId="0" fillId="0" borderId="0" xfId="0"/>
    <xf numFmtId="0" fontId="43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/>
    <xf numFmtId="0" fontId="43" fillId="0" borderId="0" xfId="0" applyFont="1" applyFill="1" applyBorder="1" applyAlignment="1">
      <alignment horizontal="left"/>
    </xf>
    <xf numFmtId="0" fontId="42" fillId="0" borderId="0" xfId="0" applyFont="1" applyFill="1" applyBorder="1"/>
    <xf numFmtId="0" fontId="42" fillId="0" borderId="0" xfId="0" applyFont="1" applyFill="1" applyBorder="1" applyAlignment="1">
      <alignment horizontal="left"/>
    </xf>
    <xf numFmtId="0" fontId="43" fillId="0" borderId="0" xfId="0" applyFont="1" applyFill="1" applyBorder="1"/>
    <xf numFmtId="0" fontId="44" fillId="0" borderId="0" xfId="0" applyFont="1" applyFill="1" applyBorder="1"/>
    <xf numFmtId="0" fontId="22" fillId="0" borderId="0" xfId="0" applyFont="1" applyFill="1" applyBorder="1"/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top"/>
    </xf>
    <xf numFmtId="0" fontId="45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2" fillId="0" borderId="0" xfId="0" applyFont="1" applyFill="1"/>
    <xf numFmtId="0" fontId="22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35" fillId="40" borderId="22" xfId="0" applyFont="1" applyFill="1" applyBorder="1" applyAlignment="1">
      <alignment horizontal="center" vertical="center" wrapText="1"/>
    </xf>
    <xf numFmtId="0" fontId="35" fillId="34" borderId="4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46" fillId="0" borderId="0" xfId="0" applyFont="1" applyFill="1" applyBorder="1" applyAlignment="1">
      <alignment horizontal="left"/>
    </xf>
    <xf numFmtId="0" fontId="0" fillId="0" borderId="0" xfId="0" applyFill="1" applyBorder="1"/>
    <xf numFmtId="0" fontId="48" fillId="0" borderId="0" xfId="0" applyFont="1" applyBorder="1" applyAlignment="1">
      <alignment horizontal="left"/>
    </xf>
    <xf numFmtId="3" fontId="32" fillId="0" borderId="0" xfId="0" applyNumberFormat="1" applyFont="1" applyBorder="1" applyAlignment="1">
      <alignment horizontal="left"/>
    </xf>
    <xf numFmtId="3" fontId="48" fillId="0" borderId="0" xfId="0" applyNumberFormat="1" applyFont="1" applyBorder="1" applyAlignment="1">
      <alignment horizontal="left"/>
    </xf>
    <xf numFmtId="0" fontId="35" fillId="38" borderId="47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18" fillId="34" borderId="21" xfId="0" applyFont="1" applyFill="1" applyBorder="1" applyAlignment="1">
      <alignment horizontal="center" vertical="center" wrapText="1"/>
    </xf>
    <xf numFmtId="0" fontId="18" fillId="34" borderId="18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5" borderId="20" xfId="0" applyFont="1" applyFill="1" applyBorder="1" applyAlignment="1">
      <alignment horizontal="center" vertical="center" wrapText="1"/>
    </xf>
    <xf numFmtId="0" fontId="18" fillId="35" borderId="16" xfId="0" applyFont="1" applyFill="1" applyBorder="1" applyAlignment="1">
      <alignment horizontal="center" vertical="center" wrapText="1"/>
    </xf>
    <xf numFmtId="0" fontId="18" fillId="35" borderId="17" xfId="0" applyFont="1" applyFill="1" applyBorder="1" applyAlignment="1">
      <alignment horizontal="center" vertical="center" wrapText="1"/>
    </xf>
    <xf numFmtId="0" fontId="18" fillId="35" borderId="19" xfId="0" applyFont="1" applyFill="1" applyBorder="1" applyAlignment="1">
      <alignment horizontal="center" vertical="center" wrapText="1"/>
    </xf>
    <xf numFmtId="0" fontId="18" fillId="35" borderId="13" xfId="0" applyFont="1" applyFill="1" applyBorder="1" applyAlignment="1">
      <alignment horizontal="center" vertical="center" wrapText="1"/>
    </xf>
    <xf numFmtId="0" fontId="18" fillId="35" borderId="12" xfId="0" applyFont="1" applyFill="1" applyBorder="1" applyAlignment="1">
      <alignment horizontal="center" vertical="center" wrapText="1"/>
    </xf>
    <xf numFmtId="0" fontId="18" fillId="35" borderId="38" xfId="0" applyFont="1" applyFill="1" applyBorder="1" applyAlignment="1">
      <alignment horizontal="center" vertical="center" wrapText="1"/>
    </xf>
    <xf numFmtId="0" fontId="18" fillId="35" borderId="36" xfId="0" applyFont="1" applyFill="1" applyBorder="1" applyAlignment="1">
      <alignment horizontal="center" vertical="center" wrapText="1"/>
    </xf>
    <xf numFmtId="0" fontId="18" fillId="35" borderId="37" xfId="0" applyFont="1" applyFill="1" applyBorder="1" applyAlignment="1">
      <alignment horizontal="center" vertical="center" wrapText="1"/>
    </xf>
    <xf numFmtId="0" fontId="18" fillId="35" borderId="27" xfId="0" applyFont="1" applyFill="1" applyBorder="1" applyAlignment="1">
      <alignment horizontal="center" vertical="center" wrapText="1"/>
    </xf>
    <xf numFmtId="0" fontId="18" fillId="35" borderId="30" xfId="0" applyFont="1" applyFill="1" applyBorder="1" applyAlignment="1">
      <alignment horizontal="center" vertical="center" wrapText="1"/>
    </xf>
    <xf numFmtId="0" fontId="18" fillId="35" borderId="31" xfId="0" applyFont="1" applyFill="1" applyBorder="1" applyAlignment="1">
      <alignment horizontal="center" vertical="center" wrapText="1"/>
    </xf>
    <xf numFmtId="0" fontId="18" fillId="35" borderId="43" xfId="0" applyFont="1" applyFill="1" applyBorder="1" applyAlignment="1">
      <alignment horizontal="center" vertical="center" wrapText="1"/>
    </xf>
    <xf numFmtId="0" fontId="18" fillId="35" borderId="39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34" borderId="20" xfId="0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18" fillId="34" borderId="19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38" xfId="0" applyFont="1" applyFill="1" applyBorder="1" applyAlignment="1">
      <alignment horizontal="center" vertical="center" wrapText="1"/>
    </xf>
    <xf numFmtId="0" fontId="18" fillId="34" borderId="36" xfId="0" applyFont="1" applyFill="1" applyBorder="1" applyAlignment="1">
      <alignment horizontal="center" vertical="center" wrapText="1"/>
    </xf>
    <xf numFmtId="0" fontId="18" fillId="34" borderId="37" xfId="0" applyFont="1" applyFill="1" applyBorder="1" applyAlignment="1">
      <alignment horizontal="center" vertical="center" wrapText="1"/>
    </xf>
    <xf numFmtId="0" fontId="18" fillId="34" borderId="27" xfId="0" applyFont="1" applyFill="1" applyBorder="1" applyAlignment="1">
      <alignment horizontal="center" vertical="center" wrapText="1"/>
    </xf>
    <xf numFmtId="0" fontId="18" fillId="34" borderId="30" xfId="0" applyFont="1" applyFill="1" applyBorder="1" applyAlignment="1">
      <alignment horizontal="center" vertical="center" wrapText="1"/>
    </xf>
    <xf numFmtId="0" fontId="18" fillId="34" borderId="31" xfId="0" applyFont="1" applyFill="1" applyBorder="1" applyAlignment="1">
      <alignment horizontal="center" vertical="center" wrapText="1"/>
    </xf>
    <xf numFmtId="0" fontId="18" fillId="34" borderId="43" xfId="0" applyFont="1" applyFill="1" applyBorder="1" applyAlignment="1">
      <alignment horizontal="center" vertical="center" wrapText="1"/>
    </xf>
    <xf numFmtId="0" fontId="18" fillId="34" borderId="39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9" fillId="34" borderId="19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7" borderId="32" xfId="0" applyFont="1" applyFill="1" applyBorder="1" applyAlignment="1">
      <alignment horizontal="center" vertical="center" wrapText="1"/>
    </xf>
    <xf numFmtId="0" fontId="19" fillId="37" borderId="35" xfId="0" applyFont="1" applyFill="1" applyBorder="1" applyAlignment="1">
      <alignment horizontal="center" vertical="center" wrapText="1"/>
    </xf>
    <xf numFmtId="0" fontId="19" fillId="37" borderId="33" xfId="0" applyFont="1" applyFill="1" applyBorder="1" applyAlignment="1">
      <alignment horizontal="center" vertical="center" wrapText="1"/>
    </xf>
    <xf numFmtId="0" fontId="19" fillId="37" borderId="34" xfId="0" applyFont="1" applyFill="1" applyBorder="1" applyAlignment="1">
      <alignment horizontal="center" vertical="center" wrapText="1"/>
    </xf>
    <xf numFmtId="0" fontId="19" fillId="37" borderId="28" xfId="0" applyFont="1" applyFill="1" applyBorder="1" applyAlignment="1">
      <alignment horizontal="center" vertical="center" wrapText="1"/>
    </xf>
    <xf numFmtId="0" fontId="19" fillId="37" borderId="11" xfId="0" applyFont="1" applyFill="1" applyBorder="1" applyAlignment="1">
      <alignment horizontal="center" vertical="center" wrapText="1"/>
    </xf>
    <xf numFmtId="0" fontId="19" fillId="37" borderId="27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 wrapText="1"/>
    </xf>
    <xf numFmtId="0" fontId="19" fillId="37" borderId="31" xfId="0" applyFont="1" applyFill="1" applyBorder="1" applyAlignment="1">
      <alignment horizontal="center" vertical="center" wrapText="1"/>
    </xf>
    <xf numFmtId="0" fontId="18" fillId="37" borderId="24" xfId="0" applyFont="1" applyFill="1" applyBorder="1" applyAlignment="1">
      <alignment horizontal="center" vertical="center" wrapText="1"/>
    </xf>
    <xf numFmtId="0" fontId="18" fillId="37" borderId="25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30" xfId="0" applyFont="1" applyFill="1" applyBorder="1" applyAlignment="1">
      <alignment horizontal="center" vertical="center" wrapText="1"/>
    </xf>
    <xf numFmtId="0" fontId="19" fillId="33" borderId="31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3" borderId="28" xfId="0" applyFont="1" applyFill="1" applyBorder="1" applyAlignment="1">
      <alignment horizontal="center" vertical="center" wrapText="1"/>
    </xf>
    <xf numFmtId="0" fontId="19" fillId="36" borderId="27" xfId="0" applyFont="1" applyFill="1" applyBorder="1" applyAlignment="1">
      <alignment horizontal="center" vertical="center" wrapText="1"/>
    </xf>
    <xf numFmtId="0" fontId="19" fillId="36" borderId="30" xfId="0" applyFont="1" applyFill="1" applyBorder="1" applyAlignment="1">
      <alignment horizontal="center" vertical="center" wrapText="1"/>
    </xf>
    <xf numFmtId="0" fontId="19" fillId="36" borderId="31" xfId="0" applyFont="1" applyFill="1" applyBorder="1" applyAlignment="1">
      <alignment horizontal="center" vertical="center" wrapText="1"/>
    </xf>
    <xf numFmtId="0" fontId="19" fillId="36" borderId="35" xfId="0" applyFont="1" applyFill="1" applyBorder="1" applyAlignment="1">
      <alignment horizontal="center" vertical="center" wrapText="1"/>
    </xf>
    <xf numFmtId="0" fontId="19" fillId="36" borderId="33" xfId="0" applyFont="1" applyFill="1" applyBorder="1" applyAlignment="1">
      <alignment horizontal="center" vertical="center" wrapText="1"/>
    </xf>
    <xf numFmtId="0" fontId="19" fillId="36" borderId="28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19" fillId="37" borderId="23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39" fillId="45" borderId="32" xfId="0" applyFont="1" applyFill="1" applyBorder="1" applyAlignment="1">
      <alignment horizontal="center" vertical="center" wrapText="1"/>
    </xf>
    <xf numFmtId="0" fontId="39" fillId="45" borderId="80" xfId="0" applyFont="1" applyFill="1" applyBorder="1" applyAlignment="1">
      <alignment horizontal="center" vertical="center" wrapText="1"/>
    </xf>
    <xf numFmtId="0" fontId="39" fillId="45" borderId="34" xfId="0" applyFont="1" applyFill="1" applyBorder="1" applyAlignment="1">
      <alignment horizontal="center" vertical="center" wrapText="1"/>
    </xf>
    <xf numFmtId="0" fontId="35" fillId="40" borderId="46" xfId="0" applyFont="1" applyFill="1" applyBorder="1" applyAlignment="1">
      <alignment horizontal="center" vertical="center" wrapText="1"/>
    </xf>
    <xf numFmtId="0" fontId="35" fillId="40" borderId="49" xfId="0" applyFont="1" applyFill="1" applyBorder="1" applyAlignment="1">
      <alignment horizontal="center" vertical="center" wrapText="1"/>
    </xf>
    <xf numFmtId="0" fontId="35" fillId="40" borderId="51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40" borderId="47" xfId="0" applyFont="1" applyFill="1" applyBorder="1" applyAlignment="1">
      <alignment horizontal="center" vertical="center" wrapText="1"/>
    </xf>
    <xf numFmtId="0" fontId="35" fillId="40" borderId="22" xfId="0" applyFont="1" applyFill="1" applyBorder="1" applyAlignment="1">
      <alignment horizontal="center" vertical="center" wrapText="1"/>
    </xf>
    <xf numFmtId="0" fontId="35" fillId="40" borderId="52" xfId="0" applyFont="1" applyFill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3" fillId="45" borderId="63" xfId="0" applyFont="1" applyFill="1" applyBorder="1" applyAlignment="1">
      <alignment horizontal="center" vertical="center" wrapText="1"/>
    </xf>
    <xf numFmtId="0" fontId="33" fillId="45" borderId="78" xfId="0" applyFont="1" applyFill="1" applyBorder="1" applyAlignment="1">
      <alignment horizontal="center" vertical="center" wrapText="1"/>
    </xf>
    <xf numFmtId="0" fontId="33" fillId="45" borderId="62" xfId="0" applyFont="1" applyFill="1" applyBorder="1" applyAlignment="1">
      <alignment horizontal="center" vertical="center" wrapText="1"/>
    </xf>
    <xf numFmtId="0" fontId="33" fillId="45" borderId="79" xfId="0" applyFont="1" applyFill="1" applyBorder="1" applyAlignment="1">
      <alignment horizontal="center" vertical="center" wrapText="1"/>
    </xf>
    <xf numFmtId="0" fontId="33" fillId="44" borderId="61" xfId="0" applyFont="1" applyFill="1" applyBorder="1" applyAlignment="1">
      <alignment horizontal="center" vertical="center" wrapText="1"/>
    </xf>
    <xf numFmtId="0" fontId="33" fillId="44" borderId="77" xfId="0" applyFont="1" applyFill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82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5" fillId="35" borderId="47" xfId="0" applyFont="1" applyFill="1" applyBorder="1" applyAlignment="1">
      <alignment horizontal="center" vertical="center" wrapText="1"/>
    </xf>
    <xf numFmtId="0" fontId="35" fillId="35" borderId="22" xfId="0" applyFont="1" applyFill="1" applyBorder="1" applyAlignment="1">
      <alignment horizontal="center" vertical="center" wrapText="1"/>
    </xf>
    <xf numFmtId="0" fontId="35" fillId="35" borderId="52" xfId="0" applyFont="1" applyFill="1" applyBorder="1" applyAlignment="1">
      <alignment horizontal="center" vertical="center" wrapText="1"/>
    </xf>
    <xf numFmtId="0" fontId="35" fillId="35" borderId="48" xfId="0" applyFont="1" applyFill="1" applyBorder="1" applyAlignment="1">
      <alignment horizontal="center" vertical="center" wrapText="1"/>
    </xf>
    <xf numFmtId="0" fontId="35" fillId="35" borderId="50" xfId="0" applyFont="1" applyFill="1" applyBorder="1" applyAlignment="1">
      <alignment horizontal="center" vertical="center" wrapText="1"/>
    </xf>
    <xf numFmtId="0" fontId="35" fillId="35" borderId="53" xfId="0" applyFont="1" applyFill="1" applyBorder="1" applyAlignment="1">
      <alignment horizontal="center" vertical="center" wrapText="1"/>
    </xf>
    <xf numFmtId="0" fontId="35" fillId="35" borderId="46" xfId="0" applyFont="1" applyFill="1" applyBorder="1" applyAlignment="1">
      <alignment horizontal="center" vertical="center" wrapText="1"/>
    </xf>
    <xf numFmtId="0" fontId="35" fillId="35" borderId="49" xfId="0" applyFont="1" applyFill="1" applyBorder="1" applyAlignment="1">
      <alignment horizontal="center" vertical="center" wrapText="1"/>
    </xf>
    <xf numFmtId="0" fontId="35" fillId="35" borderId="51" xfId="0" applyFont="1" applyFill="1" applyBorder="1" applyAlignment="1">
      <alignment horizontal="center" vertical="center" wrapText="1"/>
    </xf>
    <xf numFmtId="0" fontId="35" fillId="34" borderId="50" xfId="0" applyFont="1" applyFill="1" applyBorder="1" applyAlignment="1">
      <alignment horizontal="center" vertical="center" wrapText="1"/>
    </xf>
    <xf numFmtId="0" fontId="35" fillId="34" borderId="49" xfId="0" applyFont="1" applyFill="1" applyBorder="1" applyAlignment="1">
      <alignment horizontal="center" vertical="center" wrapText="1"/>
    </xf>
    <xf numFmtId="0" fontId="35" fillId="34" borderId="22" xfId="0" applyFont="1" applyFill="1" applyBorder="1" applyAlignment="1">
      <alignment horizontal="center" vertical="center" wrapText="1"/>
    </xf>
    <xf numFmtId="0" fontId="35" fillId="34" borderId="59" xfId="0" applyFont="1" applyFill="1" applyBorder="1" applyAlignment="1">
      <alignment horizontal="center" vertical="center" wrapText="1"/>
    </xf>
    <xf numFmtId="0" fontId="35" fillId="34" borderId="52" xfId="0" applyFont="1" applyFill="1" applyBorder="1" applyAlignment="1">
      <alignment horizontal="center" vertical="center" wrapText="1"/>
    </xf>
    <xf numFmtId="9" fontId="35" fillId="34" borderId="47" xfId="0" applyNumberFormat="1" applyFont="1" applyFill="1" applyBorder="1" applyAlignment="1">
      <alignment horizontal="center" vertical="center" wrapText="1"/>
    </xf>
    <xf numFmtId="9" fontId="35" fillId="34" borderId="22" xfId="0" applyNumberFormat="1" applyFont="1" applyFill="1" applyBorder="1" applyAlignment="1">
      <alignment horizontal="center" vertical="center" wrapText="1"/>
    </xf>
    <xf numFmtId="9" fontId="35" fillId="34" borderId="52" xfId="0" applyNumberFormat="1" applyFont="1" applyFill="1" applyBorder="1" applyAlignment="1">
      <alignment horizontal="center" vertical="center" wrapText="1"/>
    </xf>
    <xf numFmtId="9" fontId="35" fillId="34" borderId="48" xfId="0" applyNumberFormat="1" applyFont="1" applyFill="1" applyBorder="1" applyAlignment="1">
      <alignment horizontal="center" vertical="center" wrapText="1"/>
    </xf>
    <xf numFmtId="9" fontId="35" fillId="34" borderId="50" xfId="0" applyNumberFormat="1" applyFont="1" applyFill="1" applyBorder="1" applyAlignment="1">
      <alignment horizontal="center" vertical="center" wrapText="1"/>
    </xf>
    <xf numFmtId="9" fontId="35" fillId="34" borderId="53" xfId="0" applyNumberFormat="1" applyFont="1" applyFill="1" applyBorder="1" applyAlignment="1">
      <alignment horizontal="center" vertical="center" wrapText="1"/>
    </xf>
    <xf numFmtId="0" fontId="36" fillId="42" borderId="46" xfId="0" applyFont="1" applyFill="1" applyBorder="1" applyAlignment="1">
      <alignment horizontal="center" vertical="center" wrapText="1"/>
    </xf>
    <xf numFmtId="0" fontId="36" fillId="42" borderId="47" xfId="0" applyFont="1" applyFill="1" applyBorder="1" applyAlignment="1">
      <alignment horizontal="center" vertical="center" wrapText="1"/>
    </xf>
    <xf numFmtId="0" fontId="36" fillId="42" borderId="48" xfId="0" applyFont="1" applyFill="1" applyBorder="1" applyAlignment="1">
      <alignment horizontal="center" vertical="center" wrapText="1"/>
    </xf>
    <xf numFmtId="0" fontId="36" fillId="43" borderId="46" xfId="0" applyFont="1" applyFill="1" applyBorder="1" applyAlignment="1">
      <alignment horizontal="center" vertical="center" wrapText="1"/>
    </xf>
    <xf numFmtId="0" fontId="36" fillId="43" borderId="47" xfId="0" applyFont="1" applyFill="1" applyBorder="1" applyAlignment="1">
      <alignment horizontal="center" vertical="center" wrapText="1"/>
    </xf>
    <xf numFmtId="0" fontId="33" fillId="45" borderId="61" xfId="0" applyFont="1" applyFill="1" applyBorder="1" applyAlignment="1">
      <alignment horizontal="center" vertical="center" wrapText="1"/>
    </xf>
    <xf numFmtId="0" fontId="33" fillId="45" borderId="77" xfId="0" applyFont="1" applyFill="1" applyBorder="1" applyAlignment="1">
      <alignment horizontal="center" vertical="center" wrapText="1"/>
    </xf>
    <xf numFmtId="0" fontId="39" fillId="45" borderId="58" xfId="0" applyFont="1" applyFill="1" applyBorder="1" applyAlignment="1">
      <alignment horizontal="center" vertical="center" wrapText="1"/>
    </xf>
    <xf numFmtId="0" fontId="39" fillId="45" borderId="49" xfId="0" applyFont="1" applyFill="1" applyBorder="1" applyAlignment="1">
      <alignment horizontal="center" vertical="center" wrapText="1"/>
    </xf>
    <xf numFmtId="0" fontId="39" fillId="45" borderId="51" xfId="0" applyFont="1" applyFill="1" applyBorder="1" applyAlignment="1">
      <alignment horizontal="center" vertical="center" wrapText="1"/>
    </xf>
    <xf numFmtId="0" fontId="35" fillId="34" borderId="86" xfId="0" applyFont="1" applyFill="1" applyBorder="1" applyAlignment="1">
      <alignment horizontal="center" vertical="center" wrapText="1"/>
    </xf>
    <xf numFmtId="0" fontId="33" fillId="34" borderId="82" xfId="0" applyFont="1" applyFill="1" applyBorder="1" applyAlignment="1">
      <alignment horizontal="center" vertical="center" wrapText="1"/>
    </xf>
    <xf numFmtId="0" fontId="33" fillId="34" borderId="50" xfId="0" applyFont="1" applyFill="1" applyBorder="1" applyAlignment="1">
      <alignment horizontal="center" vertical="center" wrapText="1"/>
    </xf>
    <xf numFmtId="0" fontId="35" fillId="34" borderId="46" xfId="0" applyFont="1" applyFill="1" applyBorder="1" applyAlignment="1">
      <alignment horizontal="center" vertical="center" wrapText="1"/>
    </xf>
    <xf numFmtId="0" fontId="35" fillId="34" borderId="51" xfId="0" applyFont="1" applyFill="1" applyBorder="1" applyAlignment="1">
      <alignment horizontal="center" vertical="center" wrapText="1"/>
    </xf>
    <xf numFmtId="0" fontId="35" fillId="34" borderId="47" xfId="0" applyFont="1" applyFill="1" applyBorder="1" applyAlignment="1">
      <alignment horizontal="center" vertical="center" wrapText="1"/>
    </xf>
    <xf numFmtId="0" fontId="35" fillId="34" borderId="58" xfId="0" applyFont="1" applyFill="1" applyBorder="1" applyAlignment="1">
      <alignment horizontal="center" vertical="center" wrapText="1"/>
    </xf>
    <xf numFmtId="0" fontId="36" fillId="46" borderId="46" xfId="0" applyFont="1" applyFill="1" applyBorder="1" applyAlignment="1">
      <alignment horizontal="center" vertical="center" wrapText="1"/>
    </xf>
    <xf numFmtId="0" fontId="36" fillId="46" borderId="47" xfId="0" applyFont="1" applyFill="1" applyBorder="1" applyAlignment="1">
      <alignment horizontal="center" vertical="center" wrapText="1"/>
    </xf>
    <xf numFmtId="0" fontId="36" fillId="46" borderId="54" xfId="0" applyFont="1" applyFill="1" applyBorder="1" applyAlignment="1">
      <alignment horizontal="center" vertical="center" wrapText="1"/>
    </xf>
    <xf numFmtId="0" fontId="36" fillId="46" borderId="48" xfId="0" applyFont="1" applyFill="1" applyBorder="1" applyAlignment="1">
      <alignment horizontal="center" vertical="center" wrapText="1"/>
    </xf>
    <xf numFmtId="0" fontId="31" fillId="38" borderId="32" xfId="0" applyFont="1" applyFill="1" applyBorder="1" applyAlignment="1">
      <alignment horizontal="center" vertical="center" wrapText="1"/>
    </xf>
    <xf numFmtId="0" fontId="31" fillId="38" borderId="34" xfId="0" applyFont="1" applyFill="1" applyBorder="1" applyAlignment="1">
      <alignment horizontal="center" vertical="center" wrapText="1"/>
    </xf>
    <xf numFmtId="0" fontId="33" fillId="44" borderId="63" xfId="0" applyFont="1" applyFill="1" applyBorder="1" applyAlignment="1">
      <alignment horizontal="center" vertical="center" wrapText="1"/>
    </xf>
    <xf numFmtId="0" fontId="33" fillId="44" borderId="78" xfId="0" applyFont="1" applyFill="1" applyBorder="1" applyAlignment="1">
      <alignment horizontal="center" vertical="center" wrapText="1"/>
    </xf>
    <xf numFmtId="0" fontId="31" fillId="41" borderId="32" xfId="0" applyFont="1" applyFill="1" applyBorder="1" applyAlignment="1">
      <alignment horizontal="center" vertical="center" wrapText="1"/>
    </xf>
    <xf numFmtId="0" fontId="31" fillId="41" borderId="35" xfId="0" applyFont="1" applyFill="1" applyBorder="1" applyAlignment="1">
      <alignment horizontal="center" vertical="center"/>
    </xf>
    <xf numFmtId="0" fontId="31" fillId="41" borderId="33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rgb="FFF2DBDB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F2DBDB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C000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rgb="FFF2DBDB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rgb="FFF2DBDB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C00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548235"/>
      <color rgb="FFFF66FF"/>
      <color rgb="FFFF00FF"/>
      <color rgb="FF75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rategies%20and%20Actio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tegies and Action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2" name="TableParameters" displayName="TableParameters" ref="E3:E24" totalsRowShown="0" headerRowDxfId="7" dataDxfId="5" headerRowBorderDxfId="6">
  <autoFilter ref="E3:E24">
    <filterColumn colId="0" hiddenButton="1"/>
  </autoFilter>
  <tableColumns count="1">
    <tableColumn id="1" name="P" dataDxfId="4">
      <calculatedColumnFormula>IF(INDIRECT("RC[-1]",0)=0,E3,INDIRECT("RC[-1]",0))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Parameters24" displayName="TableParameters24" ref="E2:E27" totalsRowShown="0" headerRowDxfId="3" dataDxfId="1" headerRowBorderDxfId="2">
  <tableColumns count="1">
    <tableColumn id="1" name="P" dataDxfId="0">
      <calculatedColumnFormula>IF(INDIRECT("RC[-1]",0)=0,E2,INDIRECT("RC[-1]",0))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V25"/>
  <sheetViews>
    <sheetView workbookViewId="0">
      <selection activeCell="D4" sqref="D4:D6"/>
    </sheetView>
  </sheetViews>
  <sheetFormatPr defaultColWidth="9.109375" defaultRowHeight="14.4" x14ac:dyDescent="0.3"/>
  <cols>
    <col min="1" max="1" width="13.5546875" style="7" customWidth="1"/>
    <col min="2" max="2" width="13.6640625" style="7" customWidth="1"/>
    <col min="3" max="3" width="13.33203125" style="7" customWidth="1"/>
    <col min="4" max="4" width="12.5546875" style="7" customWidth="1"/>
    <col min="5" max="5" width="12.5546875" style="7" hidden="1" customWidth="1"/>
    <col min="6" max="6" width="13.33203125" style="7" customWidth="1"/>
    <col min="7" max="7" width="11.5546875" style="7" customWidth="1"/>
    <col min="8" max="8" width="30.109375" style="7" customWidth="1"/>
    <col min="9" max="10" width="23.109375" style="7" customWidth="1"/>
    <col min="11" max="11" width="16.88671875" style="7" customWidth="1"/>
    <col min="12" max="12" width="16.6640625" style="7" customWidth="1"/>
    <col min="13" max="13" width="14.5546875" style="7" customWidth="1"/>
    <col min="14" max="14" width="4.109375" style="7" customWidth="1"/>
    <col min="15" max="16" width="3.109375" style="7" bestFit="1" customWidth="1"/>
    <col min="17" max="21" width="3.109375" style="7" customWidth="1"/>
    <col min="22" max="22" width="14.88671875" style="7" customWidth="1"/>
    <col min="23" max="16384" width="9.109375" style="7"/>
  </cols>
  <sheetData>
    <row r="1" spans="1:22" ht="35.25" customHeight="1" thickBot="1" x14ac:dyDescent="0.35">
      <c r="A1" s="250" t="s">
        <v>0</v>
      </c>
      <c r="B1" s="253" t="s">
        <v>1</v>
      </c>
      <c r="C1" s="253"/>
      <c r="D1" s="255" t="s">
        <v>2</v>
      </c>
      <c r="E1" s="26"/>
      <c r="F1" s="258" t="s">
        <v>3</v>
      </c>
      <c r="G1" s="259"/>
      <c r="H1" s="232" t="s">
        <v>58</v>
      </c>
      <c r="I1" s="262" t="s">
        <v>46</v>
      </c>
      <c r="J1" s="263"/>
      <c r="K1" s="263"/>
      <c r="L1" s="263"/>
      <c r="M1" s="263"/>
      <c r="N1" s="226" t="s">
        <v>4</v>
      </c>
      <c r="O1" s="227"/>
      <c r="P1" s="227"/>
      <c r="Q1" s="227"/>
      <c r="R1" s="227"/>
      <c r="S1" s="227"/>
      <c r="T1" s="227"/>
      <c r="U1" s="228"/>
      <c r="V1" s="232" t="s">
        <v>33</v>
      </c>
    </row>
    <row r="2" spans="1:22" ht="21" customHeight="1" thickBot="1" x14ac:dyDescent="0.35">
      <c r="A2" s="251"/>
      <c r="B2" s="254"/>
      <c r="C2" s="254"/>
      <c r="D2" s="256"/>
      <c r="E2" s="27"/>
      <c r="F2" s="260"/>
      <c r="G2" s="261"/>
      <c r="H2" s="233"/>
      <c r="I2" s="9"/>
      <c r="J2" s="235" t="s">
        <v>42</v>
      </c>
      <c r="K2" s="236"/>
      <c r="L2" s="236"/>
      <c r="M2" s="236"/>
      <c r="N2" s="229"/>
      <c r="O2" s="230"/>
      <c r="P2" s="230"/>
      <c r="Q2" s="230"/>
      <c r="R2" s="230"/>
      <c r="S2" s="230"/>
      <c r="T2" s="230"/>
      <c r="U2" s="231"/>
      <c r="V2" s="233"/>
    </row>
    <row r="3" spans="1:22" ht="69" customHeight="1" thickBot="1" x14ac:dyDescent="0.35">
      <c r="A3" s="252"/>
      <c r="B3" s="11" t="s">
        <v>5</v>
      </c>
      <c r="C3" s="10" t="s">
        <v>44</v>
      </c>
      <c r="D3" s="257"/>
      <c r="E3" s="41" t="s">
        <v>51</v>
      </c>
      <c r="F3" s="50" t="s">
        <v>32</v>
      </c>
      <c r="G3" s="12" t="s">
        <v>43</v>
      </c>
      <c r="H3" s="234"/>
      <c r="I3" s="24" t="s">
        <v>57</v>
      </c>
      <c r="J3" s="16" t="s">
        <v>41</v>
      </c>
      <c r="K3" s="16" t="s">
        <v>45</v>
      </c>
      <c r="L3" s="16" t="s">
        <v>40</v>
      </c>
      <c r="M3" s="42" t="s">
        <v>39</v>
      </c>
      <c r="N3" s="13" t="s">
        <v>6</v>
      </c>
      <c r="O3" s="13" t="s">
        <v>7</v>
      </c>
      <c r="P3" s="13" t="s">
        <v>8</v>
      </c>
      <c r="Q3" s="13" t="s">
        <v>34</v>
      </c>
      <c r="R3" s="13" t="s">
        <v>35</v>
      </c>
      <c r="S3" s="13" t="s">
        <v>36</v>
      </c>
      <c r="T3" s="13" t="s">
        <v>37</v>
      </c>
      <c r="U3" s="14" t="s">
        <v>38</v>
      </c>
      <c r="V3" s="234"/>
    </row>
    <row r="4" spans="1:22" ht="15.6" thickTop="1" thickBot="1" x14ac:dyDescent="0.35">
      <c r="A4" s="221" t="s">
        <v>9</v>
      </c>
      <c r="B4" s="237" t="s">
        <v>9</v>
      </c>
      <c r="C4" s="239" t="s">
        <v>9</v>
      </c>
      <c r="D4" s="242" t="s">
        <v>10</v>
      </c>
      <c r="E4" s="35"/>
      <c r="F4" s="244" t="s">
        <v>10</v>
      </c>
      <c r="G4" s="247" t="s">
        <v>10</v>
      </c>
      <c r="H4" s="1"/>
      <c r="I4" s="1"/>
      <c r="J4" s="1"/>
      <c r="K4" s="1"/>
      <c r="L4" s="1"/>
      <c r="M4" s="43"/>
      <c r="N4" s="31"/>
      <c r="O4" s="31"/>
      <c r="P4" s="32" t="s">
        <v>11</v>
      </c>
      <c r="Q4" s="31"/>
      <c r="R4" s="31"/>
      <c r="S4" s="31"/>
      <c r="T4" s="31"/>
      <c r="U4" s="30"/>
      <c r="V4" s="33"/>
    </row>
    <row r="5" spans="1:22" ht="15" thickBot="1" x14ac:dyDescent="0.35">
      <c r="A5" s="221"/>
      <c r="B5" s="237"/>
      <c r="C5" s="240"/>
      <c r="D5" s="242"/>
      <c r="E5" s="36"/>
      <c r="F5" s="245"/>
      <c r="G5" s="248"/>
      <c r="H5" s="1"/>
      <c r="I5" s="1"/>
      <c r="J5" s="1"/>
      <c r="K5" s="1"/>
      <c r="L5" s="1"/>
      <c r="M5" s="43"/>
      <c r="N5" s="31"/>
      <c r="O5" s="31"/>
      <c r="P5" s="31"/>
      <c r="Q5" s="31"/>
      <c r="R5" s="31"/>
      <c r="S5" s="31"/>
      <c r="T5" s="31"/>
      <c r="U5" s="30"/>
      <c r="V5" s="30"/>
    </row>
    <row r="6" spans="1:22" ht="15" thickBot="1" x14ac:dyDescent="0.35">
      <c r="A6" s="222"/>
      <c r="B6" s="238"/>
      <c r="C6" s="241"/>
      <c r="D6" s="243"/>
      <c r="E6" s="37"/>
      <c r="F6" s="246"/>
      <c r="G6" s="249"/>
      <c r="H6" s="1"/>
      <c r="I6" s="1"/>
      <c r="J6" s="1"/>
      <c r="K6" s="1"/>
      <c r="L6" s="1"/>
      <c r="M6" s="43"/>
      <c r="N6" s="31"/>
      <c r="O6" s="31"/>
      <c r="P6" s="31"/>
      <c r="Q6" s="31"/>
      <c r="R6" s="31"/>
      <c r="S6" s="31"/>
      <c r="T6" s="31"/>
      <c r="U6" s="30"/>
      <c r="V6" s="34"/>
    </row>
    <row r="7" spans="1:22" ht="24.6" thickBot="1" x14ac:dyDescent="0.35">
      <c r="A7" s="220" t="s">
        <v>12</v>
      </c>
      <c r="B7" s="205" t="s">
        <v>13</v>
      </c>
      <c r="C7" s="223" t="s">
        <v>48</v>
      </c>
      <c r="D7" s="211" t="s">
        <v>25</v>
      </c>
      <c r="E7" s="38" t="str">
        <f ca="1">IF(INDIRECT("RC[-1]",0)=0,E6,INDIRECT("RC[-1]",0))</f>
        <v>Phosphorus</v>
      </c>
      <c r="F7" s="214"/>
      <c r="G7" s="217"/>
      <c r="H7" s="2" t="s">
        <v>54</v>
      </c>
      <c r="I7" s="2" t="s">
        <v>63</v>
      </c>
      <c r="J7" s="15"/>
      <c r="K7" s="23"/>
      <c r="L7" s="2"/>
      <c r="M7" s="44" t="str">
        <f>IF(ISERROR(INDEX('Actions and Units'!B:B,MATCH(I7,'Actions and Units'!#REF!,0)))=FALSE,INDEX('Actions and Units'!B:B,MATCH(I7,'Actions and Units'!#REF!,0)),"")</f>
        <v/>
      </c>
      <c r="N7" s="3"/>
      <c r="O7" s="3"/>
      <c r="P7" s="3"/>
      <c r="Q7" s="3"/>
      <c r="R7" s="3"/>
      <c r="S7" s="3"/>
      <c r="T7" s="3"/>
      <c r="U7" s="2"/>
      <c r="V7" s="187"/>
    </row>
    <row r="8" spans="1:22" ht="15" thickBot="1" x14ac:dyDescent="0.35">
      <c r="A8" s="221"/>
      <c r="B8" s="206"/>
      <c r="C8" s="224"/>
      <c r="D8" s="212"/>
      <c r="E8" s="38" t="str">
        <f t="shared" ref="E8:E24" ca="1" si="0">IF(INDIRECT("RC[-1]",0)=0,E7,INDIRECT("RC[-1]",0))</f>
        <v>Phosphorus</v>
      </c>
      <c r="F8" s="215"/>
      <c r="G8" s="218"/>
      <c r="H8" s="2" t="s">
        <v>76</v>
      </c>
      <c r="I8" s="2" t="s">
        <v>66</v>
      </c>
      <c r="J8" s="15"/>
      <c r="K8" s="23"/>
      <c r="L8" s="2"/>
      <c r="M8" s="44" t="str">
        <f>IF(ISERROR(INDEX('Actions and Units'!B:B,MATCH(I8,'Actions and Units'!#REF!,0)))=FALSE,INDEX('Actions and Units'!B:B,MATCH(I8,'Actions and Units'!#REF!,0)),"")</f>
        <v/>
      </c>
      <c r="N8" s="4"/>
      <c r="O8" s="4"/>
      <c r="P8" s="3"/>
      <c r="Q8" s="3"/>
      <c r="R8" s="3"/>
      <c r="S8" s="3"/>
      <c r="T8" s="3"/>
      <c r="U8" s="2"/>
      <c r="V8" s="188"/>
    </row>
    <row r="9" spans="1:22" ht="15" thickBot="1" x14ac:dyDescent="0.35">
      <c r="A9" s="221"/>
      <c r="B9" s="206"/>
      <c r="C9" s="224"/>
      <c r="D9" s="212"/>
      <c r="E9" s="38" t="str">
        <f t="shared" ca="1" si="0"/>
        <v>Phosphorus</v>
      </c>
      <c r="F9" s="215"/>
      <c r="G9" s="218"/>
      <c r="H9" s="2" t="s">
        <v>47</v>
      </c>
      <c r="I9" s="2" t="s">
        <v>22</v>
      </c>
      <c r="J9" s="15"/>
      <c r="K9" s="23"/>
      <c r="L9" s="2"/>
      <c r="M9" s="44" t="str">
        <f>IF(ISERROR(INDEX('Actions and Units'!B:B,MATCH(I9,'Actions and Units'!#REF!,0)))=FALSE,INDEX('Actions and Units'!B:B,MATCH(I9,'Actions and Units'!#REF!,0)),"")</f>
        <v/>
      </c>
      <c r="N9" s="3"/>
      <c r="O9" s="3"/>
      <c r="P9" s="3"/>
      <c r="Q9" s="3"/>
      <c r="R9" s="3"/>
      <c r="S9" s="3"/>
      <c r="T9" s="3"/>
      <c r="U9" s="2"/>
      <c r="V9" s="188"/>
    </row>
    <row r="10" spans="1:22" ht="15" thickBot="1" x14ac:dyDescent="0.35">
      <c r="A10" s="221"/>
      <c r="B10" s="206"/>
      <c r="C10" s="224"/>
      <c r="D10" s="212"/>
      <c r="E10" s="38" t="str">
        <f ca="1">IF(INDIRECT("RC[-1]",0)=0,E9,INDIRECT("RC[-1]",0))</f>
        <v>Phosphorus</v>
      </c>
      <c r="F10" s="215"/>
      <c r="G10" s="218"/>
      <c r="H10" s="2" t="s">
        <v>52</v>
      </c>
      <c r="I10" s="2" t="s">
        <v>65</v>
      </c>
      <c r="J10" s="15"/>
      <c r="K10" s="23"/>
      <c r="L10" s="2"/>
      <c r="M10" s="44" t="str">
        <f>IF(ISERROR(INDEX('Actions and Units'!B:B,MATCH(I10,'Actions and Units'!#REF!,0)))=FALSE,INDEX('Actions and Units'!B:B,MATCH(I10,'Actions and Units'!#REF!,0)),"")</f>
        <v/>
      </c>
      <c r="N10" s="3"/>
      <c r="O10" s="3"/>
      <c r="P10" s="3"/>
      <c r="Q10" s="3"/>
      <c r="R10" s="3"/>
      <c r="S10" s="3"/>
      <c r="T10" s="3"/>
      <c r="U10" s="2"/>
      <c r="V10" s="188"/>
    </row>
    <row r="11" spans="1:22" ht="24.6" thickBot="1" x14ac:dyDescent="0.35">
      <c r="A11" s="221"/>
      <c r="B11" s="206"/>
      <c r="C11" s="224"/>
      <c r="D11" s="212"/>
      <c r="E11" s="38" t="str">
        <f ca="1">IF(INDIRECT("RC[-1]",0)=0,E10,INDIRECT("RC[-1]",0))</f>
        <v>Phosphorus</v>
      </c>
      <c r="F11" s="215"/>
      <c r="G11" s="218"/>
      <c r="H11" s="2" t="s">
        <v>56</v>
      </c>
      <c r="I11" s="2" t="s">
        <v>64</v>
      </c>
      <c r="J11" s="15"/>
      <c r="K11" s="23"/>
      <c r="L11" s="2"/>
      <c r="M11" s="44" t="str">
        <f>IF(ISERROR(INDEX('Actions and Units'!B:B,MATCH(I11,'Actions and Units'!#REF!,0)))=FALSE,INDEX('Actions and Units'!B:B,MATCH(I11,'Actions and Units'!#REF!,0)),"")</f>
        <v/>
      </c>
      <c r="N11" s="3"/>
      <c r="O11" s="3"/>
      <c r="P11" s="3"/>
      <c r="Q11" s="3"/>
      <c r="R11" s="3"/>
      <c r="S11" s="3"/>
      <c r="T11" s="3"/>
      <c r="U11" s="2"/>
      <c r="V11" s="188"/>
    </row>
    <row r="12" spans="1:22" ht="15" thickBot="1" x14ac:dyDescent="0.35">
      <c r="A12" s="221"/>
      <c r="B12" s="206"/>
      <c r="C12" s="224"/>
      <c r="D12" s="213"/>
      <c r="E12" s="38" t="str">
        <f ca="1">IF(INDIRECT("RC[-1]",0)=0,E11,INDIRECT("RC[-1]",0))</f>
        <v>Phosphorus</v>
      </c>
      <c r="F12" s="216"/>
      <c r="G12" s="219"/>
      <c r="H12" s="2"/>
      <c r="I12" s="2"/>
      <c r="J12" s="2"/>
      <c r="K12" s="23"/>
      <c r="L12" s="2"/>
      <c r="M12" s="44"/>
      <c r="N12" s="3"/>
      <c r="O12" s="3"/>
      <c r="P12" s="3"/>
      <c r="Q12" s="3"/>
      <c r="R12" s="3"/>
      <c r="S12" s="3"/>
      <c r="T12" s="3"/>
      <c r="U12" s="2"/>
      <c r="V12" s="189"/>
    </row>
    <row r="13" spans="1:22" ht="36.6" thickBot="1" x14ac:dyDescent="0.35">
      <c r="A13" s="221"/>
      <c r="B13" s="206"/>
      <c r="C13" s="224"/>
      <c r="D13" s="211" t="s">
        <v>69</v>
      </c>
      <c r="E13" s="38" t="str">
        <f ca="1">IF(INDIRECT("RC[-1]",0)=0,E12,INDIRECT("RC[-1]",0))</f>
        <v>Bacteria/E.Coli</v>
      </c>
      <c r="F13" s="214"/>
      <c r="G13" s="217"/>
      <c r="H13" s="2" t="s">
        <v>76</v>
      </c>
      <c r="I13" s="2" t="s">
        <v>67</v>
      </c>
      <c r="J13" s="23"/>
      <c r="K13" s="23"/>
      <c r="L13" s="2"/>
      <c r="M13" s="44" t="str">
        <f>IF(ISERROR(INDEX('Actions and Units'!B:B,MATCH(I13,'Actions and Units'!#REF!,0)))=FALSE,INDEX('Actions and Units'!B:B,MATCH(I13,'Actions and Units'!#REF!,0)),"")</f>
        <v/>
      </c>
      <c r="N13" s="3"/>
      <c r="O13" s="3"/>
      <c r="P13" s="3"/>
      <c r="Q13" s="3"/>
      <c r="R13" s="3"/>
      <c r="S13" s="3"/>
      <c r="T13" s="3"/>
      <c r="U13" s="2"/>
      <c r="V13" s="187"/>
    </row>
    <row r="14" spans="1:22" ht="15" thickBot="1" x14ac:dyDescent="0.35">
      <c r="A14" s="221"/>
      <c r="B14" s="206"/>
      <c r="C14" s="224"/>
      <c r="D14" s="212"/>
      <c r="E14" s="38" t="str">
        <f ca="1">IF(INDIRECT("RC[-1]",0)=0,E13,INDIRECT("RC[-1]",0))</f>
        <v>Bacteria/E.Coli</v>
      </c>
      <c r="F14" s="215"/>
      <c r="G14" s="218"/>
      <c r="H14" s="2"/>
      <c r="I14" s="2"/>
      <c r="J14" s="19"/>
      <c r="K14" s="23"/>
      <c r="L14" s="2"/>
      <c r="M14" s="44" t="str">
        <f>IF(ISERROR(INDEX('Actions and Units'!B:B,MATCH(I14,'Actions and Units'!#REF!,0)))=FALSE,INDEX('Actions and Units'!B:B,MATCH(I14,'Actions and Units'!#REF!,0)),"")</f>
        <v/>
      </c>
      <c r="N14" s="3"/>
      <c r="O14" s="3"/>
      <c r="P14" s="3"/>
      <c r="Q14" s="3"/>
      <c r="R14" s="3"/>
      <c r="S14" s="3"/>
      <c r="T14" s="3"/>
      <c r="U14" s="2"/>
      <c r="V14" s="188"/>
    </row>
    <row r="15" spans="1:22" ht="15" thickBot="1" x14ac:dyDescent="0.35">
      <c r="A15" s="221"/>
      <c r="B15" s="206"/>
      <c r="C15" s="224"/>
      <c r="D15" s="212"/>
      <c r="E15" s="38" t="str">
        <f t="shared" ca="1" si="0"/>
        <v>Bacteria/E.Coli</v>
      </c>
      <c r="F15" s="215"/>
      <c r="G15" s="218"/>
      <c r="H15" s="2"/>
      <c r="I15" s="2"/>
      <c r="J15" s="2"/>
      <c r="K15" s="23"/>
      <c r="L15" s="2"/>
      <c r="M15" s="44" t="str">
        <f>IF(ISERROR(INDEX('Actions and Units'!B:B,MATCH(I15,'Actions and Units'!#REF!,0)))=FALSE,INDEX('Actions and Units'!B:B,MATCH(I15,'Actions and Units'!#REF!,0)),"")</f>
        <v/>
      </c>
      <c r="N15" s="3"/>
      <c r="O15" s="3"/>
      <c r="P15" s="3"/>
      <c r="Q15" s="3"/>
      <c r="R15" s="3"/>
      <c r="S15" s="3"/>
      <c r="T15" s="3"/>
      <c r="U15" s="2"/>
      <c r="V15" s="188"/>
    </row>
    <row r="16" spans="1:22" ht="15" thickBot="1" x14ac:dyDescent="0.35">
      <c r="A16" s="221"/>
      <c r="B16" s="206"/>
      <c r="C16" s="224"/>
      <c r="D16" s="213"/>
      <c r="E16" s="38" t="str">
        <f ca="1">IF(INDIRECT("RC[-1]",0)=0,E15,INDIRECT("RC[-1]",0))</f>
        <v>Bacteria/E.Coli</v>
      </c>
      <c r="F16" s="216"/>
      <c r="G16" s="219"/>
      <c r="H16" s="2"/>
      <c r="I16" s="2"/>
      <c r="J16" s="2"/>
      <c r="K16" s="23"/>
      <c r="L16" s="2"/>
      <c r="M16" s="44" t="str">
        <f>IF(ISERROR(INDEX('Actions and Units'!B:B,MATCH(I16,'Actions and Units'!#REF!,0)))=FALSE,INDEX('Actions and Units'!B:B,MATCH(I16,'Actions and Units'!#REF!,0)),"")</f>
        <v/>
      </c>
      <c r="N16" s="3"/>
      <c r="O16" s="3"/>
      <c r="P16" s="3"/>
      <c r="Q16" s="3"/>
      <c r="R16" s="3"/>
      <c r="S16" s="3"/>
      <c r="T16" s="3"/>
      <c r="U16" s="2"/>
      <c r="V16" s="189"/>
    </row>
    <row r="17" spans="1:22" ht="24.6" thickBot="1" x14ac:dyDescent="0.35">
      <c r="A17" s="221"/>
      <c r="B17" s="207"/>
      <c r="C17" s="225"/>
      <c r="D17" s="28" t="s">
        <v>70</v>
      </c>
      <c r="E17" s="38" t="str">
        <f ca="1">IF(INDIRECT("RC[-1]",0)=0,E16,INDIRECT("RC[-1]",0))</f>
        <v>Habitat/connectivity</v>
      </c>
      <c r="F17" s="51"/>
      <c r="G17" s="2"/>
      <c r="H17" s="2" t="s">
        <v>49</v>
      </c>
      <c r="I17" s="2" t="s">
        <v>24</v>
      </c>
      <c r="J17" s="2"/>
      <c r="K17" s="23"/>
      <c r="L17" s="2"/>
      <c r="M17" s="44" t="str">
        <f>IF(ISERROR(INDEX('Actions and Units'!B:B,MATCH(I17,'Actions and Units'!#REF!,0)))=FALSE,INDEX('Actions and Units'!B:B,MATCH(I17,'Actions and Units'!#REF!,0)),"")</f>
        <v/>
      </c>
      <c r="N17" s="3"/>
      <c r="O17" s="3"/>
      <c r="P17" s="3"/>
      <c r="Q17" s="3"/>
      <c r="R17" s="3"/>
      <c r="S17" s="3"/>
      <c r="T17" s="3"/>
      <c r="U17" s="2"/>
      <c r="V17" s="2"/>
    </row>
    <row r="18" spans="1:22" ht="15" thickBot="1" x14ac:dyDescent="0.35">
      <c r="A18" s="221"/>
      <c r="B18" s="205" t="s">
        <v>14</v>
      </c>
      <c r="C18" s="208" t="s">
        <v>15</v>
      </c>
      <c r="D18" s="211" t="s">
        <v>25</v>
      </c>
      <c r="E18" s="38" t="str">
        <f t="shared" ca="1" si="0"/>
        <v>Phosphorus</v>
      </c>
      <c r="F18" s="214"/>
      <c r="G18" s="217"/>
      <c r="H18" s="2" t="s">
        <v>50</v>
      </c>
      <c r="I18" s="2" t="s">
        <v>18</v>
      </c>
      <c r="J18" s="15"/>
      <c r="K18" s="23"/>
      <c r="L18" s="2"/>
      <c r="M18" s="44" t="str">
        <f>IF(ISERROR(INDEX('Actions and Units'!B:B,MATCH(I18,'Actions and Units'!#REF!,0)))=FALSE,INDEX('Actions and Units'!B:B,MATCH(I18,'Actions and Units'!#REF!,0)),"")</f>
        <v/>
      </c>
      <c r="N18" s="3"/>
      <c r="O18" s="3"/>
      <c r="P18" s="3"/>
      <c r="Q18" s="3"/>
      <c r="R18" s="3"/>
      <c r="S18" s="3"/>
      <c r="T18" s="3"/>
      <c r="U18" s="2"/>
      <c r="V18" s="187"/>
    </row>
    <row r="19" spans="1:22" ht="15" thickBot="1" x14ac:dyDescent="0.35">
      <c r="A19" s="221"/>
      <c r="B19" s="206"/>
      <c r="C19" s="209"/>
      <c r="D19" s="212"/>
      <c r="E19" s="38" t="str">
        <f t="shared" ca="1" si="0"/>
        <v>Phosphorus</v>
      </c>
      <c r="F19" s="215"/>
      <c r="G19" s="218"/>
      <c r="H19" s="2"/>
      <c r="I19" s="2"/>
      <c r="J19" s="2"/>
      <c r="K19" s="23"/>
      <c r="L19" s="2"/>
      <c r="M19" s="44" t="str">
        <f>IF(ISERROR(INDEX('Actions and Units'!B:B,MATCH(I19,'Actions and Units'!#REF!,0)))=FALSE,INDEX('Actions and Units'!B:B,MATCH(I19,'Actions and Units'!#REF!,0)),"")</f>
        <v/>
      </c>
      <c r="N19" s="3"/>
      <c r="O19" s="3"/>
      <c r="P19" s="3"/>
      <c r="Q19" s="3"/>
      <c r="R19" s="3"/>
      <c r="S19" s="3"/>
      <c r="T19" s="3"/>
      <c r="U19" s="2"/>
      <c r="V19" s="188"/>
    </row>
    <row r="20" spans="1:22" ht="15" thickBot="1" x14ac:dyDescent="0.35">
      <c r="A20" s="221"/>
      <c r="B20" s="206"/>
      <c r="C20" s="209"/>
      <c r="D20" s="212"/>
      <c r="E20" s="38" t="str">
        <f t="shared" ca="1" si="0"/>
        <v>Phosphorus</v>
      </c>
      <c r="F20" s="215"/>
      <c r="G20" s="218"/>
      <c r="H20" s="2"/>
      <c r="I20" s="2"/>
      <c r="J20" s="2"/>
      <c r="K20" s="23"/>
      <c r="L20" s="2"/>
      <c r="M20" s="44" t="str">
        <f>IF(ISERROR(INDEX('Actions and Units'!B:B,MATCH(I20,'Actions and Units'!#REF!,0)))=FALSE,INDEX('Actions and Units'!B:B,MATCH(I20,'Actions and Units'!#REF!,0)),"")</f>
        <v/>
      </c>
      <c r="N20" s="3"/>
      <c r="O20" s="3"/>
      <c r="P20" s="3"/>
      <c r="Q20" s="3"/>
      <c r="R20" s="3"/>
      <c r="S20" s="3"/>
      <c r="T20" s="3"/>
      <c r="U20" s="2"/>
      <c r="V20" s="188"/>
    </row>
    <row r="21" spans="1:22" ht="15" thickBot="1" x14ac:dyDescent="0.35">
      <c r="A21" s="221"/>
      <c r="B21" s="207"/>
      <c r="C21" s="210"/>
      <c r="D21" s="213"/>
      <c r="E21" s="38" t="str">
        <f t="shared" ca="1" si="0"/>
        <v>Phosphorus</v>
      </c>
      <c r="F21" s="216"/>
      <c r="G21" s="219"/>
      <c r="H21" s="2"/>
      <c r="I21" s="2"/>
      <c r="J21" s="2"/>
      <c r="K21" s="23"/>
      <c r="L21" s="2"/>
      <c r="M21" s="44" t="str">
        <f>IF(ISERROR(INDEX('Actions and Units'!B:B,MATCH(I21,'Actions and Units'!#REF!,0)))=FALSE,INDEX('Actions and Units'!B:B,MATCH(I21,'Actions and Units'!#REF!,0)),"")</f>
        <v/>
      </c>
      <c r="N21" s="3"/>
      <c r="O21" s="3"/>
      <c r="P21" s="3"/>
      <c r="Q21" s="3"/>
      <c r="R21" s="3"/>
      <c r="S21" s="3"/>
      <c r="T21" s="3"/>
      <c r="U21" s="2"/>
      <c r="V21" s="189"/>
    </row>
    <row r="22" spans="1:22" ht="15" thickBot="1" x14ac:dyDescent="0.35">
      <c r="A22" s="221"/>
      <c r="B22" s="190" t="s">
        <v>14</v>
      </c>
      <c r="C22" s="193" t="s">
        <v>15</v>
      </c>
      <c r="D22" s="196" t="s">
        <v>27</v>
      </c>
      <c r="E22" s="39" t="str">
        <f t="shared" ca="1" si="0"/>
        <v>Chloride</v>
      </c>
      <c r="F22" s="199"/>
      <c r="G22" s="202"/>
      <c r="H22" s="21"/>
      <c r="I22" s="21"/>
      <c r="J22" s="5"/>
      <c r="K22" s="5"/>
      <c r="L22" s="5"/>
      <c r="M22" s="45" t="str">
        <f>IF(ISERROR(INDEX('Actions and Units'!B:B,MATCH(I22,'Actions and Units'!#REF!,0)))=FALSE,INDEX('Actions and Units'!B:B,MATCH(I22,'Actions and Units'!#REF!,0)),"")</f>
        <v/>
      </c>
      <c r="N22" s="6"/>
      <c r="O22" s="6"/>
      <c r="P22" s="6"/>
      <c r="Q22" s="6"/>
      <c r="R22" s="6"/>
      <c r="S22" s="6"/>
      <c r="T22" s="6"/>
      <c r="U22" s="5"/>
      <c r="V22" s="5"/>
    </row>
    <row r="23" spans="1:22" ht="15" thickBot="1" x14ac:dyDescent="0.35">
      <c r="A23" s="221"/>
      <c r="B23" s="191"/>
      <c r="C23" s="194"/>
      <c r="D23" s="197"/>
      <c r="E23" s="39" t="str">
        <f t="shared" ca="1" si="0"/>
        <v>Chloride</v>
      </c>
      <c r="F23" s="200"/>
      <c r="G23" s="203"/>
      <c r="H23" s="21"/>
      <c r="I23" s="21"/>
      <c r="J23" s="5"/>
      <c r="K23" s="5"/>
      <c r="L23" s="5"/>
      <c r="M23" s="45" t="str">
        <f>IF(ISERROR(INDEX('Actions and Units'!B:B,MATCH(I23,'Actions and Units'!#REF!,0)))=FALSE,INDEX('Actions and Units'!B:B,MATCH(I23,'Actions and Units'!#REF!,0)),"")</f>
        <v/>
      </c>
      <c r="N23" s="6"/>
      <c r="O23" s="6"/>
      <c r="P23" s="6"/>
      <c r="Q23" s="6"/>
      <c r="R23" s="6"/>
      <c r="S23" s="6"/>
      <c r="T23" s="6"/>
      <c r="U23" s="5"/>
      <c r="V23" s="5"/>
    </row>
    <row r="24" spans="1:22" ht="15" thickBot="1" x14ac:dyDescent="0.35">
      <c r="A24" s="222"/>
      <c r="B24" s="192"/>
      <c r="C24" s="195"/>
      <c r="D24" s="198"/>
      <c r="E24" s="40" t="str">
        <f t="shared" ca="1" si="0"/>
        <v>Chloride</v>
      </c>
      <c r="F24" s="201"/>
      <c r="G24" s="204"/>
      <c r="H24" s="21"/>
      <c r="I24" s="21"/>
      <c r="J24" s="5"/>
      <c r="K24" s="5"/>
      <c r="L24" s="5"/>
      <c r="M24" s="46" t="str">
        <f>IF(ISERROR(INDEX('Actions and Units'!B:B,MATCH(I24,'Actions and Units'!#REF!,0)))=FALSE,INDEX('Actions and Units'!B:B,MATCH(I24,'Actions and Units'!#REF!,0)),"")</f>
        <v/>
      </c>
      <c r="N24" s="6"/>
      <c r="O24" s="6"/>
      <c r="P24" s="6"/>
      <c r="Q24" s="6"/>
      <c r="R24" s="6"/>
      <c r="S24" s="6"/>
      <c r="T24" s="6"/>
      <c r="U24" s="5"/>
      <c r="V24" s="5"/>
    </row>
    <row r="25" spans="1:22" x14ac:dyDescent="0.3">
      <c r="H25" s="29">
        <f>IF(ISBLANK(H9)=TRUE,1,2)</f>
        <v>2</v>
      </c>
    </row>
  </sheetData>
  <mergeCells count="37">
    <mergeCell ref="N1:U2"/>
    <mergeCell ref="V1:V3"/>
    <mergeCell ref="J2:M2"/>
    <mergeCell ref="A4:A6"/>
    <mergeCell ref="B4:B6"/>
    <mergeCell ref="C4:C6"/>
    <mergeCell ref="D4:D6"/>
    <mergeCell ref="F4:F6"/>
    <mergeCell ref="G4:G6"/>
    <mergeCell ref="A1:A3"/>
    <mergeCell ref="B1:C2"/>
    <mergeCell ref="D1:D3"/>
    <mergeCell ref="F1:G2"/>
    <mergeCell ref="H1:H3"/>
    <mergeCell ref="I1:M1"/>
    <mergeCell ref="A7:A24"/>
    <mergeCell ref="B7:B17"/>
    <mergeCell ref="C7:C17"/>
    <mergeCell ref="D7:D12"/>
    <mergeCell ref="F7:F12"/>
    <mergeCell ref="V7:V12"/>
    <mergeCell ref="D13:D16"/>
    <mergeCell ref="F13:F16"/>
    <mergeCell ref="G13:G16"/>
    <mergeCell ref="V13:V16"/>
    <mergeCell ref="G7:G12"/>
    <mergeCell ref="V18:V21"/>
    <mergeCell ref="B22:B24"/>
    <mergeCell ref="C22:C24"/>
    <mergeCell ref="D22:D24"/>
    <mergeCell ref="F22:F24"/>
    <mergeCell ref="G22:G24"/>
    <mergeCell ref="B18:B21"/>
    <mergeCell ref="C18:C21"/>
    <mergeCell ref="D18:D21"/>
    <mergeCell ref="F18:F21"/>
    <mergeCell ref="G18:G21"/>
  </mergeCells>
  <dataValidations count="3">
    <dataValidation type="list" showInputMessage="1" showErrorMessage="1" sqref="N4">
      <formula1>#REF!</formula1>
    </dataValidation>
    <dataValidation type="list" allowBlank="1" showInputMessage="1" sqref="I7:I24">
      <formula1>INDIRECT(SUBSTITUTE(SUBSTITUTE(SUBSTITUTE(SUBSTITUTE(SUBSTITUTE(H7,"(",""),"/",""),",","")," ",""),")",""))</formula1>
    </dataValidation>
    <dataValidation type="list" allowBlank="1" showInputMessage="1" sqref="H7:H24">
      <formula1>INDIRECT(SUBSTITUTE(SUBSTITUTE(SUBSTITUTE(SUBSTITUTE(SUBSTITUTE(SUBSTITUTE(E7,"(",""),"/",""),",","")," ",""),")",""),".",""))</formula1>
    </dataValidation>
  </dataValidations>
  <pageMargins left="0.7" right="0.7" top="0.75" bottom="0.75" header="0.3" footer="0.3"/>
  <pageSetup paperSize="17" scale="81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'Parameters and Strategies'!$A$2:$A$15</xm:f>
          </x14:formula1>
          <xm:sqref>D17</xm:sqref>
        </x14:dataValidation>
        <x14:dataValidation type="list" showInputMessage="1" showErrorMessage="1">
          <x14:formula1>
            <xm:f>'Parameters and Strategies'!$A$3:$A$15</xm:f>
          </x14:formula1>
          <xm:sqref>D7:D12</xm:sqref>
        </x14:dataValidation>
        <x14:dataValidation type="list" showInputMessage="1" showErrorMessage="1">
          <x14:formula1>
            <xm:f>'Parameters and Strategies'!$A$2:$A$15</xm:f>
          </x14:formula1>
          <xm:sqref>D22:D24</xm:sqref>
        </x14:dataValidation>
        <x14:dataValidation type="list" allowBlank="1" showInputMessage="1" showErrorMessage="1">
          <x14:formula1>
            <xm:f>'Parameters and Strategies'!$A$2:$A$15</xm:f>
          </x14:formula1>
          <xm:sqref>D18:D21</xm:sqref>
        </x14:dataValidation>
        <x14:dataValidation type="list" showInputMessage="1" showErrorMessage="1">
          <x14:formula1>
            <xm:f>'Parameters and Strategies'!$A$2:$A$15</xm:f>
          </x14:formula1>
          <xm:sqref>D13:D16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8"/>
  <sheetViews>
    <sheetView tabSelected="1" view="pageLayout" zoomScale="80" zoomScaleNormal="100" zoomScalePageLayoutView="80" workbookViewId="0">
      <selection activeCell="I13" sqref="I13"/>
    </sheetView>
  </sheetViews>
  <sheetFormatPr defaultColWidth="8.88671875" defaultRowHeight="14.4" x14ac:dyDescent="0.3"/>
  <cols>
    <col min="1" max="3" width="12.88671875" style="20" customWidth="1"/>
    <col min="4" max="4" width="14" style="20" customWidth="1"/>
    <col min="5" max="5" width="12.109375" style="20" hidden="1" customWidth="1"/>
    <col min="6" max="6" width="12.109375" style="20" customWidth="1"/>
    <col min="7" max="7" width="12.6640625" style="20" customWidth="1"/>
    <col min="8" max="8" width="11.44140625" style="20" customWidth="1"/>
    <col min="9" max="9" width="32.109375" style="20" customWidth="1"/>
    <col min="10" max="10" width="42.88671875" style="20" customWidth="1"/>
    <col min="11" max="12" width="11.44140625" style="20" customWidth="1"/>
    <col min="13" max="13" width="16.5546875" style="20" customWidth="1"/>
    <col min="14" max="17" width="9.109375" style="20" customWidth="1"/>
    <col min="18" max="18" width="14.5546875" style="20" customWidth="1"/>
    <col min="19" max="19" width="13" style="20" customWidth="1"/>
    <col min="20" max="16384" width="8.88671875" style="20"/>
  </cols>
  <sheetData>
    <row r="1" spans="1:13" ht="24" customHeight="1" thickBot="1" x14ac:dyDescent="0.35">
      <c r="A1" s="308" t="s">
        <v>379</v>
      </c>
      <c r="B1" s="309"/>
      <c r="C1" s="310"/>
      <c r="D1" s="311" t="s">
        <v>381</v>
      </c>
      <c r="E1" s="312"/>
      <c r="F1" s="312"/>
      <c r="G1" s="312"/>
      <c r="H1" s="312"/>
      <c r="I1" s="325" t="s">
        <v>380</v>
      </c>
      <c r="J1" s="326"/>
      <c r="K1" s="326"/>
      <c r="L1" s="327"/>
      <c r="M1" s="328"/>
    </row>
    <row r="2" spans="1:13" ht="28.65" customHeight="1" thickBot="1" x14ac:dyDescent="0.35">
      <c r="A2" s="313" t="s">
        <v>375</v>
      </c>
      <c r="B2" s="279" t="s">
        <v>5</v>
      </c>
      <c r="C2" s="281" t="s">
        <v>376</v>
      </c>
      <c r="D2" s="283" t="s">
        <v>142</v>
      </c>
      <c r="E2" s="79" t="s">
        <v>51</v>
      </c>
      <c r="F2" s="331" t="s">
        <v>377</v>
      </c>
      <c r="G2" s="331" t="s">
        <v>382</v>
      </c>
      <c r="H2" s="331" t="s">
        <v>164</v>
      </c>
      <c r="I2" s="329" t="s">
        <v>378</v>
      </c>
      <c r="J2" s="333" t="s">
        <v>153</v>
      </c>
      <c r="K2" s="334"/>
      <c r="L2" s="334"/>
      <c r="M2" s="335"/>
    </row>
    <row r="3" spans="1:13" ht="52.5" customHeight="1" thickBot="1" x14ac:dyDescent="0.35">
      <c r="A3" s="314"/>
      <c r="B3" s="280"/>
      <c r="C3" s="282"/>
      <c r="D3" s="284"/>
      <c r="E3" s="141" t="s">
        <v>51</v>
      </c>
      <c r="F3" s="332"/>
      <c r="G3" s="332"/>
      <c r="H3" s="332"/>
      <c r="I3" s="330"/>
      <c r="J3" s="80" t="s">
        <v>160</v>
      </c>
      <c r="K3" s="81" t="s">
        <v>151</v>
      </c>
      <c r="L3" s="82" t="s">
        <v>152</v>
      </c>
      <c r="M3" s="83" t="s">
        <v>163</v>
      </c>
    </row>
    <row r="4" spans="1:13" ht="21.6" customHeight="1" x14ac:dyDescent="0.3">
      <c r="A4" s="264" t="s">
        <v>9</v>
      </c>
      <c r="B4" s="270" t="s">
        <v>9</v>
      </c>
      <c r="C4" s="285" t="s">
        <v>9</v>
      </c>
      <c r="D4" s="267" t="s">
        <v>81</v>
      </c>
      <c r="E4" s="127" t="str">
        <f ca="1">IF(INDIRECT("RC[-1]",0)=0,E2,INDIRECT("RC[-1]",0))</f>
        <v>Habitat /connectivity</v>
      </c>
      <c r="F4" s="270"/>
      <c r="G4" s="273"/>
      <c r="H4" s="276"/>
      <c r="I4" s="138" t="s">
        <v>110</v>
      </c>
      <c r="J4" s="84" t="s">
        <v>221</v>
      </c>
      <c r="K4" s="85"/>
      <c r="L4" s="86" t="str">
        <f>IF(ISERROR(INDEX('Actions and Units'!B:B,MATCH(J4,'Actions and Units'!A:A,0)))=FALSE,INDEX('Actions and Units'!B:B,MATCH(J4,'Actions and Units'!A:A,0)),"")</f>
        <v>Acres</v>
      </c>
      <c r="M4" s="87"/>
    </row>
    <row r="5" spans="1:13" ht="21.6" customHeight="1" x14ac:dyDescent="0.3">
      <c r="A5" s="265"/>
      <c r="B5" s="271"/>
      <c r="C5" s="286"/>
      <c r="D5" s="268"/>
      <c r="E5" s="128" t="str">
        <f ca="1">IF(INDIRECT("RC[-1]",0)=0,E4,INDIRECT("RC[-1]",0))</f>
        <v>Habitat /connectivity</v>
      </c>
      <c r="F5" s="271"/>
      <c r="G5" s="274"/>
      <c r="H5" s="277"/>
      <c r="I5" s="139" t="s">
        <v>111</v>
      </c>
      <c r="J5" s="88" t="s">
        <v>158</v>
      </c>
      <c r="K5" s="89"/>
      <c r="L5" s="86" t="str">
        <f>IF(ISERROR(INDEX('Actions and Units'!B:B,MATCH(J5,'Actions and Units'!A:A,0)))=FALSE,INDEX('Actions and Units'!B:B,MATCH(J5,'Actions and Units'!A:A,0)),"")</f>
        <v>Number of</v>
      </c>
      <c r="M5" s="90"/>
    </row>
    <row r="6" spans="1:13" ht="21.6" customHeight="1" thickBot="1" x14ac:dyDescent="0.35">
      <c r="A6" s="265"/>
      <c r="B6" s="271"/>
      <c r="C6" s="286"/>
      <c r="D6" s="268"/>
      <c r="E6" s="128" t="str">
        <f ca="1">IF(INDIRECT("RC[-1]",0)=0,E5,INDIRECT("RC[-1]",0))</f>
        <v>Habitat /connectivity</v>
      </c>
      <c r="F6" s="271"/>
      <c r="G6" s="274"/>
      <c r="H6" s="277"/>
      <c r="I6" s="140"/>
      <c r="J6" s="91"/>
      <c r="K6" s="92"/>
      <c r="L6" s="92" t="str">
        <f>IF(ISERROR(INDEX('Actions and Units'!B:B,MATCH(J6,'Actions and Units'!A:A,0)))=FALSE,INDEX('Actions and Units'!B:B,MATCH(J6,'Actions and Units'!A:A,0)),"")</f>
        <v/>
      </c>
      <c r="M6" s="93" t="str">
        <f>IF(ISERROR(INDEX('Actions and Units'!B:B,MATCH(J6,'Actions and Units'!#REF!,0)))=FALSE,INDEX('Actions and Units'!B:B,MATCH(J6,'Actions and Units'!#REF!,0)),"")</f>
        <v/>
      </c>
    </row>
    <row r="7" spans="1:13" ht="21.6" customHeight="1" thickBot="1" x14ac:dyDescent="0.35">
      <c r="A7" s="266"/>
      <c r="B7" s="272"/>
      <c r="C7" s="287"/>
      <c r="D7" s="269"/>
      <c r="E7" s="176" t="str">
        <f ca="1">IF(INDIRECT("RC[-1]",0)=0,E6,INDIRECT("RC[-1]",0))</f>
        <v>Habitat /connectivity</v>
      </c>
      <c r="F7" s="272"/>
      <c r="G7" s="275"/>
      <c r="H7" s="278"/>
      <c r="I7" s="133"/>
      <c r="J7" s="133"/>
      <c r="K7" s="132"/>
      <c r="L7" s="132"/>
      <c r="M7" s="146" t="s">
        <v>165</v>
      </c>
    </row>
    <row r="8" spans="1:13" ht="21.6" customHeight="1" x14ac:dyDescent="0.3">
      <c r="A8" s="315" t="s">
        <v>12</v>
      </c>
      <c r="B8" s="300" t="s">
        <v>13</v>
      </c>
      <c r="C8" s="318" t="s">
        <v>78</v>
      </c>
      <c r="D8" s="321"/>
      <c r="E8" s="125" t="str">
        <f ca="1">IF(INDIRECT("RC[-1]",0)=0,E6,INDIRECT("RC[-1]",0))</f>
        <v>Habitat /connectivity</v>
      </c>
      <c r="F8" s="323"/>
      <c r="G8" s="302"/>
      <c r="H8" s="305"/>
      <c r="I8" s="142"/>
      <c r="J8" s="108"/>
      <c r="K8" s="130"/>
      <c r="L8" s="130" t="str">
        <f>IF(ISERROR(INDEX('Actions and Units'!B:B,MATCH(J8,'Actions and Units'!A:A,0)))=FALSE,INDEX('Actions and Units'!B:B,MATCH(J8,'Actions and Units'!A:A,0)),"")</f>
        <v/>
      </c>
      <c r="M8" s="131" t="str">
        <f>IF(ISERROR(INDEX('Actions and Units'!B:B,MATCH(J8,'Actions and Units'!#REF!,0)))=FALSE,INDEX('Actions and Units'!B:B,MATCH(J8,'Actions and Units'!#REF!,0)),"")</f>
        <v/>
      </c>
    </row>
    <row r="9" spans="1:13" ht="21.6" customHeight="1" x14ac:dyDescent="0.3">
      <c r="A9" s="316"/>
      <c r="B9" s="299"/>
      <c r="C9" s="319"/>
      <c r="D9" s="298"/>
      <c r="E9" s="124" t="str">
        <f t="shared" ref="E9:E27" ca="1" si="0">IF(INDIRECT("RC[-1]",0)=0,E8,INDIRECT("RC[-1]",0))</f>
        <v>Habitat /connectivity</v>
      </c>
      <c r="F9" s="299"/>
      <c r="G9" s="303"/>
      <c r="H9" s="306"/>
      <c r="I9" s="143"/>
      <c r="J9" s="99"/>
      <c r="K9" s="100"/>
      <c r="L9" s="100" t="str">
        <f>IF(ISERROR(INDEX('Actions and Units'!B:B,MATCH(J9,'Actions and Units'!A:A,0)))=FALSE,INDEX('Actions and Units'!B:B,MATCH(J9,'Actions and Units'!A:A,0)),"")</f>
        <v/>
      </c>
      <c r="M9" s="101" t="str">
        <f>IF(ISERROR(INDEX('Actions and Units'!B:B,MATCH(J9,'Actions and Units'!#REF!,0)))=FALSE,INDEX('Actions and Units'!B:B,MATCH(J9,'Actions and Units'!#REF!,0)),"")</f>
        <v/>
      </c>
    </row>
    <row r="10" spans="1:13" ht="21.6" customHeight="1" x14ac:dyDescent="0.3">
      <c r="A10" s="316"/>
      <c r="B10" s="299"/>
      <c r="C10" s="319"/>
      <c r="D10" s="298"/>
      <c r="E10" s="124" t="str">
        <f t="shared" ca="1" si="0"/>
        <v>Habitat /connectivity</v>
      </c>
      <c r="F10" s="299"/>
      <c r="G10" s="303"/>
      <c r="H10" s="306"/>
      <c r="I10" s="143"/>
      <c r="J10" s="99"/>
      <c r="K10" s="100"/>
      <c r="L10" s="100" t="str">
        <f>IF(ISERROR(INDEX('Actions and Units'!B:B,MATCH(J10,'Actions and Units'!A:A,0)))=FALSE,INDEX('Actions and Units'!B:B,MATCH(J10,'Actions and Units'!A:A,0)),"")</f>
        <v/>
      </c>
      <c r="M10" s="101" t="str">
        <f>IF(ISERROR(INDEX('Actions and Units'!B:B,MATCH(J10,'Actions and Units'!#REF!,0)))=FALSE,INDEX('Actions and Units'!B:B,MATCH(J10,'Actions and Units'!#REF!,0)),"")</f>
        <v/>
      </c>
    </row>
    <row r="11" spans="1:13" ht="21.6" customHeight="1" x14ac:dyDescent="0.3">
      <c r="A11" s="316"/>
      <c r="B11" s="299"/>
      <c r="C11" s="319"/>
      <c r="D11" s="298"/>
      <c r="E11" s="124" t="str">
        <f t="shared" ca="1" si="0"/>
        <v>Habitat /connectivity</v>
      </c>
      <c r="F11" s="299"/>
      <c r="G11" s="303"/>
      <c r="H11" s="306"/>
      <c r="I11" s="143"/>
      <c r="J11" s="99"/>
      <c r="K11" s="100"/>
      <c r="L11" s="100" t="str">
        <f>IF(ISERROR(INDEX('Actions and Units'!B:B,MATCH(J11,'Actions and Units'!A:A,0)))=FALSE,INDEX('Actions and Units'!B:B,MATCH(J11,'Actions and Units'!A:A,0)),"")</f>
        <v/>
      </c>
      <c r="M11" s="101" t="str">
        <f>IF(ISERROR(INDEX('Actions and Units'!B:B,MATCH(J11,'Actions and Units'!#REF!,0)))=FALSE,INDEX('Actions and Units'!B:B,MATCH(J11,'Actions and Units'!#REF!,0)),"")</f>
        <v/>
      </c>
    </row>
    <row r="12" spans="1:13" ht="21.6" customHeight="1" x14ac:dyDescent="0.3">
      <c r="A12" s="316"/>
      <c r="B12" s="299"/>
      <c r="C12" s="319"/>
      <c r="D12" s="298"/>
      <c r="E12" s="124" t="str">
        <f ca="1">IF(INDIRECT("RC[-1]",0)=0,E11,INDIRECT("RC[-1]",0))</f>
        <v>Habitat /connectivity</v>
      </c>
      <c r="F12" s="299"/>
      <c r="G12" s="303"/>
      <c r="H12" s="306"/>
      <c r="I12" s="143"/>
      <c r="J12" s="99"/>
      <c r="K12" s="100"/>
      <c r="L12" s="100" t="str">
        <f>IF(ISERROR(INDEX('Actions and Units'!B:B,MATCH(J12,'Actions and Units'!A:A,0)))=FALSE,INDEX('Actions and Units'!B:B,MATCH(J12,'Actions and Units'!A:A,0)),"")</f>
        <v/>
      </c>
      <c r="M12" s="101" t="str">
        <f>IF(ISERROR(INDEX('Actions and Units'!B:B,MATCH(J12,'Actions and Units'!#REF!,0)))=FALSE,INDEX('Actions and Units'!B:B,MATCH(J12,'Actions and Units'!#REF!,0)),"")</f>
        <v/>
      </c>
    </row>
    <row r="13" spans="1:13" ht="21.6" customHeight="1" x14ac:dyDescent="0.3">
      <c r="A13" s="316"/>
      <c r="B13" s="299"/>
      <c r="C13" s="319"/>
      <c r="D13" s="298"/>
      <c r="E13" s="124" t="str">
        <f t="shared" ca="1" si="0"/>
        <v>Habitat /connectivity</v>
      </c>
      <c r="F13" s="299"/>
      <c r="G13" s="303"/>
      <c r="H13" s="306"/>
      <c r="I13" s="143"/>
      <c r="J13" s="99"/>
      <c r="K13" s="100"/>
      <c r="L13" s="100" t="str">
        <f>IF(ISERROR(INDEX('Actions and Units'!B:B,MATCH(J13,'Actions and Units'!A:A,0)))=FALSE,INDEX('Actions and Units'!B:B,MATCH(J13,'Actions and Units'!A:A,0)),"")</f>
        <v/>
      </c>
      <c r="M13" s="101" t="str">
        <f>IF(ISERROR(INDEX('Actions and Units'!B:B,MATCH(J13,'Actions and Units'!#REF!,0)))=FALSE,INDEX('Actions and Units'!B:B,MATCH(J13,'Actions and Units'!#REF!,0)),"")</f>
        <v/>
      </c>
    </row>
    <row r="14" spans="1:13" ht="21.6" customHeight="1" x14ac:dyDescent="0.3">
      <c r="A14" s="316"/>
      <c r="B14" s="299"/>
      <c r="C14" s="319"/>
      <c r="D14" s="298"/>
      <c r="E14" s="124" t="str">
        <f ca="1">IF(INDIRECT("RC[-1]",0)=0,E13,INDIRECT("RC[-1]",0))</f>
        <v>Habitat /connectivity</v>
      </c>
      <c r="F14" s="299"/>
      <c r="G14" s="303"/>
      <c r="H14" s="306"/>
      <c r="I14" s="143"/>
      <c r="J14" s="99"/>
      <c r="K14" s="100"/>
      <c r="L14" s="100" t="str">
        <f>IF(ISERROR(INDEX('Actions and Units'!B:B,MATCH(J14,'Actions and Units'!A:A,0)))=FALSE,INDEX('Actions and Units'!B:B,MATCH(J14,'Actions and Units'!A:A,0)),"")</f>
        <v/>
      </c>
      <c r="M14" s="101" t="str">
        <f>IF(ISERROR(INDEX('Actions and Units'!B:B,MATCH(J14,'Actions and Units'!#REF!,0)))=FALSE,INDEX('Actions and Units'!B:B,MATCH(J14,'Actions and Units'!#REF!,0)),"")</f>
        <v/>
      </c>
    </row>
    <row r="15" spans="1:13" ht="21.6" customHeight="1" thickBot="1" x14ac:dyDescent="0.35">
      <c r="A15" s="316"/>
      <c r="B15" s="299"/>
      <c r="C15" s="319"/>
      <c r="D15" s="298"/>
      <c r="E15" s="124" t="str">
        <f t="shared" ca="1" si="0"/>
        <v>Habitat /connectivity</v>
      </c>
      <c r="F15" s="299"/>
      <c r="G15" s="303"/>
      <c r="H15" s="306"/>
      <c r="I15" s="144"/>
      <c r="J15" s="126"/>
      <c r="K15" s="134"/>
      <c r="L15" s="134" t="str">
        <f>IF(ISERROR(INDEX('Actions and Units'!B:B,MATCH(J15,'Actions and Units'!A:A,0)))=FALSE,INDEX('Actions and Units'!B:B,MATCH(J15,'Actions and Units'!A:A,0)),"")</f>
        <v/>
      </c>
      <c r="M15" s="135" t="str">
        <f>IF(ISERROR(INDEX('Actions and Units'!B:B,MATCH(J15,'Actions and Units'!#REF!,0)))=FALSE,INDEX('Actions and Units'!B:B,MATCH(J15,'Actions and Units'!#REF!,0)),"")</f>
        <v/>
      </c>
    </row>
    <row r="16" spans="1:13" ht="21.6" customHeight="1" thickBot="1" x14ac:dyDescent="0.35">
      <c r="A16" s="316"/>
      <c r="B16" s="299"/>
      <c r="C16" s="319"/>
      <c r="D16" s="322"/>
      <c r="E16" s="145" t="str">
        <f ca="1">IF(INDIRECT("RC[-1]",0)=0,E15,INDIRECT("RC[-1]",0))</f>
        <v>Habitat /connectivity</v>
      </c>
      <c r="F16" s="301"/>
      <c r="G16" s="304"/>
      <c r="H16" s="307"/>
      <c r="I16" s="137"/>
      <c r="J16" s="137"/>
      <c r="K16" s="136"/>
      <c r="L16" s="136"/>
      <c r="M16" s="147" t="s">
        <v>165</v>
      </c>
    </row>
    <row r="17" spans="1:13" ht="21.6" customHeight="1" thickBot="1" x14ac:dyDescent="0.35">
      <c r="A17" s="316"/>
      <c r="B17" s="299"/>
      <c r="C17" s="320"/>
      <c r="D17" s="324"/>
      <c r="E17" s="129" t="str">
        <f ca="1">IF(INDIRECT("RC[-1]",0)=0,E15,INDIRECT("RC[-1]",0))</f>
        <v>Habitat /connectivity</v>
      </c>
      <c r="F17" s="300"/>
      <c r="G17" s="300"/>
      <c r="H17" s="300"/>
      <c r="I17" s="95"/>
      <c r="J17" s="96"/>
      <c r="K17" s="97"/>
      <c r="L17" s="97" t="str">
        <f>IF(ISERROR(INDEX('Actions and Units'!B:B,MATCH(J17,'Actions and Units'!A:A,0)))=FALSE,INDEX('Actions and Units'!B:B,MATCH(J17,'Actions and Units'!A:A,0)),"")</f>
        <v/>
      </c>
      <c r="M17" s="104" t="str">
        <f>IF(ISERROR(INDEX('Actions and Units'!B:B,MATCH(J17,'Actions and Units'!#REF!,0)))=FALSE,INDEX('Actions and Units'!B:B,MATCH(J17,'Actions and Units'!#REF!,0)),"")</f>
        <v/>
      </c>
    </row>
    <row r="18" spans="1:13" ht="21.6" customHeight="1" thickBot="1" x14ac:dyDescent="0.35">
      <c r="A18" s="316"/>
      <c r="B18" s="299"/>
      <c r="C18" s="320"/>
      <c r="D18" s="298"/>
      <c r="E18" s="94" t="str">
        <f t="shared" ca="1" si="0"/>
        <v>Habitat /connectivity</v>
      </c>
      <c r="F18" s="299"/>
      <c r="G18" s="299"/>
      <c r="H18" s="299"/>
      <c r="I18" s="98"/>
      <c r="J18" s="99"/>
      <c r="K18" s="100"/>
      <c r="L18" s="100" t="str">
        <f>IF(ISERROR(INDEX('Actions and Units'!B:B,MATCH(J18,'Actions and Units'!A:A,0)))=FALSE,INDEX('Actions and Units'!B:B,MATCH(J18,'Actions and Units'!A:A,0)),"")</f>
        <v/>
      </c>
      <c r="M18" s="105" t="str">
        <f>IF(ISERROR(INDEX('Actions and Units'!B:B,MATCH(J18,'Actions and Units'!#REF!,0)))=FALSE,INDEX('Actions and Units'!B:B,MATCH(J18,'Actions and Units'!#REF!,0)),"")</f>
        <v/>
      </c>
    </row>
    <row r="19" spans="1:13" ht="21.6" customHeight="1" thickBot="1" x14ac:dyDescent="0.35">
      <c r="A19" s="316"/>
      <c r="B19" s="299"/>
      <c r="C19" s="320"/>
      <c r="D19" s="298"/>
      <c r="E19" s="94" t="str">
        <f t="shared" ca="1" si="0"/>
        <v>Habitat /connectivity</v>
      </c>
      <c r="F19" s="299"/>
      <c r="G19" s="299"/>
      <c r="H19" s="299"/>
      <c r="I19" s="102"/>
      <c r="J19" s="126"/>
      <c r="K19" s="134"/>
      <c r="L19" s="134" t="str">
        <f>IF(ISERROR(INDEX('Actions and Units'!B:B,MATCH(J19,'Actions and Units'!A:A,0)))=FALSE,INDEX('Actions and Units'!B:B,MATCH(J19,'Actions and Units'!A:A,0)),"")</f>
        <v/>
      </c>
      <c r="M19" s="153" t="str">
        <f>IF(ISERROR(INDEX('Actions and Units'!B:B,MATCH(J19,'Actions and Units'!#REF!,0)))=FALSE,INDEX('Actions and Units'!B:B,MATCH(J19,'Actions and Units'!#REF!,0)),"")</f>
        <v/>
      </c>
    </row>
    <row r="20" spans="1:13" ht="21.6" customHeight="1" thickBot="1" x14ac:dyDescent="0.35">
      <c r="A20" s="316"/>
      <c r="B20" s="299"/>
      <c r="C20" s="320"/>
      <c r="D20" s="322"/>
      <c r="E20" s="94" t="str">
        <f t="shared" ca="1" si="0"/>
        <v>Habitat /connectivity</v>
      </c>
      <c r="F20" s="301"/>
      <c r="G20" s="301"/>
      <c r="H20" s="301"/>
      <c r="I20" s="154" t="str">
        <f>IF(ISERROR(INDEX('Actions and Units'!B:B,MATCH(J20,'Actions and Units'!A:A,0)))=FALSE,INDEX('Actions and Units'!B:B,MATCH(J20,'Actions and Units'!A:A,0)),"")</f>
        <v/>
      </c>
      <c r="J20" s="155"/>
      <c r="K20" s="155"/>
      <c r="L20" s="155"/>
      <c r="M20" s="147" t="s">
        <v>165</v>
      </c>
    </row>
    <row r="21" spans="1:13" ht="21.6" customHeight="1" thickBot="1" x14ac:dyDescent="0.35">
      <c r="A21" s="316"/>
      <c r="B21" s="299" t="s">
        <v>14</v>
      </c>
      <c r="C21" s="297" t="s">
        <v>15</v>
      </c>
      <c r="D21" s="298"/>
      <c r="E21" s="177" t="str">
        <f t="shared" ca="1" si="0"/>
        <v>Habitat /connectivity</v>
      </c>
      <c r="F21" s="299"/>
      <c r="G21" s="299"/>
      <c r="H21" s="299"/>
      <c r="I21" s="107"/>
      <c r="J21" s="108"/>
      <c r="K21" s="97"/>
      <c r="L21" s="97" t="str">
        <f>IF(ISERROR(INDEX('Actions and Units'!B:B,MATCH(J21,'Actions and Units'!A:A,0)))=FALSE,INDEX('Actions and Units'!B:B,MATCH(J21,'Actions and Units'!A:A,0)),"")</f>
        <v/>
      </c>
      <c r="M21" s="104" t="str">
        <f>IF(ISERROR(INDEX('Actions and Units'!B:B,MATCH(J21,'Actions and Units'!#REF!,0)))=FALSE,INDEX('Actions and Units'!B:B,MATCH(J21,'Actions and Units'!#REF!,0)),"")</f>
        <v/>
      </c>
    </row>
    <row r="22" spans="1:13" ht="21.6" customHeight="1" thickBot="1" x14ac:dyDescent="0.35">
      <c r="A22" s="316"/>
      <c r="B22" s="299"/>
      <c r="C22" s="297"/>
      <c r="D22" s="298"/>
      <c r="E22" s="177" t="str">
        <f t="shared" ca="1" si="0"/>
        <v>Habitat /connectivity</v>
      </c>
      <c r="F22" s="299"/>
      <c r="G22" s="299"/>
      <c r="H22" s="299"/>
      <c r="I22" s="98"/>
      <c r="J22" s="99"/>
      <c r="K22" s="100"/>
      <c r="L22" s="100" t="str">
        <f>IF(ISERROR(INDEX('Actions and Units'!B:B,MATCH(J22,'Actions and Units'!A:A,0)))=FALSE,INDEX('Actions and Units'!B:B,MATCH(J22,'Actions and Units'!A:A,0)),"")</f>
        <v/>
      </c>
      <c r="M22" s="105" t="str">
        <f>IF(ISERROR(INDEX('Actions and Units'!B:B,MATCH(J22,'Actions and Units'!#REF!,0)))=FALSE,INDEX('Actions and Units'!B:B,MATCH(J22,'Actions and Units'!#REF!,0)),"")</f>
        <v/>
      </c>
    </row>
    <row r="23" spans="1:13" ht="21.6" customHeight="1" thickBot="1" x14ac:dyDescent="0.35">
      <c r="A23" s="316"/>
      <c r="B23" s="299"/>
      <c r="C23" s="297"/>
      <c r="D23" s="298"/>
      <c r="E23" s="177" t="str">
        <f t="shared" ca="1" si="0"/>
        <v>Habitat /connectivity</v>
      </c>
      <c r="F23" s="299"/>
      <c r="G23" s="299"/>
      <c r="H23" s="299"/>
      <c r="I23" s="98"/>
      <c r="J23" s="99"/>
      <c r="K23" s="100"/>
      <c r="L23" s="100" t="str">
        <f>IF(ISERROR(INDEX('Actions and Units'!B:B,MATCH(J23,'Actions and Units'!A:A,0)))=FALSE,INDEX('Actions and Units'!B:B,MATCH(J23,'Actions and Units'!A:A,0)),"")</f>
        <v/>
      </c>
      <c r="M23" s="105" t="str">
        <f>IF(ISERROR(INDEX('Actions and Units'!B:B,MATCH(J23,'Actions and Units'!#REF!,0)))=FALSE,INDEX('Actions and Units'!B:B,MATCH(J23,'Actions and Units'!#REF!,0)),"")</f>
        <v/>
      </c>
    </row>
    <row r="24" spans="1:13" ht="21.6" customHeight="1" thickBot="1" x14ac:dyDescent="0.35">
      <c r="A24" s="316"/>
      <c r="B24" s="299"/>
      <c r="C24" s="297"/>
      <c r="D24" s="298"/>
      <c r="E24" s="177" t="str">
        <f t="shared" ca="1" si="0"/>
        <v>Habitat /connectivity</v>
      </c>
      <c r="F24" s="299"/>
      <c r="G24" s="299"/>
      <c r="H24" s="299"/>
      <c r="I24" s="102"/>
      <c r="J24" s="109"/>
      <c r="K24" s="103"/>
      <c r="L24" s="103" t="str">
        <f>IF(ISERROR(INDEX('Actions and Units'!B:B,MATCH(J24,'Actions and Units'!A:A,0)))=FALSE,INDEX('Actions and Units'!B:B,MATCH(J24,'Actions and Units'!A:A,0)),"")</f>
        <v/>
      </c>
      <c r="M24" s="106" t="str">
        <f>IF(ISERROR(INDEX('Actions and Units'!B:B,MATCH(J24,'Actions and Units'!#REF!,0)))=FALSE,INDEX('Actions and Units'!B:B,MATCH(J24,'Actions and Units'!#REF!,0)),"")</f>
        <v/>
      </c>
    </row>
    <row r="25" spans="1:13" ht="21.6" customHeight="1" thickBot="1" x14ac:dyDescent="0.35">
      <c r="A25" s="316"/>
      <c r="B25" s="288" t="s">
        <v>14</v>
      </c>
      <c r="C25" s="291" t="s">
        <v>15</v>
      </c>
      <c r="D25" s="294"/>
      <c r="E25" s="185" t="str">
        <f t="shared" ca="1" si="0"/>
        <v>Habitat /connectivity</v>
      </c>
      <c r="F25" s="288"/>
      <c r="G25" s="288"/>
      <c r="H25" s="288"/>
      <c r="I25" s="110"/>
      <c r="J25" s="111" t="s">
        <v>128</v>
      </c>
      <c r="K25" s="112"/>
      <c r="L25" s="112" t="str">
        <f>IF(ISERROR(INDEX('Actions and Units'!B:B,MATCH(J25,'Actions and Units'!A:A,0)))=FALSE,INDEX('Actions and Units'!B:B,MATCH(J25,'Actions and Units'!A:A,0)),"")</f>
        <v>Acres draining to</v>
      </c>
      <c r="M25" s="113" t="str">
        <f>IF(ISERROR(INDEX('Actions and Units'!B:B,MATCH(J25,'Actions and Units'!#REF!,0)))=FALSE,INDEX('Actions and Units'!B:B,MATCH(J25,'Actions and Units'!#REF!,0)),"")</f>
        <v/>
      </c>
    </row>
    <row r="26" spans="1:13" ht="21.6" customHeight="1" thickBot="1" x14ac:dyDescent="0.35">
      <c r="A26" s="316"/>
      <c r="B26" s="289"/>
      <c r="C26" s="292"/>
      <c r="D26" s="295"/>
      <c r="E26" s="185" t="str">
        <f t="shared" ca="1" si="0"/>
        <v>Habitat /connectivity</v>
      </c>
      <c r="F26" s="289"/>
      <c r="G26" s="289"/>
      <c r="H26" s="289"/>
      <c r="I26" s="114"/>
      <c r="J26" s="115"/>
      <c r="K26" s="116"/>
      <c r="L26" s="116" t="str">
        <f>IF(ISERROR(INDEX('Actions and Units'!B:B,MATCH(J26,'Actions and Units'!A:A,0)))=FALSE,INDEX('Actions and Units'!B:B,MATCH(J26,'Actions and Units'!A:A,0)),"")</f>
        <v/>
      </c>
      <c r="M26" s="117" t="str">
        <f>IF(ISERROR(INDEX('Actions and Units'!B:B,MATCH(J26,'Actions and Units'!#REF!,0)))=FALSE,INDEX('Actions and Units'!B:B,MATCH(J26,'Actions and Units'!#REF!,0)),"")</f>
        <v/>
      </c>
    </row>
    <row r="27" spans="1:13" ht="21.6" customHeight="1" thickBot="1" x14ac:dyDescent="0.35">
      <c r="A27" s="317"/>
      <c r="B27" s="290"/>
      <c r="C27" s="293"/>
      <c r="D27" s="296"/>
      <c r="E27" s="185" t="str">
        <f t="shared" ca="1" si="0"/>
        <v>Habitat /connectivity</v>
      </c>
      <c r="F27" s="290"/>
      <c r="G27" s="290"/>
      <c r="H27" s="290"/>
      <c r="I27" s="118"/>
      <c r="J27" s="119"/>
      <c r="K27" s="120"/>
      <c r="L27" s="120" t="str">
        <f>IF(ISERROR(INDEX('Actions and Units'!B:B,MATCH(J27,'Actions and Units'!A:A,0)))=FALSE,INDEX('Actions and Units'!B:B,MATCH(J27,'Actions and Units'!A:A,0)),"")</f>
        <v/>
      </c>
      <c r="M27" s="121" t="str">
        <f>IF(ISERROR(INDEX('Actions and Units'!B:B,MATCH(J27,'Actions and Units'!#REF!,0)))=FALSE,INDEX('Actions and Units'!B:B,MATCH(J27,'Actions and Units'!#REF!,0)),"")</f>
        <v/>
      </c>
    </row>
    <row r="28" spans="1:13" x14ac:dyDescent="0.3">
      <c r="D28" s="122"/>
      <c r="E28" s="122"/>
      <c r="F28" s="122"/>
      <c r="G28" s="122"/>
      <c r="H28" s="122"/>
      <c r="I28" s="123">
        <f>IF(ISBLANK(I10)=TRUE,1,2)</f>
        <v>1</v>
      </c>
      <c r="J28" s="122"/>
      <c r="K28" s="122"/>
      <c r="L28" s="122"/>
      <c r="M28" s="122"/>
    </row>
  </sheetData>
  <mergeCells count="42">
    <mergeCell ref="I1:M1"/>
    <mergeCell ref="I2:I3"/>
    <mergeCell ref="F2:F3"/>
    <mergeCell ref="J2:M2"/>
    <mergeCell ref="G2:G3"/>
    <mergeCell ref="H2:H3"/>
    <mergeCell ref="G17:G20"/>
    <mergeCell ref="H17:H20"/>
    <mergeCell ref="G8:G16"/>
    <mergeCell ref="H8:H16"/>
    <mergeCell ref="A1:C1"/>
    <mergeCell ref="D1:H1"/>
    <mergeCell ref="A2:A3"/>
    <mergeCell ref="A8:A27"/>
    <mergeCell ref="B8:B20"/>
    <mergeCell ref="C8:C20"/>
    <mergeCell ref="D8:D16"/>
    <mergeCell ref="F8:F16"/>
    <mergeCell ref="D17:D20"/>
    <mergeCell ref="F17:F20"/>
    <mergeCell ref="H25:H27"/>
    <mergeCell ref="B21:B24"/>
    <mergeCell ref="C21:C24"/>
    <mergeCell ref="D21:D24"/>
    <mergeCell ref="F21:F24"/>
    <mergeCell ref="G21:G24"/>
    <mergeCell ref="H21:H24"/>
    <mergeCell ref="B25:B27"/>
    <mergeCell ref="C25:C27"/>
    <mergeCell ref="D25:D27"/>
    <mergeCell ref="F25:F27"/>
    <mergeCell ref="G25:G27"/>
    <mergeCell ref="B2:B3"/>
    <mergeCell ref="C2:C3"/>
    <mergeCell ref="D2:D3"/>
    <mergeCell ref="B4:B7"/>
    <mergeCell ref="C4:C7"/>
    <mergeCell ref="A4:A7"/>
    <mergeCell ref="D4:D7"/>
    <mergeCell ref="F4:F7"/>
    <mergeCell ref="G4:G7"/>
    <mergeCell ref="H4:H7"/>
  </mergeCells>
  <dataValidations count="2">
    <dataValidation type="list" allowBlank="1" showInputMessage="1" sqref="I4:I19 I21:I27">
      <formula1>INDIRECT(SUBSTITUTE(SUBSTITUTE(SUBSTITUTE(SUBSTITUTE(SUBSTITUTE(SUBSTITUTE(E4,"(",""),"/",""),",","")," ",""),")",""),".",""))</formula1>
    </dataValidation>
    <dataValidation type="list" allowBlank="1" showInputMessage="1" sqref="J4:J19 J21:J27">
      <formula1>INDIRECT(SUBSTITUTE(SUBSTITUTE(SUBSTITUTE(SUBSTITUTE(SUBSTITUTE(I4,"(",""),"/",""),",","")," ",""),")",""))</formula1>
    </dataValidation>
  </dataValidations>
  <printOptions horizontalCentered="1"/>
  <pageMargins left="0.5" right="0.5" top="1.25" bottom="0.75" header="0.5" footer="0.4"/>
  <pageSetup paperSize="17" fitToHeight="0" orientation="landscape" r:id="rId1"/>
  <headerFooter>
    <oddHeader xml:space="preserve">&amp;L&amp;G&amp;R&amp;22 Strategy Table&amp;11
&amp;12Watershed Restoration and Protection Strategy (WRAPS) Report </oddHeader>
    <oddFooter>&amp;L&amp;9wq-ws4-03a&amp;C&amp;9Minnesota Pollution Control Agency • 520 Lafayette Rd. N., St. Paul, MN 55155-4194 • www.pca.state.mn.us
651-296-6300 • 800-657-3864 or use your preferred relay service • Info.pca@state.mn.us&amp;R&amp;9August 2019</odd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'Parameters and Strategies'!$A$2:$A$15</xm:f>
          </x14:formula1>
          <xm:sqref>D21:D24</xm:sqref>
        </x14:dataValidation>
        <x14:dataValidation type="list" showInputMessage="1">
          <x14:formula1>
            <xm:f>'Parameters and Strategies'!$A$2:$A$15</xm:f>
          </x14:formula1>
          <xm:sqref>D25:D27 D17:D20 D4:D7</xm:sqref>
        </x14:dataValidation>
        <x14:dataValidation type="list" showInputMessage="1">
          <x14:formula1>
            <xm:f>'Parameters and Strategies'!$A$3:$A$15</xm:f>
          </x14:formula1>
          <xm:sqref>D8:D16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K108"/>
  <sheetViews>
    <sheetView workbookViewId="0"/>
  </sheetViews>
  <sheetFormatPr defaultColWidth="9.109375" defaultRowHeight="14.4" x14ac:dyDescent="0.3"/>
  <cols>
    <col min="1" max="1" width="69.33203125" style="163" bestFit="1" customWidth="1"/>
    <col min="2" max="2" width="62.88671875" style="163" customWidth="1"/>
    <col min="3" max="3" width="68.44140625" style="149" customWidth="1"/>
    <col min="4" max="16384" width="9.109375" style="149"/>
  </cols>
  <sheetData>
    <row r="1" spans="1:4" ht="21" x14ac:dyDescent="0.4">
      <c r="A1" s="148" t="s">
        <v>166</v>
      </c>
      <c r="B1" s="148" t="s">
        <v>167</v>
      </c>
    </row>
    <row r="2" spans="1:4" x14ac:dyDescent="0.3">
      <c r="A2" s="163" t="s">
        <v>372</v>
      </c>
      <c r="B2" s="163" t="s">
        <v>372</v>
      </c>
    </row>
    <row r="3" spans="1:4" x14ac:dyDescent="0.3">
      <c r="A3" s="163" t="s">
        <v>168</v>
      </c>
      <c r="B3" s="163" t="s">
        <v>168</v>
      </c>
      <c r="D3" s="157"/>
    </row>
    <row r="4" spans="1:4" x14ac:dyDescent="0.3">
      <c r="D4" s="150"/>
    </row>
    <row r="5" spans="1:4" x14ac:dyDescent="0.3">
      <c r="A5" s="157" t="s">
        <v>217</v>
      </c>
      <c r="B5" s="158" t="s">
        <v>20</v>
      </c>
      <c r="C5" s="158"/>
      <c r="D5" s="151"/>
    </row>
    <row r="6" spans="1:4" x14ac:dyDescent="0.3">
      <c r="A6" s="159" t="s">
        <v>169</v>
      </c>
      <c r="B6" s="160" t="s">
        <v>170</v>
      </c>
      <c r="C6" s="160"/>
      <c r="D6" s="151"/>
    </row>
    <row r="7" spans="1:4" x14ac:dyDescent="0.3">
      <c r="A7" s="161" t="s">
        <v>373</v>
      </c>
      <c r="B7" s="160" t="s">
        <v>218</v>
      </c>
      <c r="C7" s="160"/>
      <c r="D7" s="150"/>
    </row>
    <row r="8" spans="1:4" x14ac:dyDescent="0.3">
      <c r="A8" s="161" t="s">
        <v>171</v>
      </c>
      <c r="B8" s="160" t="s">
        <v>89</v>
      </c>
      <c r="C8" s="160"/>
      <c r="D8" s="150"/>
    </row>
    <row r="9" spans="1:4" x14ac:dyDescent="0.3">
      <c r="A9" s="159" t="s">
        <v>172</v>
      </c>
      <c r="B9" s="160" t="s">
        <v>173</v>
      </c>
      <c r="C9" s="160"/>
    </row>
    <row r="10" spans="1:4" x14ac:dyDescent="0.3">
      <c r="B10" s="160" t="s">
        <v>219</v>
      </c>
      <c r="C10" s="160"/>
    </row>
    <row r="11" spans="1:4" x14ac:dyDescent="0.3">
      <c r="A11" s="162" t="s">
        <v>220</v>
      </c>
      <c r="B11" s="161" t="s">
        <v>221</v>
      </c>
      <c r="C11" s="161"/>
    </row>
    <row r="12" spans="1:4" x14ac:dyDescent="0.3">
      <c r="A12" s="163" t="s">
        <v>174</v>
      </c>
    </row>
    <row r="13" spans="1:4" x14ac:dyDescent="0.3">
      <c r="A13" s="163" t="s">
        <v>175</v>
      </c>
      <c r="B13" s="158" t="s">
        <v>116</v>
      </c>
      <c r="C13" s="158"/>
    </row>
    <row r="14" spans="1:4" x14ac:dyDescent="0.3">
      <c r="A14" s="163" t="s">
        <v>177</v>
      </c>
      <c r="B14" s="164" t="s">
        <v>176</v>
      </c>
      <c r="C14" s="164"/>
    </row>
    <row r="15" spans="1:4" x14ac:dyDescent="0.3">
      <c r="A15" s="163" t="s">
        <v>178</v>
      </c>
      <c r="B15" s="164" t="s">
        <v>222</v>
      </c>
      <c r="C15" s="164"/>
    </row>
    <row r="16" spans="1:4" x14ac:dyDescent="0.3">
      <c r="A16" s="163" t="s">
        <v>223</v>
      </c>
      <c r="B16" s="164" t="s">
        <v>179</v>
      </c>
      <c r="C16" s="164"/>
    </row>
    <row r="17" spans="1:4" x14ac:dyDescent="0.3">
      <c r="B17" s="164" t="s">
        <v>180</v>
      </c>
      <c r="C17" s="164"/>
    </row>
    <row r="18" spans="1:4" x14ac:dyDescent="0.3">
      <c r="A18" s="162" t="s">
        <v>140</v>
      </c>
      <c r="B18" s="159" t="s">
        <v>181</v>
      </c>
      <c r="C18" s="159"/>
    </row>
    <row r="19" spans="1:4" x14ac:dyDescent="0.3">
      <c r="A19" s="163" t="s">
        <v>182</v>
      </c>
      <c r="B19" s="164" t="s">
        <v>224</v>
      </c>
      <c r="C19" s="164"/>
    </row>
    <row r="20" spans="1:4" x14ac:dyDescent="0.3">
      <c r="A20" s="163" t="s">
        <v>184</v>
      </c>
      <c r="B20" s="164" t="s">
        <v>183</v>
      </c>
      <c r="C20" s="164"/>
    </row>
    <row r="21" spans="1:4" x14ac:dyDescent="0.3">
      <c r="B21" s="164" t="s">
        <v>185</v>
      </c>
      <c r="C21" s="164"/>
    </row>
    <row r="22" spans="1:4" x14ac:dyDescent="0.3">
      <c r="A22" s="165" t="s">
        <v>101</v>
      </c>
      <c r="B22" s="164" t="s">
        <v>68</v>
      </c>
      <c r="C22" s="164"/>
    </row>
    <row r="23" spans="1:4" x14ac:dyDescent="0.3">
      <c r="A23" s="163" t="s">
        <v>225</v>
      </c>
      <c r="B23" s="159" t="s">
        <v>226</v>
      </c>
      <c r="C23" s="159"/>
    </row>
    <row r="24" spans="1:4" x14ac:dyDescent="0.3">
      <c r="A24" s="161" t="s">
        <v>227</v>
      </c>
      <c r="B24" s="163" t="s">
        <v>228</v>
      </c>
      <c r="C24" s="163"/>
    </row>
    <row r="25" spans="1:4" x14ac:dyDescent="0.3">
      <c r="A25" s="163" t="s">
        <v>272</v>
      </c>
      <c r="B25" s="168" t="s">
        <v>229</v>
      </c>
      <c r="C25" s="168"/>
    </row>
    <row r="27" spans="1:4" x14ac:dyDescent="0.3">
      <c r="A27" s="162" t="s">
        <v>154</v>
      </c>
      <c r="B27" s="158" t="s">
        <v>369</v>
      </c>
      <c r="D27" s="162"/>
    </row>
    <row r="28" spans="1:4" x14ac:dyDescent="0.3">
      <c r="A28" s="161" t="s">
        <v>186</v>
      </c>
      <c r="B28" s="163" t="s">
        <v>92</v>
      </c>
      <c r="D28" s="161"/>
    </row>
    <row r="29" spans="1:4" x14ac:dyDescent="0.3">
      <c r="A29" s="161" t="s">
        <v>187</v>
      </c>
      <c r="B29" s="163" t="s">
        <v>264</v>
      </c>
      <c r="D29" s="161"/>
    </row>
    <row r="30" spans="1:4" x14ac:dyDescent="0.3">
      <c r="B30" s="163" t="s">
        <v>368</v>
      </c>
    </row>
    <row r="31" spans="1:4" x14ac:dyDescent="0.3">
      <c r="A31" s="162" t="s">
        <v>159</v>
      </c>
      <c r="B31" s="163" t="s">
        <v>230</v>
      </c>
      <c r="D31" s="162"/>
    </row>
    <row r="32" spans="1:4" x14ac:dyDescent="0.3">
      <c r="A32" s="161" t="s">
        <v>188</v>
      </c>
      <c r="B32" s="161" t="s">
        <v>155</v>
      </c>
      <c r="D32" s="161"/>
    </row>
    <row r="33" spans="1:5" x14ac:dyDescent="0.3">
      <c r="A33" s="159" t="s">
        <v>189</v>
      </c>
      <c r="D33" s="159"/>
    </row>
    <row r="34" spans="1:5" x14ac:dyDescent="0.3">
      <c r="A34" s="161" t="s">
        <v>191</v>
      </c>
      <c r="B34" s="166" t="s">
        <v>118</v>
      </c>
      <c r="D34" s="161"/>
    </row>
    <row r="35" spans="1:5" x14ac:dyDescent="0.3">
      <c r="A35" s="163" t="s">
        <v>192</v>
      </c>
      <c r="B35" s="164" t="s">
        <v>190</v>
      </c>
      <c r="D35" s="163"/>
    </row>
    <row r="36" spans="1:5" x14ac:dyDescent="0.3">
      <c r="A36" s="163" t="s">
        <v>231</v>
      </c>
      <c r="B36" s="164" t="s">
        <v>53</v>
      </c>
      <c r="D36" s="163"/>
    </row>
    <row r="37" spans="1:5" x14ac:dyDescent="0.3">
      <c r="A37" s="164" t="s">
        <v>193</v>
      </c>
      <c r="D37" s="164"/>
    </row>
    <row r="38" spans="1:5" x14ac:dyDescent="0.3">
      <c r="A38" s="164" t="s">
        <v>195</v>
      </c>
      <c r="B38" s="158" t="s">
        <v>119</v>
      </c>
      <c r="D38" s="164"/>
    </row>
    <row r="39" spans="1:5" x14ac:dyDescent="0.3">
      <c r="B39" s="164" t="s">
        <v>198</v>
      </c>
      <c r="C39" s="158"/>
      <c r="D39" s="162"/>
    </row>
    <row r="40" spans="1:5" x14ac:dyDescent="0.3">
      <c r="A40" s="162" t="s">
        <v>104</v>
      </c>
      <c r="B40" s="164" t="s">
        <v>197</v>
      </c>
      <c r="C40" s="164"/>
      <c r="D40" s="159"/>
    </row>
    <row r="41" spans="1:5" x14ac:dyDescent="0.3">
      <c r="A41" s="159" t="s">
        <v>371</v>
      </c>
      <c r="B41" s="164" t="s">
        <v>232</v>
      </c>
      <c r="C41" s="164"/>
      <c r="D41" s="163"/>
    </row>
    <row r="42" spans="1:5" x14ac:dyDescent="0.3">
      <c r="A42" s="163" t="s">
        <v>199</v>
      </c>
      <c r="B42" s="167" t="s">
        <v>214</v>
      </c>
      <c r="C42" s="164"/>
    </row>
    <row r="43" spans="1:5" x14ac:dyDescent="0.3">
      <c r="B43" s="164" t="s">
        <v>201</v>
      </c>
      <c r="C43" s="167"/>
      <c r="E43" s="162"/>
    </row>
    <row r="44" spans="1:5" x14ac:dyDescent="0.3">
      <c r="A44" s="162" t="s">
        <v>105</v>
      </c>
      <c r="B44" s="167" t="s">
        <v>212</v>
      </c>
      <c r="C44" s="164"/>
      <c r="E44" s="163"/>
    </row>
    <row r="45" spans="1:5" x14ac:dyDescent="0.3">
      <c r="A45" s="163" t="s">
        <v>202</v>
      </c>
      <c r="B45" s="161" t="s">
        <v>196</v>
      </c>
      <c r="C45" s="167"/>
      <c r="E45" s="163"/>
    </row>
    <row r="46" spans="1:5" x14ac:dyDescent="0.3">
      <c r="A46" s="163" t="s">
        <v>203</v>
      </c>
      <c r="B46" s="167" t="s">
        <v>213</v>
      </c>
      <c r="C46" s="161"/>
      <c r="E46" s="163"/>
    </row>
    <row r="47" spans="1:5" x14ac:dyDescent="0.3">
      <c r="A47" s="163" t="s">
        <v>233</v>
      </c>
      <c r="B47" s="161" t="s">
        <v>226</v>
      </c>
      <c r="C47" s="167"/>
      <c r="E47" s="156"/>
    </row>
    <row r="48" spans="1:5" x14ac:dyDescent="0.3">
      <c r="A48" s="52" t="s">
        <v>234</v>
      </c>
      <c r="B48" s="161" t="s">
        <v>194</v>
      </c>
      <c r="C48" s="161"/>
      <c r="E48" s="156"/>
    </row>
    <row r="49" spans="1:5" x14ac:dyDescent="0.3">
      <c r="A49" s="52" t="s">
        <v>235</v>
      </c>
      <c r="B49" s="164" t="s">
        <v>200</v>
      </c>
      <c r="C49" s="161"/>
      <c r="E49" s="156"/>
    </row>
    <row r="50" spans="1:5" x14ac:dyDescent="0.3">
      <c r="A50" s="52" t="s">
        <v>276</v>
      </c>
      <c r="B50" s="161" t="s">
        <v>236</v>
      </c>
      <c r="C50" s="164"/>
    </row>
    <row r="51" spans="1:5" x14ac:dyDescent="0.3">
      <c r="C51" s="161"/>
    </row>
    <row r="52" spans="1:5" x14ac:dyDescent="0.3">
      <c r="A52" s="162" t="s">
        <v>237</v>
      </c>
      <c r="B52" s="158" t="s">
        <v>120</v>
      </c>
    </row>
    <row r="53" spans="1:5" x14ac:dyDescent="0.3">
      <c r="A53" s="163" t="s">
        <v>366</v>
      </c>
      <c r="B53" s="164" t="s">
        <v>121</v>
      </c>
      <c r="C53" s="158"/>
      <c r="D53" s="158"/>
    </row>
    <row r="54" spans="1:5" x14ac:dyDescent="0.3">
      <c r="B54" s="168" t="s">
        <v>204</v>
      </c>
      <c r="C54" s="164"/>
      <c r="D54" s="164"/>
    </row>
    <row r="55" spans="1:5" x14ac:dyDescent="0.3">
      <c r="A55" s="157" t="s">
        <v>106</v>
      </c>
      <c r="B55" s="168" t="s">
        <v>238</v>
      </c>
      <c r="C55" s="168"/>
      <c r="D55" s="168"/>
    </row>
    <row r="56" spans="1:5" x14ac:dyDescent="0.3">
      <c r="A56" s="159" t="s">
        <v>239</v>
      </c>
      <c r="B56" s="168" t="s">
        <v>205</v>
      </c>
      <c r="C56" s="168"/>
      <c r="D56" s="168"/>
    </row>
    <row r="57" spans="1:5" x14ac:dyDescent="0.3">
      <c r="A57" s="159" t="s">
        <v>117</v>
      </c>
      <c r="B57" s="168" t="s">
        <v>240</v>
      </c>
      <c r="C57" s="168"/>
      <c r="D57" s="168"/>
    </row>
    <row r="58" spans="1:5" x14ac:dyDescent="0.3">
      <c r="A58" s="159" t="s">
        <v>206</v>
      </c>
      <c r="B58" s="159" t="s">
        <v>93</v>
      </c>
      <c r="C58" s="168"/>
      <c r="D58" s="168"/>
    </row>
    <row r="59" spans="1:5" x14ac:dyDescent="0.3">
      <c r="A59" s="159" t="s">
        <v>241</v>
      </c>
      <c r="B59" s="159" t="s">
        <v>242</v>
      </c>
      <c r="C59" s="159"/>
      <c r="D59" s="159"/>
    </row>
    <row r="60" spans="1:5" x14ac:dyDescent="0.3">
      <c r="A60" s="162"/>
      <c r="B60" s="159" t="s">
        <v>243</v>
      </c>
      <c r="C60" s="159"/>
      <c r="D60" s="159"/>
    </row>
    <row r="61" spans="1:5" x14ac:dyDescent="0.3">
      <c r="A61" s="162" t="s">
        <v>244</v>
      </c>
      <c r="B61" s="159" t="s">
        <v>94</v>
      </c>
      <c r="C61" s="159"/>
      <c r="D61" s="159"/>
    </row>
    <row r="62" spans="1:5" x14ac:dyDescent="0.3">
      <c r="A62" s="163" t="s">
        <v>207</v>
      </c>
      <c r="B62" s="159" t="s">
        <v>95</v>
      </c>
      <c r="C62" s="159"/>
      <c r="D62" s="159"/>
    </row>
    <row r="63" spans="1:5" x14ac:dyDescent="0.3">
      <c r="A63" s="163" t="s">
        <v>245</v>
      </c>
      <c r="B63" s="159" t="s">
        <v>96</v>
      </c>
      <c r="C63" s="159"/>
      <c r="D63" s="159"/>
    </row>
    <row r="64" spans="1:5" x14ac:dyDescent="0.3">
      <c r="A64" s="163" t="s">
        <v>208</v>
      </c>
      <c r="B64" s="159" t="s">
        <v>246</v>
      </c>
      <c r="C64" s="159"/>
      <c r="D64" s="159"/>
    </row>
    <row r="65" spans="1:11" x14ac:dyDescent="0.3">
      <c r="C65" s="163"/>
    </row>
    <row r="66" spans="1:11" x14ac:dyDescent="0.3">
      <c r="A66" s="162" t="s">
        <v>108</v>
      </c>
      <c r="B66" s="166" t="s">
        <v>122</v>
      </c>
    </row>
    <row r="67" spans="1:11" x14ac:dyDescent="0.3">
      <c r="A67" s="163" t="s">
        <v>247</v>
      </c>
      <c r="B67" s="169" t="s">
        <v>209</v>
      </c>
      <c r="K67" s="163"/>
    </row>
    <row r="68" spans="1:11" x14ac:dyDescent="0.3">
      <c r="A68" s="163" t="s">
        <v>249</v>
      </c>
      <c r="B68" s="159" t="s">
        <v>210</v>
      </c>
      <c r="K68" s="163"/>
    </row>
    <row r="69" spans="1:11" x14ac:dyDescent="0.3">
      <c r="A69" s="163" t="s">
        <v>250</v>
      </c>
      <c r="K69" s="163"/>
    </row>
    <row r="70" spans="1:11" x14ac:dyDescent="0.3">
      <c r="A70" s="163" t="s">
        <v>251</v>
      </c>
      <c r="B70" s="180"/>
    </row>
    <row r="71" spans="1:11" x14ac:dyDescent="0.3">
      <c r="B71" s="164"/>
    </row>
    <row r="72" spans="1:11" x14ac:dyDescent="0.3">
      <c r="A72" s="162" t="s">
        <v>109</v>
      </c>
      <c r="B72" s="164"/>
      <c r="E72" s="162"/>
    </row>
    <row r="73" spans="1:11" x14ac:dyDescent="0.3">
      <c r="A73" s="161" t="s">
        <v>252</v>
      </c>
      <c r="B73" s="159"/>
      <c r="E73" s="161"/>
    </row>
    <row r="74" spans="1:11" x14ac:dyDescent="0.3">
      <c r="A74" s="161" t="s">
        <v>253</v>
      </c>
      <c r="B74" s="170"/>
      <c r="E74" s="161"/>
    </row>
    <row r="75" spans="1:11" x14ac:dyDescent="0.3">
      <c r="A75" s="161" t="s">
        <v>254</v>
      </c>
      <c r="B75" s="170"/>
      <c r="E75" s="161"/>
    </row>
    <row r="76" spans="1:11" x14ac:dyDescent="0.3">
      <c r="A76" s="161" t="s">
        <v>211</v>
      </c>
      <c r="B76" s="170"/>
      <c r="E76" s="161"/>
    </row>
    <row r="77" spans="1:11" x14ac:dyDescent="0.3">
      <c r="B77" s="161"/>
    </row>
    <row r="78" spans="1:11" x14ac:dyDescent="0.3">
      <c r="A78" s="162" t="s">
        <v>255</v>
      </c>
      <c r="B78" s="161"/>
    </row>
    <row r="79" spans="1:11" x14ac:dyDescent="0.3">
      <c r="A79" s="52" t="s">
        <v>370</v>
      </c>
    </row>
    <row r="80" spans="1:11" x14ac:dyDescent="0.3">
      <c r="A80" s="172" t="s">
        <v>256</v>
      </c>
      <c r="B80" s="165"/>
    </row>
    <row r="81" spans="1:2" x14ac:dyDescent="0.3">
      <c r="A81" s="52" t="s">
        <v>257</v>
      </c>
    </row>
    <row r="82" spans="1:2" x14ac:dyDescent="0.3">
      <c r="A82" s="52" t="s">
        <v>258</v>
      </c>
    </row>
    <row r="83" spans="1:2" x14ac:dyDescent="0.3">
      <c r="A83" s="52" t="s">
        <v>259</v>
      </c>
    </row>
    <row r="84" spans="1:2" x14ac:dyDescent="0.3">
      <c r="A84" s="161" t="s">
        <v>171</v>
      </c>
      <c r="B84" s="164"/>
    </row>
    <row r="85" spans="1:2" x14ac:dyDescent="0.3">
      <c r="A85" s="52"/>
      <c r="B85" s="162"/>
    </row>
    <row r="86" spans="1:2" x14ac:dyDescent="0.3">
      <c r="A86" s="162" t="s">
        <v>270</v>
      </c>
    </row>
    <row r="87" spans="1:2" x14ac:dyDescent="0.3">
      <c r="A87" s="52" t="s">
        <v>260</v>
      </c>
    </row>
    <row r="89" spans="1:2" x14ac:dyDescent="0.3">
      <c r="B89" s="152"/>
    </row>
    <row r="90" spans="1:2" x14ac:dyDescent="0.3">
      <c r="B90" s="162"/>
    </row>
    <row r="94" spans="1:2" x14ac:dyDescent="0.3">
      <c r="B94" s="165"/>
    </row>
    <row r="99" spans="2:2" x14ac:dyDescent="0.3">
      <c r="B99" s="162"/>
    </row>
    <row r="100" spans="2:2" x14ac:dyDescent="0.3">
      <c r="B100" s="161"/>
    </row>
    <row r="101" spans="2:2" x14ac:dyDescent="0.3">
      <c r="B101" s="161"/>
    </row>
    <row r="103" spans="2:2" x14ac:dyDescent="0.3">
      <c r="B103" s="157"/>
    </row>
    <row r="104" spans="2:2" x14ac:dyDescent="0.3">
      <c r="B104" s="159"/>
    </row>
    <row r="105" spans="2:2" x14ac:dyDescent="0.3">
      <c r="B105" s="161"/>
    </row>
    <row r="106" spans="2:2" x14ac:dyDescent="0.3">
      <c r="B106" s="161"/>
    </row>
    <row r="107" spans="2:2" x14ac:dyDescent="0.3">
      <c r="B107" s="159"/>
    </row>
    <row r="108" spans="2:2" x14ac:dyDescent="0.3">
      <c r="B108" s="159"/>
    </row>
  </sheetData>
  <sortState ref="B40:B50">
    <sortCondition ref="B40:B5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104"/>
  <sheetViews>
    <sheetView workbookViewId="0">
      <selection activeCell="B31" sqref="B31"/>
    </sheetView>
  </sheetViews>
  <sheetFormatPr defaultColWidth="0" defaultRowHeight="14.4" x14ac:dyDescent="0.3"/>
  <cols>
    <col min="1" max="1" width="56.88671875" style="77" bestFit="1" customWidth="1"/>
    <col min="2" max="2" width="77.109375" style="78" customWidth="1"/>
    <col min="3" max="3" width="90.6640625" style="77" bestFit="1" customWidth="1"/>
    <col min="4" max="4" width="51.88671875" style="18" hidden="1" customWidth="1"/>
    <col min="5" max="5" width="5.5546875" style="18" hidden="1" customWidth="1"/>
    <col min="6" max="6" width="60.6640625" style="18" hidden="1" customWidth="1"/>
    <col min="7" max="16384" width="9.109375" hidden="1"/>
  </cols>
  <sheetData>
    <row r="1" spans="1:6" s="7" customFormat="1" ht="21.75" customHeight="1" x14ac:dyDescent="0.3">
      <c r="A1" s="75" t="s">
        <v>17</v>
      </c>
      <c r="B1" s="76" t="s">
        <v>160</v>
      </c>
      <c r="C1" s="75" t="s">
        <v>161</v>
      </c>
      <c r="D1" s="18"/>
      <c r="E1" s="18"/>
      <c r="F1" s="18"/>
    </row>
    <row r="2" spans="1:6" x14ac:dyDescent="0.3">
      <c r="A2" s="77" t="s">
        <v>16</v>
      </c>
      <c r="B2" s="78" t="s">
        <v>324</v>
      </c>
      <c r="C2" s="77" t="s">
        <v>244</v>
      </c>
    </row>
    <row r="3" spans="1:6" x14ac:dyDescent="0.3">
      <c r="A3" s="182" t="s">
        <v>322</v>
      </c>
      <c r="B3" s="78" t="s">
        <v>283</v>
      </c>
      <c r="C3" s="77" t="s">
        <v>244</v>
      </c>
    </row>
    <row r="4" spans="1:6" x14ac:dyDescent="0.3">
      <c r="A4" s="77" t="s">
        <v>19</v>
      </c>
      <c r="B4" s="78" t="s">
        <v>92</v>
      </c>
      <c r="C4" s="77" t="s">
        <v>261</v>
      </c>
    </row>
    <row r="5" spans="1:6" x14ac:dyDescent="0.3">
      <c r="A5" s="77">
        <v>316</v>
      </c>
      <c r="B5" s="78" t="s">
        <v>335</v>
      </c>
      <c r="C5" s="77" t="s">
        <v>105</v>
      </c>
    </row>
    <row r="6" spans="1:6" x14ac:dyDescent="0.3">
      <c r="A6" s="77" t="s">
        <v>263</v>
      </c>
      <c r="B6" s="78" t="s">
        <v>334</v>
      </c>
      <c r="C6" s="77" t="s">
        <v>261</v>
      </c>
    </row>
    <row r="7" spans="1:6" x14ac:dyDescent="0.3">
      <c r="A7" s="182" t="s">
        <v>307</v>
      </c>
      <c r="B7" s="78" t="s">
        <v>343</v>
      </c>
      <c r="C7" s="77" t="s">
        <v>120</v>
      </c>
    </row>
    <row r="8" spans="1:6" x14ac:dyDescent="0.3">
      <c r="A8" s="182" t="s">
        <v>162</v>
      </c>
      <c r="B8" s="78" t="s">
        <v>317</v>
      </c>
      <c r="C8" s="77" t="s">
        <v>120</v>
      </c>
    </row>
    <row r="9" spans="1:6" x14ac:dyDescent="0.3">
      <c r="A9" s="77">
        <v>360</v>
      </c>
      <c r="B9" s="78" t="s">
        <v>277</v>
      </c>
      <c r="C9" s="77" t="s">
        <v>105</v>
      </c>
    </row>
    <row r="10" spans="1:6" x14ac:dyDescent="0.3">
      <c r="A10" s="182" t="s">
        <v>274</v>
      </c>
      <c r="B10" s="78" t="s">
        <v>333</v>
      </c>
      <c r="C10" s="77" t="s">
        <v>101</v>
      </c>
    </row>
    <row r="11" spans="1:6" x14ac:dyDescent="0.3">
      <c r="A11" s="77">
        <v>328</v>
      </c>
      <c r="B11" s="78" t="s">
        <v>329</v>
      </c>
      <c r="C11" s="77" t="s">
        <v>140</v>
      </c>
    </row>
    <row r="12" spans="1:6" x14ac:dyDescent="0.3">
      <c r="A12" s="77">
        <v>328</v>
      </c>
      <c r="B12" s="78" t="s">
        <v>330</v>
      </c>
      <c r="C12" s="77" t="s">
        <v>140</v>
      </c>
    </row>
    <row r="13" spans="1:6" x14ac:dyDescent="0.3">
      <c r="A13" s="182" t="s">
        <v>291</v>
      </c>
      <c r="B13" s="78" t="s">
        <v>295</v>
      </c>
      <c r="C13" s="77" t="s">
        <v>109</v>
      </c>
    </row>
    <row r="14" spans="1:6" x14ac:dyDescent="0.3">
      <c r="A14" s="77" t="s">
        <v>304</v>
      </c>
      <c r="B14" s="78" t="s">
        <v>336</v>
      </c>
      <c r="C14" s="77" t="s">
        <v>120</v>
      </c>
    </row>
    <row r="15" spans="1:6" x14ac:dyDescent="0.3">
      <c r="A15" s="77">
        <v>332</v>
      </c>
      <c r="B15" s="78" t="s">
        <v>337</v>
      </c>
      <c r="C15" s="77" t="s">
        <v>159</v>
      </c>
    </row>
    <row r="16" spans="1:6" x14ac:dyDescent="0.3">
      <c r="A16" s="77">
        <v>330</v>
      </c>
      <c r="B16" s="78" t="s">
        <v>137</v>
      </c>
      <c r="C16" s="77" t="s">
        <v>109</v>
      </c>
    </row>
    <row r="17" spans="1:3" x14ac:dyDescent="0.3">
      <c r="A17" s="77">
        <v>554</v>
      </c>
      <c r="B17" s="78" t="s">
        <v>83</v>
      </c>
      <c r="C17" s="77" t="s">
        <v>325</v>
      </c>
    </row>
    <row r="18" spans="1:3" x14ac:dyDescent="0.3">
      <c r="A18" s="182" t="s">
        <v>285</v>
      </c>
      <c r="B18" s="78" t="s">
        <v>286</v>
      </c>
      <c r="C18" s="77" t="s">
        <v>108</v>
      </c>
    </row>
    <row r="19" spans="1:3" x14ac:dyDescent="0.3">
      <c r="A19" s="77">
        <v>512</v>
      </c>
      <c r="B19" s="78" t="s">
        <v>275</v>
      </c>
      <c r="C19" s="77" t="s">
        <v>101</v>
      </c>
    </row>
    <row r="20" spans="1:3" x14ac:dyDescent="0.3">
      <c r="A20" s="77">
        <v>340</v>
      </c>
      <c r="B20" s="78" t="s">
        <v>126</v>
      </c>
      <c r="C20" s="77" t="s">
        <v>102</v>
      </c>
    </row>
    <row r="21" spans="1:3" x14ac:dyDescent="0.3">
      <c r="A21" s="77">
        <v>340</v>
      </c>
      <c r="B21" s="78" t="s">
        <v>314</v>
      </c>
      <c r="C21" s="77" t="s">
        <v>102</v>
      </c>
    </row>
    <row r="22" spans="1:3" x14ac:dyDescent="0.3">
      <c r="A22" s="77">
        <v>342</v>
      </c>
      <c r="B22" s="78" t="s">
        <v>344</v>
      </c>
      <c r="C22" s="77" t="s">
        <v>119</v>
      </c>
    </row>
    <row r="23" spans="1:3" x14ac:dyDescent="0.3">
      <c r="A23" s="77">
        <v>647</v>
      </c>
      <c r="B23" s="78" t="s">
        <v>347</v>
      </c>
      <c r="C23" s="77" t="s">
        <v>116</v>
      </c>
    </row>
    <row r="24" spans="1:3" x14ac:dyDescent="0.3">
      <c r="A24" s="182" t="s">
        <v>162</v>
      </c>
      <c r="B24" s="78" t="s">
        <v>341</v>
      </c>
      <c r="C24" s="77" t="s">
        <v>120</v>
      </c>
    </row>
    <row r="25" spans="1:3" x14ac:dyDescent="0.3">
      <c r="A25" s="184" t="s">
        <v>321</v>
      </c>
      <c r="B25" s="78" t="s">
        <v>132</v>
      </c>
      <c r="C25" s="77" t="s">
        <v>105</v>
      </c>
    </row>
    <row r="26" spans="1:3" x14ac:dyDescent="0.3">
      <c r="A26" s="77" t="s">
        <v>280</v>
      </c>
      <c r="B26" s="78" t="s">
        <v>278</v>
      </c>
      <c r="C26" s="77" t="s">
        <v>105</v>
      </c>
    </row>
    <row r="27" spans="1:3" x14ac:dyDescent="0.3">
      <c r="A27" s="184" t="s">
        <v>320</v>
      </c>
      <c r="B27" s="78" t="s">
        <v>131</v>
      </c>
      <c r="C27" s="77" t="s">
        <v>105</v>
      </c>
    </row>
    <row r="28" spans="1:3" x14ac:dyDescent="0.3">
      <c r="A28" s="77">
        <v>386</v>
      </c>
      <c r="B28" s="78" t="s">
        <v>340</v>
      </c>
      <c r="C28" s="77" t="s">
        <v>220</v>
      </c>
    </row>
    <row r="29" spans="1:3" x14ac:dyDescent="0.3">
      <c r="A29" s="77">
        <v>393</v>
      </c>
      <c r="B29" s="78" t="s">
        <v>338</v>
      </c>
      <c r="C29" s="77" t="s">
        <v>159</v>
      </c>
    </row>
    <row r="30" spans="1:3" x14ac:dyDescent="0.3">
      <c r="A30" s="77" t="s">
        <v>262</v>
      </c>
      <c r="B30" s="78" t="s">
        <v>264</v>
      </c>
      <c r="C30" s="77" t="s">
        <v>261</v>
      </c>
    </row>
    <row r="31" spans="1:3" x14ac:dyDescent="0.3">
      <c r="A31" s="182" t="s">
        <v>162</v>
      </c>
      <c r="B31" s="78" t="s">
        <v>90</v>
      </c>
      <c r="C31" s="77" t="s">
        <v>20</v>
      </c>
    </row>
    <row r="32" spans="1:3" x14ac:dyDescent="0.3">
      <c r="A32" s="182" t="s">
        <v>299</v>
      </c>
      <c r="B32" s="78" t="s">
        <v>301</v>
      </c>
      <c r="C32" s="77" t="s">
        <v>20</v>
      </c>
    </row>
    <row r="33" spans="1:3" x14ac:dyDescent="0.3">
      <c r="A33" s="77">
        <v>410</v>
      </c>
      <c r="B33" s="78" t="s">
        <v>86</v>
      </c>
      <c r="C33" s="77" t="s">
        <v>104</v>
      </c>
    </row>
    <row r="34" spans="1:3" x14ac:dyDescent="0.3">
      <c r="A34" s="77">
        <v>412</v>
      </c>
      <c r="B34" s="78" t="s">
        <v>129</v>
      </c>
      <c r="C34" s="77" t="s">
        <v>159</v>
      </c>
    </row>
    <row r="35" spans="1:3" x14ac:dyDescent="0.3">
      <c r="A35" s="77" t="s">
        <v>21</v>
      </c>
      <c r="B35" s="78" t="s">
        <v>342</v>
      </c>
      <c r="C35" s="77" t="s">
        <v>120</v>
      </c>
    </row>
    <row r="36" spans="1:3" x14ac:dyDescent="0.3">
      <c r="A36" s="77">
        <v>595</v>
      </c>
      <c r="B36" s="78" t="s">
        <v>366</v>
      </c>
      <c r="C36" s="77" t="s">
        <v>237</v>
      </c>
    </row>
    <row r="37" spans="1:3" x14ac:dyDescent="0.3">
      <c r="A37" s="77">
        <v>449</v>
      </c>
      <c r="B37" s="78" t="s">
        <v>346</v>
      </c>
      <c r="C37" s="77" t="s">
        <v>270</v>
      </c>
    </row>
    <row r="38" spans="1:3" x14ac:dyDescent="0.3">
      <c r="A38" s="182" t="s">
        <v>162</v>
      </c>
      <c r="B38" s="78" t="s">
        <v>230</v>
      </c>
      <c r="C38" s="77" t="s">
        <v>261</v>
      </c>
    </row>
    <row r="39" spans="1:3" x14ac:dyDescent="0.3">
      <c r="A39" s="77">
        <v>468</v>
      </c>
      <c r="B39" s="78" t="s">
        <v>345</v>
      </c>
      <c r="C39" s="77" t="s">
        <v>119</v>
      </c>
    </row>
    <row r="40" spans="1:3" x14ac:dyDescent="0.3">
      <c r="A40" s="182" t="s">
        <v>284</v>
      </c>
      <c r="B40" s="78" t="s">
        <v>88</v>
      </c>
      <c r="C40" s="77" t="s">
        <v>108</v>
      </c>
    </row>
    <row r="41" spans="1:3" x14ac:dyDescent="0.3">
      <c r="A41" s="182" t="s">
        <v>162</v>
      </c>
      <c r="B41" s="78" t="s">
        <v>221</v>
      </c>
      <c r="C41" s="77" t="s">
        <v>20</v>
      </c>
    </row>
    <row r="42" spans="1:3" x14ac:dyDescent="0.3">
      <c r="A42" s="182" t="s">
        <v>162</v>
      </c>
      <c r="B42" s="78" t="s">
        <v>241</v>
      </c>
      <c r="C42" s="77" t="s">
        <v>106</v>
      </c>
    </row>
    <row r="43" spans="1:3" x14ac:dyDescent="0.3">
      <c r="A43" s="182" t="s">
        <v>162</v>
      </c>
      <c r="B43" s="78" t="s">
        <v>125</v>
      </c>
      <c r="C43" s="77" t="s">
        <v>106</v>
      </c>
    </row>
    <row r="44" spans="1:3" x14ac:dyDescent="0.3">
      <c r="A44" s="182" t="s">
        <v>162</v>
      </c>
      <c r="B44" s="78" t="s">
        <v>158</v>
      </c>
      <c r="C44" s="77" t="s">
        <v>116</v>
      </c>
    </row>
    <row r="45" spans="1:3" x14ac:dyDescent="0.3">
      <c r="A45" s="182" t="s">
        <v>298</v>
      </c>
      <c r="B45" s="78" t="s">
        <v>296</v>
      </c>
      <c r="C45" s="77" t="s">
        <v>109</v>
      </c>
    </row>
    <row r="46" spans="1:3" x14ac:dyDescent="0.3">
      <c r="A46" s="77">
        <v>590</v>
      </c>
      <c r="B46" s="78" t="s">
        <v>281</v>
      </c>
      <c r="C46" s="77" t="s">
        <v>106</v>
      </c>
    </row>
    <row r="47" spans="1:3" x14ac:dyDescent="0.3">
      <c r="A47" s="182" t="s">
        <v>162</v>
      </c>
      <c r="B47" s="78" t="s">
        <v>311</v>
      </c>
      <c r="C47" s="77" t="s">
        <v>255</v>
      </c>
    </row>
    <row r="48" spans="1:3" x14ac:dyDescent="0.3">
      <c r="A48" s="182" t="s">
        <v>162</v>
      </c>
      <c r="B48" s="78" t="s">
        <v>313</v>
      </c>
      <c r="C48" s="77" t="s">
        <v>108</v>
      </c>
    </row>
    <row r="49" spans="1:3" x14ac:dyDescent="0.3">
      <c r="A49" s="77">
        <v>512</v>
      </c>
      <c r="B49" s="78" t="s">
        <v>273</v>
      </c>
      <c r="C49" s="77" t="s">
        <v>101</v>
      </c>
    </row>
    <row r="50" spans="1:3" x14ac:dyDescent="0.3">
      <c r="A50" s="182" t="s">
        <v>305</v>
      </c>
      <c r="B50" s="78" t="s">
        <v>308</v>
      </c>
      <c r="C50" s="77" t="s">
        <v>120</v>
      </c>
    </row>
    <row r="51" spans="1:3" x14ac:dyDescent="0.3">
      <c r="A51" s="182" t="s">
        <v>162</v>
      </c>
      <c r="B51" s="78" t="s">
        <v>246</v>
      </c>
      <c r="C51" s="77" t="s">
        <v>120</v>
      </c>
    </row>
    <row r="52" spans="1:3" x14ac:dyDescent="0.3">
      <c r="A52" s="182" t="s">
        <v>162</v>
      </c>
      <c r="B52" s="78" t="s">
        <v>326</v>
      </c>
      <c r="C52" s="77" t="s">
        <v>106</v>
      </c>
    </row>
    <row r="53" spans="1:3" x14ac:dyDescent="0.3">
      <c r="A53" s="182" t="s">
        <v>162</v>
      </c>
      <c r="B53" s="78" t="s">
        <v>68</v>
      </c>
      <c r="C53" s="77" t="s">
        <v>116</v>
      </c>
    </row>
    <row r="54" spans="1:3" x14ac:dyDescent="0.3">
      <c r="A54" s="184" t="s">
        <v>319</v>
      </c>
      <c r="B54" s="78" t="s">
        <v>279</v>
      </c>
      <c r="C54" s="77" t="s">
        <v>105</v>
      </c>
    </row>
    <row r="55" spans="1:3" x14ac:dyDescent="0.3">
      <c r="A55" s="77">
        <v>410</v>
      </c>
      <c r="B55" s="78" t="s">
        <v>136</v>
      </c>
      <c r="C55" s="77" t="s">
        <v>119</v>
      </c>
    </row>
    <row r="56" spans="1:3" x14ac:dyDescent="0.3">
      <c r="A56" s="182" t="s">
        <v>162</v>
      </c>
      <c r="B56" s="78" t="s">
        <v>89</v>
      </c>
      <c r="C56" s="77" t="s">
        <v>20</v>
      </c>
    </row>
    <row r="57" spans="1:3" x14ac:dyDescent="0.3">
      <c r="A57" s="77">
        <v>584</v>
      </c>
      <c r="B57" s="78" t="s">
        <v>303</v>
      </c>
      <c r="C57" s="77" t="s">
        <v>119</v>
      </c>
    </row>
    <row r="58" spans="1:3" x14ac:dyDescent="0.3">
      <c r="A58" s="77">
        <v>643</v>
      </c>
      <c r="B58" s="78" t="s">
        <v>348</v>
      </c>
      <c r="C58" s="77" t="s">
        <v>116</v>
      </c>
    </row>
    <row r="59" spans="1:3" x14ac:dyDescent="0.3">
      <c r="A59" s="182" t="s">
        <v>162</v>
      </c>
      <c r="B59" s="78" t="s">
        <v>224</v>
      </c>
      <c r="C59" s="77" t="s">
        <v>116</v>
      </c>
    </row>
    <row r="60" spans="1:3" x14ac:dyDescent="0.3">
      <c r="A60" s="182" t="s">
        <v>162</v>
      </c>
      <c r="B60" s="78" t="s">
        <v>214</v>
      </c>
      <c r="C60" s="77" t="s">
        <v>119</v>
      </c>
    </row>
    <row r="61" spans="1:3" x14ac:dyDescent="0.3">
      <c r="A61" s="182" t="s">
        <v>297</v>
      </c>
      <c r="B61" s="78" t="s">
        <v>294</v>
      </c>
      <c r="C61" s="77" t="s">
        <v>109</v>
      </c>
    </row>
    <row r="62" spans="1:3" x14ac:dyDescent="0.3">
      <c r="A62" s="77">
        <v>580</v>
      </c>
      <c r="B62" s="78" t="s">
        <v>97</v>
      </c>
      <c r="C62" s="77" t="s">
        <v>119</v>
      </c>
    </row>
    <row r="63" spans="1:3" x14ac:dyDescent="0.3">
      <c r="A63" s="183">
        <v>390391327</v>
      </c>
      <c r="B63" s="78" t="s">
        <v>349</v>
      </c>
      <c r="C63" s="77" t="s">
        <v>220</v>
      </c>
    </row>
    <row r="64" spans="1:3" x14ac:dyDescent="0.3">
      <c r="A64" s="183">
        <v>390391327</v>
      </c>
      <c r="B64" s="78" t="s">
        <v>350</v>
      </c>
      <c r="C64" s="77" t="s">
        <v>220</v>
      </c>
    </row>
    <row r="65" spans="1:3" x14ac:dyDescent="0.3">
      <c r="A65" s="183">
        <v>390391327</v>
      </c>
      <c r="B65" s="78" t="s">
        <v>351</v>
      </c>
      <c r="C65" s="77" t="s">
        <v>220</v>
      </c>
    </row>
    <row r="66" spans="1:3" x14ac:dyDescent="0.3">
      <c r="A66" s="183">
        <v>390391327</v>
      </c>
      <c r="B66" s="78" t="s">
        <v>352</v>
      </c>
      <c r="C66" s="77" t="s">
        <v>220</v>
      </c>
    </row>
    <row r="67" spans="1:3" x14ac:dyDescent="0.3">
      <c r="A67" s="77">
        <v>390</v>
      </c>
      <c r="B67" s="78" t="s">
        <v>212</v>
      </c>
      <c r="C67" s="77" t="s">
        <v>119</v>
      </c>
    </row>
    <row r="68" spans="1:3" x14ac:dyDescent="0.3">
      <c r="A68" s="77" t="s">
        <v>323</v>
      </c>
      <c r="B68" s="78" t="s">
        <v>134</v>
      </c>
      <c r="C68" s="77" t="s">
        <v>116</v>
      </c>
    </row>
    <row r="69" spans="1:3" x14ac:dyDescent="0.3">
      <c r="A69" s="77" t="s">
        <v>323</v>
      </c>
      <c r="B69" s="78" t="s">
        <v>133</v>
      </c>
      <c r="C69" s="77" t="s">
        <v>116</v>
      </c>
    </row>
    <row r="70" spans="1:3" x14ac:dyDescent="0.3">
      <c r="A70" s="182" t="s">
        <v>162</v>
      </c>
      <c r="B70" s="78" t="s">
        <v>91</v>
      </c>
      <c r="C70" s="77" t="s">
        <v>20</v>
      </c>
    </row>
    <row r="71" spans="1:3" x14ac:dyDescent="0.3">
      <c r="A71" s="77">
        <v>655</v>
      </c>
      <c r="B71" s="78" t="s">
        <v>300</v>
      </c>
      <c r="C71" s="77" t="s">
        <v>20</v>
      </c>
    </row>
    <row r="72" spans="1:3" x14ac:dyDescent="0.3">
      <c r="A72" s="182" t="s">
        <v>162</v>
      </c>
      <c r="B72" s="78" t="s">
        <v>365</v>
      </c>
      <c r="C72" s="77" t="s">
        <v>120</v>
      </c>
    </row>
    <row r="73" spans="1:3" x14ac:dyDescent="0.3">
      <c r="A73" s="182" t="s">
        <v>162</v>
      </c>
      <c r="B73" s="78" t="s">
        <v>53</v>
      </c>
      <c r="C73" s="77" t="s">
        <v>118</v>
      </c>
    </row>
    <row r="74" spans="1:3" x14ac:dyDescent="0.3">
      <c r="A74" s="77">
        <v>604</v>
      </c>
      <c r="B74" s="78" t="s">
        <v>128</v>
      </c>
      <c r="C74" s="77" t="s">
        <v>100</v>
      </c>
    </row>
    <row r="75" spans="1:3" x14ac:dyDescent="0.3">
      <c r="A75" s="77">
        <v>350</v>
      </c>
      <c r="B75" s="78" t="s">
        <v>339</v>
      </c>
      <c r="C75" s="77" t="s">
        <v>159</v>
      </c>
    </row>
    <row r="76" spans="1:3" x14ac:dyDescent="0.3">
      <c r="A76" s="77" t="s">
        <v>23</v>
      </c>
      <c r="B76" s="78" t="s">
        <v>327</v>
      </c>
      <c r="C76" s="77" t="s">
        <v>118</v>
      </c>
    </row>
    <row r="77" spans="1:3" x14ac:dyDescent="0.3">
      <c r="A77" s="77">
        <v>410</v>
      </c>
      <c r="B77" s="78" t="s">
        <v>135</v>
      </c>
      <c r="C77" s="77" t="s">
        <v>244</v>
      </c>
    </row>
    <row r="78" spans="1:3" x14ac:dyDescent="0.3">
      <c r="A78" s="182" t="s">
        <v>268</v>
      </c>
      <c r="B78" s="78" t="s">
        <v>265</v>
      </c>
      <c r="C78" s="77" t="s">
        <v>255</v>
      </c>
    </row>
    <row r="79" spans="1:3" x14ac:dyDescent="0.3">
      <c r="A79" s="182" t="s">
        <v>162</v>
      </c>
      <c r="B79" s="78" t="s">
        <v>121</v>
      </c>
      <c r="C79" s="77" t="s">
        <v>120</v>
      </c>
    </row>
    <row r="80" spans="1:3" x14ac:dyDescent="0.3">
      <c r="A80" s="77">
        <v>584</v>
      </c>
      <c r="B80" s="78" t="s">
        <v>360</v>
      </c>
      <c r="C80" s="77" t="s">
        <v>119</v>
      </c>
    </row>
    <row r="81" spans="1:3" x14ac:dyDescent="0.3">
      <c r="A81" s="77">
        <v>395</v>
      </c>
      <c r="B81" s="78" t="s">
        <v>213</v>
      </c>
      <c r="C81" s="77" t="s">
        <v>119</v>
      </c>
    </row>
    <row r="82" spans="1:3" x14ac:dyDescent="0.3">
      <c r="A82" s="182" t="s">
        <v>162</v>
      </c>
      <c r="B82" s="78" t="s">
        <v>358</v>
      </c>
      <c r="C82" s="77" t="s">
        <v>359</v>
      </c>
    </row>
    <row r="83" spans="1:3" x14ac:dyDescent="0.3">
      <c r="A83" s="77">
        <v>580</v>
      </c>
      <c r="B83" s="78" t="s">
        <v>99</v>
      </c>
      <c r="C83" s="77" t="s">
        <v>119</v>
      </c>
    </row>
    <row r="84" spans="1:3" x14ac:dyDescent="0.3">
      <c r="A84" s="77">
        <v>585</v>
      </c>
      <c r="B84" s="78" t="s">
        <v>85</v>
      </c>
      <c r="C84" s="77" t="s">
        <v>159</v>
      </c>
    </row>
    <row r="85" spans="1:3" x14ac:dyDescent="0.3">
      <c r="A85" s="77">
        <v>587</v>
      </c>
      <c r="B85" s="78" t="s">
        <v>318</v>
      </c>
      <c r="C85" s="77" t="s">
        <v>119</v>
      </c>
    </row>
    <row r="86" spans="1:3" x14ac:dyDescent="0.3">
      <c r="A86" s="182" t="s">
        <v>162</v>
      </c>
      <c r="B86" s="78" t="s">
        <v>315</v>
      </c>
      <c r="C86" s="77" t="s">
        <v>120</v>
      </c>
    </row>
    <row r="87" spans="1:3" x14ac:dyDescent="0.3">
      <c r="A87" s="77">
        <v>600</v>
      </c>
      <c r="B87" s="78" t="s">
        <v>87</v>
      </c>
      <c r="C87" s="77" t="s">
        <v>159</v>
      </c>
    </row>
    <row r="88" spans="1:3" x14ac:dyDescent="0.3">
      <c r="A88" s="77">
        <v>747</v>
      </c>
      <c r="B88" s="78" t="s">
        <v>127</v>
      </c>
      <c r="C88" s="77" t="s">
        <v>100</v>
      </c>
    </row>
    <row r="89" spans="1:3" x14ac:dyDescent="0.3">
      <c r="A89" s="77">
        <v>636</v>
      </c>
      <c r="B89" s="78" t="s">
        <v>84</v>
      </c>
      <c r="C89" s="77" t="s">
        <v>255</v>
      </c>
    </row>
    <row r="90" spans="1:3" x14ac:dyDescent="0.3">
      <c r="A90" s="182" t="s">
        <v>162</v>
      </c>
      <c r="B90" s="78" t="s">
        <v>309</v>
      </c>
      <c r="C90" s="77" t="s">
        <v>120</v>
      </c>
    </row>
    <row r="91" spans="1:3" x14ac:dyDescent="0.3">
      <c r="A91" s="77">
        <v>582</v>
      </c>
      <c r="B91" s="78" t="s">
        <v>130</v>
      </c>
      <c r="C91" s="77" t="s">
        <v>104</v>
      </c>
    </row>
    <row r="92" spans="1:3" x14ac:dyDescent="0.3">
      <c r="A92" s="77">
        <v>645</v>
      </c>
      <c r="B92" s="78" t="s">
        <v>357</v>
      </c>
      <c r="C92" s="77" t="s">
        <v>116</v>
      </c>
    </row>
    <row r="93" spans="1:3" x14ac:dyDescent="0.3">
      <c r="A93" s="182" t="s">
        <v>162</v>
      </c>
      <c r="B93" s="78" t="s">
        <v>124</v>
      </c>
      <c r="C93" s="77" t="s">
        <v>122</v>
      </c>
    </row>
    <row r="94" spans="1:3" x14ac:dyDescent="0.3">
      <c r="A94" s="182" t="s">
        <v>162</v>
      </c>
      <c r="B94" s="78" t="s">
        <v>123</v>
      </c>
      <c r="C94" s="77" t="s">
        <v>122</v>
      </c>
    </row>
    <row r="95" spans="1:3" x14ac:dyDescent="0.3">
      <c r="A95" s="77">
        <v>638</v>
      </c>
      <c r="B95" s="78" t="s">
        <v>328</v>
      </c>
      <c r="C95" s="77" t="s">
        <v>159</v>
      </c>
    </row>
    <row r="96" spans="1:3" x14ac:dyDescent="0.3">
      <c r="A96" s="77">
        <v>378</v>
      </c>
      <c r="B96" s="78" t="s">
        <v>266</v>
      </c>
      <c r="C96" s="77" t="s">
        <v>255</v>
      </c>
    </row>
    <row r="97" spans="1:3" x14ac:dyDescent="0.3">
      <c r="A97" s="182" t="s">
        <v>162</v>
      </c>
      <c r="B97" s="78" t="s">
        <v>155</v>
      </c>
      <c r="C97" s="77" t="s">
        <v>261</v>
      </c>
    </row>
    <row r="98" spans="1:3" x14ac:dyDescent="0.3">
      <c r="A98" s="77">
        <v>614</v>
      </c>
      <c r="B98" s="78" t="s">
        <v>287</v>
      </c>
      <c r="C98" s="77" t="s">
        <v>108</v>
      </c>
    </row>
    <row r="99" spans="1:3" x14ac:dyDescent="0.3">
      <c r="A99" s="182" t="s">
        <v>162</v>
      </c>
      <c r="B99" s="78" t="s">
        <v>356</v>
      </c>
      <c r="C99" s="77" t="s">
        <v>120</v>
      </c>
    </row>
    <row r="100" spans="1:3" x14ac:dyDescent="0.3">
      <c r="A100" s="77">
        <v>658</v>
      </c>
      <c r="B100" s="78" t="s">
        <v>355</v>
      </c>
      <c r="C100" s="77" t="s">
        <v>116</v>
      </c>
    </row>
    <row r="101" spans="1:3" x14ac:dyDescent="0.3">
      <c r="A101" s="77">
        <v>657</v>
      </c>
      <c r="B101" s="78" t="s">
        <v>353</v>
      </c>
      <c r="C101" s="77" t="s">
        <v>116</v>
      </c>
    </row>
    <row r="102" spans="1:3" x14ac:dyDescent="0.3">
      <c r="A102" s="182" t="s">
        <v>269</v>
      </c>
      <c r="B102" s="78" t="s">
        <v>354</v>
      </c>
      <c r="C102" s="77" t="s">
        <v>255</v>
      </c>
    </row>
    <row r="103" spans="1:3" x14ac:dyDescent="0.3">
      <c r="A103" s="182" t="s">
        <v>269</v>
      </c>
      <c r="B103" s="78" t="s">
        <v>373</v>
      </c>
      <c r="C103" s="77" t="s">
        <v>100</v>
      </c>
    </row>
    <row r="104" spans="1:3" x14ac:dyDescent="0.3">
      <c r="A104" s="77">
        <v>644</v>
      </c>
      <c r="B104" s="78" t="s">
        <v>316</v>
      </c>
      <c r="C104" s="77" t="s">
        <v>116</v>
      </c>
    </row>
  </sheetData>
  <sortState ref="A103:C207">
    <sortCondition ref="B103:B207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P37"/>
  <sheetViews>
    <sheetView zoomScaleNormal="100" workbookViewId="0">
      <pane xSplit="2" topLeftCell="C1" activePane="topRight" state="frozen"/>
      <selection activeCell="Q6" sqref="Q6"/>
      <selection pane="topRight" activeCell="B24" sqref="B24"/>
    </sheetView>
  </sheetViews>
  <sheetFormatPr defaultColWidth="20" defaultRowHeight="14.4" x14ac:dyDescent="0.3"/>
  <cols>
    <col min="1" max="1" width="48.44140625" style="181" bestFit="1" customWidth="1"/>
    <col min="2" max="2" width="31.44140625" style="17" customWidth="1"/>
    <col min="3" max="4" width="46.5546875" style="171" bestFit="1" customWidth="1"/>
    <col min="5" max="6" width="36.109375" style="171" bestFit="1" customWidth="1"/>
    <col min="7" max="7" width="48.44140625" style="171" bestFit="1" customWidth="1"/>
    <col min="8" max="8" width="27" style="171" customWidth="1"/>
    <col min="9" max="9" width="33.5546875" style="171" customWidth="1"/>
    <col min="10" max="10" width="24.33203125" style="171" customWidth="1"/>
    <col min="11" max="11" width="46.5546875" style="171" bestFit="1" customWidth="1"/>
    <col min="12" max="12" width="40.6640625" style="171" bestFit="1" customWidth="1"/>
    <col min="13" max="15" width="48.44140625" style="171" bestFit="1" customWidth="1"/>
    <col min="16" max="16384" width="20" style="181"/>
  </cols>
  <sheetData>
    <row r="1" spans="1:16" ht="30.75" customHeight="1" x14ac:dyDescent="0.3">
      <c r="A1" s="68" t="s">
        <v>55</v>
      </c>
      <c r="B1" s="68" t="s">
        <v>75</v>
      </c>
      <c r="C1" s="68" t="s">
        <v>28</v>
      </c>
      <c r="D1" s="68" t="s">
        <v>216</v>
      </c>
      <c r="E1" s="68" t="s">
        <v>27</v>
      </c>
      <c r="F1" s="68" t="s">
        <v>30</v>
      </c>
      <c r="G1" s="68" t="s">
        <v>70</v>
      </c>
      <c r="H1" s="68" t="s">
        <v>29</v>
      </c>
      <c r="I1" s="68" t="s">
        <v>31</v>
      </c>
      <c r="J1" s="68" t="s">
        <v>74</v>
      </c>
      <c r="K1" s="68" t="s">
        <v>71</v>
      </c>
      <c r="L1" s="68" t="s">
        <v>72</v>
      </c>
      <c r="M1" s="68" t="s">
        <v>25</v>
      </c>
      <c r="N1" s="68" t="s">
        <v>26</v>
      </c>
      <c r="O1" s="68" t="s">
        <v>73</v>
      </c>
      <c r="P1" s="25"/>
    </row>
    <row r="2" spans="1:16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x14ac:dyDescent="0.3">
      <c r="A3" s="25" t="s">
        <v>28</v>
      </c>
      <c r="B3" s="25" t="str">
        <f>SUBSTITUTE(SUBSTITUTE(SUBSTITUTE(SUBSTITUTE(SUBSTITUTE(SUBSTITUTE(A3,"(",""),"/",""),",","")," ",""),")",""),".","")</f>
        <v>AlteredHydrology</v>
      </c>
      <c r="C3" s="48" t="s">
        <v>217</v>
      </c>
      <c r="D3" s="25" t="s">
        <v>154</v>
      </c>
      <c r="E3" s="25" t="s">
        <v>114</v>
      </c>
      <c r="F3" s="25" t="s">
        <v>103</v>
      </c>
      <c r="G3" s="25" t="s">
        <v>271</v>
      </c>
      <c r="H3" s="25"/>
      <c r="I3" s="25" t="s">
        <v>271</v>
      </c>
      <c r="J3" s="25"/>
      <c r="K3" s="25" t="s">
        <v>154</v>
      </c>
      <c r="L3" s="25" t="s">
        <v>271</v>
      </c>
      <c r="M3" s="25" t="s">
        <v>154</v>
      </c>
      <c r="N3" s="25" t="s">
        <v>154</v>
      </c>
      <c r="O3" s="25" t="s">
        <v>154</v>
      </c>
      <c r="P3" s="25"/>
    </row>
    <row r="4" spans="1:16" x14ac:dyDescent="0.3">
      <c r="A4" s="25" t="s">
        <v>215</v>
      </c>
      <c r="B4" s="25" t="str">
        <f t="shared" ref="B4:B15" si="0">SUBSTITUTE(SUBSTITUTE(SUBSTITUTE(SUBSTITUTE(SUBSTITUTE(SUBSTITUTE(A4,"(",""),"/",""),",","")," ",""),")",""),".","")</f>
        <v>BacteriaEcoli</v>
      </c>
      <c r="C4" s="25" t="s">
        <v>140</v>
      </c>
      <c r="D4" s="25" t="s">
        <v>217</v>
      </c>
      <c r="E4" s="25" t="s">
        <v>115</v>
      </c>
      <c r="F4" s="25" t="s">
        <v>105</v>
      </c>
      <c r="G4" s="25" t="s">
        <v>101</v>
      </c>
      <c r="H4" s="25"/>
      <c r="I4" s="25"/>
      <c r="J4" s="25"/>
      <c r="K4" s="25" t="s">
        <v>217</v>
      </c>
      <c r="L4" s="25" t="s">
        <v>101</v>
      </c>
      <c r="M4" s="25" t="s">
        <v>217</v>
      </c>
      <c r="N4" s="25" t="s">
        <v>103</v>
      </c>
      <c r="O4" s="25" t="s">
        <v>217</v>
      </c>
      <c r="P4" s="25"/>
    </row>
    <row r="5" spans="1:16" x14ac:dyDescent="0.3">
      <c r="A5" s="25" t="s">
        <v>27</v>
      </c>
      <c r="B5" s="25" t="str">
        <f t="shared" si="0"/>
        <v>Chloride</v>
      </c>
      <c r="C5" s="25" t="s">
        <v>101</v>
      </c>
      <c r="D5" s="25" t="s">
        <v>271</v>
      </c>
      <c r="E5" s="25"/>
      <c r="F5" s="48" t="s">
        <v>111</v>
      </c>
      <c r="G5" s="25" t="s">
        <v>104</v>
      </c>
      <c r="H5" s="25"/>
      <c r="I5" s="25"/>
      <c r="J5" s="25"/>
      <c r="K5" s="25" t="s">
        <v>271</v>
      </c>
      <c r="L5" s="25" t="s">
        <v>103</v>
      </c>
      <c r="M5" s="25" t="s">
        <v>271</v>
      </c>
      <c r="N5" s="25" t="s">
        <v>111</v>
      </c>
      <c r="O5" s="25" t="s">
        <v>271</v>
      </c>
      <c r="P5" s="25"/>
    </row>
    <row r="6" spans="1:16" x14ac:dyDescent="0.3">
      <c r="A6" s="25" t="s">
        <v>30</v>
      </c>
      <c r="B6" s="25" t="str">
        <f t="shared" si="0"/>
        <v>DissolvedOxygen</v>
      </c>
      <c r="C6" s="25" t="s">
        <v>270</v>
      </c>
      <c r="D6" s="25" t="s">
        <v>101</v>
      </c>
      <c r="E6" s="25"/>
      <c r="F6" s="25" t="s">
        <v>261</v>
      </c>
      <c r="G6" s="25" t="s">
        <v>110</v>
      </c>
      <c r="H6" s="25"/>
      <c r="I6" s="25"/>
      <c r="J6" s="25"/>
      <c r="K6" s="25" t="s">
        <v>140</v>
      </c>
      <c r="L6" s="25" t="s">
        <v>107</v>
      </c>
      <c r="M6" s="25" t="s">
        <v>140</v>
      </c>
      <c r="N6" s="25" t="s">
        <v>261</v>
      </c>
      <c r="O6" s="25" t="s">
        <v>140</v>
      </c>
      <c r="P6" s="25"/>
    </row>
    <row r="7" spans="1:16" x14ac:dyDescent="0.3">
      <c r="A7" s="25" t="s">
        <v>81</v>
      </c>
      <c r="B7" s="25" t="str">
        <f t="shared" si="0"/>
        <v>Habitatconnectivity</v>
      </c>
      <c r="C7" s="25" t="s">
        <v>248</v>
      </c>
      <c r="D7" s="25" t="s">
        <v>103</v>
      </c>
      <c r="E7" s="25"/>
      <c r="F7" s="25" t="s">
        <v>108</v>
      </c>
      <c r="G7" s="25" t="s">
        <v>111</v>
      </c>
      <c r="H7" s="25"/>
      <c r="I7" s="25"/>
      <c r="J7" s="25"/>
      <c r="K7" s="25" t="s">
        <v>101</v>
      </c>
      <c r="L7" s="25" t="s">
        <v>114</v>
      </c>
      <c r="M7" s="25" t="s">
        <v>101</v>
      </c>
      <c r="N7" s="25" t="s">
        <v>113</v>
      </c>
      <c r="O7" s="25" t="s">
        <v>101</v>
      </c>
      <c r="P7" s="25"/>
    </row>
    <row r="8" spans="1:16" x14ac:dyDescent="0.3">
      <c r="A8" s="25" t="s">
        <v>29</v>
      </c>
      <c r="B8" s="25" t="str">
        <f t="shared" si="0"/>
        <v>InvasiveSpecies</v>
      </c>
      <c r="C8" s="25" t="s">
        <v>109</v>
      </c>
      <c r="D8" s="25" t="s">
        <v>105</v>
      </c>
      <c r="E8" s="25"/>
      <c r="F8" s="25" t="s">
        <v>115</v>
      </c>
      <c r="G8" s="25" t="s">
        <v>108</v>
      </c>
      <c r="H8" s="25"/>
      <c r="I8" s="25"/>
      <c r="J8" s="25"/>
      <c r="K8" s="25" t="s">
        <v>103</v>
      </c>
      <c r="L8" s="25" t="s">
        <v>237</v>
      </c>
      <c r="M8" s="25" t="s">
        <v>103</v>
      </c>
      <c r="N8" s="25" t="s">
        <v>114</v>
      </c>
      <c r="O8" s="25" t="s">
        <v>103</v>
      </c>
      <c r="P8" s="25"/>
    </row>
    <row r="9" spans="1:16" x14ac:dyDescent="0.3">
      <c r="A9" s="25" t="s">
        <v>31</v>
      </c>
      <c r="B9" s="25" t="str">
        <f t="shared" si="0"/>
        <v>MacroinvertebrateBioassessment</v>
      </c>
      <c r="C9" s="25"/>
      <c r="D9" s="25" t="s">
        <v>108</v>
      </c>
      <c r="E9" s="25"/>
      <c r="F9" s="25" t="s">
        <v>270</v>
      </c>
      <c r="G9" s="25" t="s">
        <v>113</v>
      </c>
      <c r="H9" s="25"/>
      <c r="I9" s="25"/>
      <c r="J9" s="25"/>
      <c r="K9" s="25" t="s">
        <v>104</v>
      </c>
      <c r="L9" s="25"/>
      <c r="M9" s="25" t="s">
        <v>105</v>
      </c>
      <c r="N9" s="25" t="s">
        <v>270</v>
      </c>
      <c r="O9" s="25" t="s">
        <v>104</v>
      </c>
      <c r="P9" s="25"/>
    </row>
    <row r="10" spans="1:16" x14ac:dyDescent="0.3">
      <c r="A10" s="25" t="s">
        <v>79</v>
      </c>
      <c r="B10" s="25" t="str">
        <f t="shared" si="0"/>
        <v>Mercurymetals</v>
      </c>
      <c r="C10" s="48"/>
      <c r="D10" s="25" t="s">
        <v>112</v>
      </c>
      <c r="E10" s="25"/>
      <c r="F10" s="25"/>
      <c r="G10" s="25" t="s">
        <v>270</v>
      </c>
      <c r="H10" s="25"/>
      <c r="I10" s="25"/>
      <c r="J10" s="25"/>
      <c r="K10" s="25" t="s">
        <v>105</v>
      </c>
      <c r="L10" s="25"/>
      <c r="M10" s="25" t="s">
        <v>110</v>
      </c>
      <c r="N10" s="25"/>
      <c r="O10" s="25" t="s">
        <v>110</v>
      </c>
      <c r="P10" s="25"/>
    </row>
    <row r="11" spans="1:16" x14ac:dyDescent="0.3">
      <c r="A11" s="25" t="s">
        <v>80</v>
      </c>
      <c r="B11" s="25" t="str">
        <f t="shared" si="0"/>
        <v>Nitrogennitrate</v>
      </c>
      <c r="C11" s="25"/>
      <c r="D11" s="25" t="s">
        <v>109</v>
      </c>
      <c r="E11" s="25"/>
      <c r="F11" s="25"/>
      <c r="G11" s="25"/>
      <c r="H11" s="25"/>
      <c r="I11" s="25"/>
      <c r="J11" s="25"/>
      <c r="K11" s="25" t="s">
        <v>110</v>
      </c>
      <c r="L11" s="25"/>
      <c r="M11" s="25" t="s">
        <v>261</v>
      </c>
      <c r="N11" s="25"/>
      <c r="O11" s="25" t="s">
        <v>107</v>
      </c>
      <c r="P11" s="25"/>
    </row>
    <row r="12" spans="1:16" x14ac:dyDescent="0.3">
      <c r="A12" s="25" t="s">
        <v>72</v>
      </c>
      <c r="B12" s="25" t="str">
        <f t="shared" si="0"/>
        <v>Pesticides</v>
      </c>
      <c r="C12" s="25"/>
      <c r="D12" s="25" t="s">
        <v>114</v>
      </c>
      <c r="E12" s="25"/>
      <c r="F12" s="25"/>
      <c r="G12" s="25"/>
      <c r="H12" s="25"/>
      <c r="I12" s="25"/>
      <c r="J12" s="25"/>
      <c r="K12" s="25" t="s">
        <v>106</v>
      </c>
      <c r="L12" s="25"/>
      <c r="M12" s="25" t="s">
        <v>106</v>
      </c>
      <c r="N12" s="25"/>
      <c r="O12" s="25" t="s">
        <v>108</v>
      </c>
      <c r="P12" s="25"/>
    </row>
    <row r="13" spans="1:16" x14ac:dyDescent="0.3">
      <c r="A13" s="25" t="s">
        <v>25</v>
      </c>
      <c r="B13" s="25" t="str">
        <f t="shared" si="0"/>
        <v>Phosphorus</v>
      </c>
      <c r="C13" s="25"/>
      <c r="D13" s="25" t="s">
        <v>115</v>
      </c>
      <c r="E13" s="25"/>
      <c r="F13" s="25"/>
      <c r="G13" s="25"/>
      <c r="H13" s="25"/>
      <c r="I13" s="25"/>
      <c r="J13" s="25"/>
      <c r="K13" s="25" t="s">
        <v>107</v>
      </c>
      <c r="L13" s="25"/>
      <c r="M13" s="25" t="s">
        <v>107</v>
      </c>
      <c r="N13" s="25"/>
      <c r="O13" s="25" t="s">
        <v>113</v>
      </c>
      <c r="P13" s="25"/>
    </row>
    <row r="14" spans="1:16" x14ac:dyDescent="0.3">
      <c r="A14" s="25" t="s">
        <v>26</v>
      </c>
      <c r="B14" s="25" t="str">
        <f t="shared" si="0"/>
        <v>Temperature</v>
      </c>
      <c r="C14" s="25"/>
      <c r="D14" s="25" t="s">
        <v>255</v>
      </c>
      <c r="E14" s="25"/>
      <c r="F14" s="25"/>
      <c r="G14" s="25"/>
      <c r="H14" s="25"/>
      <c r="I14" s="25"/>
      <c r="J14" s="25"/>
      <c r="K14" s="25" t="s">
        <v>112</v>
      </c>
      <c r="L14" s="25"/>
      <c r="M14" s="25" t="s">
        <v>108</v>
      </c>
      <c r="N14" s="25"/>
      <c r="O14" s="25" t="s">
        <v>109</v>
      </c>
      <c r="P14" s="25"/>
    </row>
    <row r="15" spans="1:16" x14ac:dyDescent="0.3">
      <c r="A15" s="25" t="s">
        <v>82</v>
      </c>
      <c r="B15" s="25" t="str">
        <f t="shared" si="0"/>
        <v>SedimentTSS</v>
      </c>
      <c r="C15" s="25"/>
      <c r="D15" s="25"/>
      <c r="E15" s="25"/>
      <c r="F15" s="25"/>
      <c r="G15" s="25"/>
      <c r="H15" s="25"/>
      <c r="I15" s="25"/>
      <c r="J15" s="25"/>
      <c r="K15" s="25" t="s">
        <v>109</v>
      </c>
      <c r="L15" s="25"/>
      <c r="M15" s="25" t="s">
        <v>112</v>
      </c>
      <c r="N15" s="25"/>
      <c r="O15" s="25" t="s">
        <v>114</v>
      </c>
      <c r="P15" s="25"/>
    </row>
    <row r="16" spans="1:16" x14ac:dyDescent="0.3">
      <c r="A16" s="25"/>
      <c r="B16" s="25" t="str">
        <f>SUBSTITUTE(SUBSTITUTE(SUBSTITUTE(SUBSTITUTE(SUBSTITUTE(A16,"(",""),"/",""),",","")," ",""),")","")</f>
        <v/>
      </c>
      <c r="C16" s="25"/>
      <c r="D16" s="25"/>
      <c r="E16" s="25"/>
      <c r="F16" s="25"/>
      <c r="G16" s="25"/>
      <c r="H16" s="25"/>
      <c r="I16" s="25"/>
      <c r="J16" s="25"/>
      <c r="K16" s="25" t="s">
        <v>114</v>
      </c>
      <c r="L16" s="25"/>
      <c r="M16" s="25" t="s">
        <v>113</v>
      </c>
      <c r="N16" s="25"/>
      <c r="O16" s="25" t="s">
        <v>255</v>
      </c>
      <c r="P16" s="25"/>
    </row>
    <row r="17" spans="1:16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 t="s">
        <v>115</v>
      </c>
      <c r="L17" s="25"/>
      <c r="M17" s="25" t="s">
        <v>109</v>
      </c>
      <c r="N17" s="25"/>
      <c r="O17" s="25"/>
      <c r="P17" s="25"/>
    </row>
    <row r="18" spans="1:16" x14ac:dyDescent="0.3">
      <c r="A18" s="48"/>
      <c r="B18" s="25"/>
      <c r="C18" s="25"/>
      <c r="D18" s="25"/>
      <c r="E18" s="25"/>
      <c r="F18" s="25"/>
      <c r="G18" s="25"/>
      <c r="H18" s="25"/>
      <c r="I18" s="25"/>
      <c r="J18" s="25"/>
      <c r="K18" s="25" t="s">
        <v>255</v>
      </c>
      <c r="L18" s="25"/>
      <c r="M18" s="25" t="s">
        <v>114</v>
      </c>
      <c r="N18" s="25"/>
      <c r="O18" s="25"/>
      <c r="P18" s="25"/>
    </row>
    <row r="19" spans="1:16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 t="s">
        <v>270</v>
      </c>
      <c r="L19" s="25"/>
      <c r="M19" s="25" t="s">
        <v>115</v>
      </c>
      <c r="N19" s="25"/>
      <c r="O19" s="25"/>
      <c r="P19" s="25"/>
    </row>
    <row r="20" spans="1:16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 t="s">
        <v>255</v>
      </c>
      <c r="N20" s="25"/>
      <c r="O20" s="25"/>
      <c r="P20" s="25"/>
    </row>
    <row r="21" spans="1:16" x14ac:dyDescent="0.3">
      <c r="A21" s="167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x14ac:dyDescent="0.3">
      <c r="A25" s="48"/>
      <c r="B25" s="25"/>
      <c r="C25" s="67"/>
      <c r="D25" s="25"/>
      <c r="E25" s="25"/>
      <c r="F25" s="25"/>
      <c r="G25" s="25"/>
      <c r="H25" s="25"/>
      <c r="I25" s="25"/>
      <c r="J25" s="25"/>
      <c r="K25" s="25"/>
      <c r="L25" s="67"/>
      <c r="M25" s="25"/>
      <c r="N25" s="25"/>
      <c r="O25" s="25"/>
      <c r="P25" s="25"/>
    </row>
    <row r="26" spans="1:16" x14ac:dyDescent="0.3">
      <c r="A26" s="48"/>
      <c r="B26" s="48"/>
      <c r="C26" s="67"/>
      <c r="D26" s="25"/>
      <c r="F26" s="67"/>
      <c r="G26" s="67"/>
      <c r="H26" s="67"/>
      <c r="I26" s="67"/>
      <c r="J26" s="67"/>
      <c r="K26" s="67"/>
      <c r="L26" s="67"/>
      <c r="M26" s="25"/>
      <c r="N26" s="67"/>
      <c r="O26" s="67"/>
    </row>
    <row r="27" spans="1:16" x14ac:dyDescent="0.3">
      <c r="A27" s="48"/>
      <c r="B27" s="48"/>
      <c r="C27" s="67"/>
      <c r="D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6" x14ac:dyDescent="0.3">
      <c r="A28" s="25"/>
      <c r="B28" s="48"/>
      <c r="C28" s="67"/>
      <c r="D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6" x14ac:dyDescent="0.3">
      <c r="A29" s="48"/>
      <c r="B29" s="48"/>
      <c r="C29" s="67"/>
      <c r="D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1:16" x14ac:dyDescent="0.3">
      <c r="A30" s="25"/>
      <c r="B30" s="48"/>
      <c r="D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1:16" x14ac:dyDescent="0.3">
      <c r="A31" s="25"/>
      <c r="B31" s="48"/>
      <c r="G31" s="67"/>
      <c r="H31" s="67"/>
      <c r="I31" s="67"/>
      <c r="J31" s="67"/>
      <c r="K31" s="67"/>
      <c r="L31" s="67"/>
      <c r="M31" s="67"/>
      <c r="N31" s="67"/>
      <c r="O31" s="67"/>
    </row>
    <row r="32" spans="1:16" x14ac:dyDescent="0.3">
      <c r="A32" s="167"/>
      <c r="B32" s="48"/>
      <c r="K32" s="67"/>
      <c r="L32" s="67"/>
      <c r="M32" s="67"/>
    </row>
    <row r="33" spans="1:13" x14ac:dyDescent="0.3">
      <c r="A33" s="48"/>
      <c r="K33" s="67"/>
      <c r="M33" s="67"/>
    </row>
    <row r="34" spans="1:13" x14ac:dyDescent="0.3">
      <c r="A34" s="25"/>
      <c r="M34" s="67"/>
    </row>
    <row r="35" spans="1:13" x14ac:dyDescent="0.3">
      <c r="A35" s="48"/>
      <c r="M35" s="67"/>
    </row>
    <row r="36" spans="1:13" x14ac:dyDescent="0.3">
      <c r="A36" s="167"/>
      <c r="M36" s="67"/>
    </row>
    <row r="37" spans="1:13" x14ac:dyDescent="0.3">
      <c r="A37" s="22"/>
      <c r="M37" s="67"/>
    </row>
  </sheetData>
  <sortState ref="C3:C8">
    <sortCondition ref="C3:C8"/>
  </sortState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AT37"/>
  <sheetViews>
    <sheetView zoomScaleNormal="100" workbookViewId="0">
      <pane xSplit="2" topLeftCell="AO1" activePane="topRight" state="frozen"/>
      <selection activeCell="Q6" sqref="Q6"/>
      <selection pane="topRight" activeCell="AR8" sqref="AR8"/>
    </sheetView>
  </sheetViews>
  <sheetFormatPr defaultColWidth="9.109375" defaultRowHeight="14.4" x14ac:dyDescent="0.3"/>
  <cols>
    <col min="1" max="1" width="48.5546875" style="18" customWidth="1"/>
    <col min="2" max="2" width="45.6640625" style="18" customWidth="1"/>
    <col min="3" max="3" width="5.5546875" style="18" bestFit="1" customWidth="1"/>
    <col min="4" max="4" width="41.6640625" bestFit="1" customWidth="1"/>
    <col min="5" max="5" width="9.33203125" style="18" bestFit="1" customWidth="1"/>
    <col min="6" max="6" width="53.33203125" style="17" bestFit="1" customWidth="1"/>
    <col min="7" max="7" width="11.109375" style="18" bestFit="1" customWidth="1"/>
    <col min="8" max="8" width="66" style="18" bestFit="1" customWidth="1"/>
    <col min="9" max="9" width="5.5546875" style="18" bestFit="1" customWidth="1"/>
    <col min="10" max="10" width="52.44140625" style="18" bestFit="1" customWidth="1"/>
    <col min="11" max="11" width="19.44140625" style="18" bestFit="1" customWidth="1"/>
    <col min="12" max="12" width="49" style="18" bestFit="1" customWidth="1"/>
    <col min="13" max="13" width="5.5546875" style="18" bestFit="1" customWidth="1"/>
    <col min="14" max="14" width="48" style="18" bestFit="1" customWidth="1"/>
    <col min="15" max="15" width="5.5546875" style="18" bestFit="1" customWidth="1"/>
    <col min="16" max="16" width="40" style="18" bestFit="1" customWidth="1"/>
    <col min="17" max="17" width="7.6640625" style="18" bestFit="1" customWidth="1"/>
    <col min="18" max="18" width="48.5546875" style="18" bestFit="1" customWidth="1"/>
    <col min="19" max="19" width="5.88671875" style="18" bestFit="1" customWidth="1"/>
    <col min="20" max="20" width="54" style="18" customWidth="1"/>
    <col min="21" max="21" width="7.6640625" style="18" bestFit="1" customWidth="1"/>
    <col min="22" max="22" width="80.109375" style="18" bestFit="1" customWidth="1"/>
    <col min="23" max="23" width="5.88671875" style="18" bestFit="1" customWidth="1"/>
    <col min="24" max="24" width="47.33203125" style="18" bestFit="1" customWidth="1"/>
    <col min="25" max="25" width="5.5546875" style="18" bestFit="1" customWidth="1"/>
    <col min="26" max="26" width="65.6640625" style="18" bestFit="1" customWidth="1"/>
    <col min="27" max="27" width="8" style="18" customWidth="1"/>
    <col min="28" max="28" width="63.6640625" style="18" bestFit="1" customWidth="1"/>
    <col min="29" max="29" width="6.6640625" style="18" customWidth="1"/>
    <col min="30" max="30" width="57.88671875" style="18" customWidth="1"/>
    <col min="31" max="31" width="5.5546875" style="18" bestFit="1" customWidth="1"/>
    <col min="32" max="32" width="56.44140625" style="18" bestFit="1" customWidth="1"/>
    <col min="33" max="33" width="5.5546875" style="18" bestFit="1" customWidth="1"/>
    <col min="34" max="34" width="60.6640625" style="18" customWidth="1"/>
    <col min="35" max="35" width="12.44140625" style="18" bestFit="1" customWidth="1"/>
    <col min="36" max="36" width="53.6640625" style="18" bestFit="1" customWidth="1"/>
    <col min="37" max="37" width="11" style="18" bestFit="1" customWidth="1"/>
    <col min="38" max="38" width="51.88671875" style="18" bestFit="1" customWidth="1"/>
    <col min="39" max="39" width="5.5546875" style="18" bestFit="1" customWidth="1"/>
    <col min="40" max="40" width="60.6640625" style="18" bestFit="1" customWidth="1"/>
    <col min="41" max="41" width="9.109375" style="18"/>
    <col min="42" max="42" width="33" style="18" customWidth="1"/>
    <col min="43" max="43" width="9.109375" style="18"/>
    <col min="44" max="44" width="69.33203125" style="18" bestFit="1" customWidth="1"/>
    <col min="45" max="45" width="9.109375" style="18"/>
    <col min="46" max="46" width="42.5546875" style="18" customWidth="1"/>
    <col min="47" max="16384" width="9.109375" style="18"/>
  </cols>
  <sheetData>
    <row r="1" spans="1:46" s="63" customFormat="1" ht="30" customHeight="1" x14ac:dyDescent="0.3">
      <c r="A1" s="47" t="s">
        <v>58</v>
      </c>
      <c r="B1" s="63" t="s">
        <v>75</v>
      </c>
      <c r="C1" s="63" t="s">
        <v>17</v>
      </c>
      <c r="D1" s="64" t="s">
        <v>102</v>
      </c>
      <c r="E1" s="63" t="s">
        <v>17</v>
      </c>
      <c r="F1" s="64" t="s">
        <v>100</v>
      </c>
      <c r="G1" s="63" t="s">
        <v>17</v>
      </c>
      <c r="H1" s="64" t="s">
        <v>220</v>
      </c>
      <c r="I1" s="63" t="s">
        <v>17</v>
      </c>
      <c r="J1" s="63" t="s">
        <v>140</v>
      </c>
      <c r="K1" s="63" t="s">
        <v>17</v>
      </c>
      <c r="L1" s="65" t="s">
        <v>101</v>
      </c>
      <c r="M1" s="63" t="s">
        <v>17</v>
      </c>
      <c r="N1" s="64" t="s">
        <v>159</v>
      </c>
      <c r="O1" s="63" t="s">
        <v>17</v>
      </c>
      <c r="P1" s="64" t="s">
        <v>104</v>
      </c>
      <c r="Q1" s="63" t="s">
        <v>17</v>
      </c>
      <c r="R1" s="64" t="s">
        <v>105</v>
      </c>
      <c r="S1" s="63" t="s">
        <v>17</v>
      </c>
      <c r="T1" s="64" t="s">
        <v>20</v>
      </c>
      <c r="U1" s="63" t="s">
        <v>17</v>
      </c>
      <c r="V1" s="64" t="s">
        <v>116</v>
      </c>
      <c r="W1" s="63" t="s">
        <v>17</v>
      </c>
      <c r="X1" s="64" t="s">
        <v>261</v>
      </c>
      <c r="Y1" s="63" t="s">
        <v>17</v>
      </c>
      <c r="Z1" s="64" t="s">
        <v>106</v>
      </c>
      <c r="AA1" s="63" t="s">
        <v>17</v>
      </c>
      <c r="AB1" s="64" t="s">
        <v>244</v>
      </c>
      <c r="AC1" s="63" t="s">
        <v>17</v>
      </c>
      <c r="AD1" s="64" t="s">
        <v>108</v>
      </c>
      <c r="AE1" s="63" t="s">
        <v>17</v>
      </c>
      <c r="AF1" s="65" t="s">
        <v>118</v>
      </c>
      <c r="AG1" s="63" t="s">
        <v>17</v>
      </c>
      <c r="AH1" s="64" t="s">
        <v>119</v>
      </c>
      <c r="AI1" s="63" t="s">
        <v>17</v>
      </c>
      <c r="AJ1" s="64" t="s">
        <v>109</v>
      </c>
      <c r="AK1" s="63" t="s">
        <v>17</v>
      </c>
      <c r="AL1" s="64" t="s">
        <v>120</v>
      </c>
      <c r="AM1" s="63" t="s">
        <v>17</v>
      </c>
      <c r="AN1" s="65" t="s">
        <v>122</v>
      </c>
      <c r="AO1" s="63" t="s">
        <v>17</v>
      </c>
      <c r="AP1" s="65" t="s">
        <v>237</v>
      </c>
      <c r="AQ1" s="63" t="s">
        <v>17</v>
      </c>
      <c r="AR1" s="63" t="s">
        <v>255</v>
      </c>
      <c r="AS1" s="63" t="s">
        <v>17</v>
      </c>
      <c r="AT1" s="63" t="s">
        <v>270</v>
      </c>
    </row>
    <row r="2" spans="1:46" s="63" customFormat="1" ht="15.75" customHeight="1" x14ac:dyDescent="0.3">
      <c r="A2" s="25"/>
      <c r="B2" s="64"/>
      <c r="D2" s="64"/>
      <c r="F2" s="64"/>
      <c r="H2" s="64"/>
      <c r="L2" s="65"/>
      <c r="N2" s="64"/>
      <c r="P2" s="64"/>
      <c r="R2" s="64"/>
      <c r="T2" s="64"/>
      <c r="V2" s="64"/>
      <c r="X2" s="64"/>
      <c r="Z2" s="64"/>
      <c r="AB2" s="64"/>
      <c r="AD2" s="64"/>
      <c r="AF2" s="65"/>
      <c r="AH2" s="64"/>
      <c r="AJ2" s="64"/>
      <c r="AL2" s="64"/>
      <c r="AN2" s="65"/>
    </row>
    <row r="3" spans="1:46" s="25" customFormat="1" ht="15.75" customHeight="1" x14ac:dyDescent="0.3">
      <c r="A3" s="25" t="s">
        <v>154</v>
      </c>
      <c r="B3" s="48" t="str">
        <f t="shared" ref="B3:B24" si="0">SUBSTITUTE(SUBSTITUTE(SUBSTITUTE(SUBSTITUTE(SUBSTITUTE(A3,"(",""),"/",""),",","")," ",""),")","")</f>
        <v>Addcovercropsforlivingcoverinfallspring</v>
      </c>
      <c r="C3" s="25">
        <v>340</v>
      </c>
      <c r="D3" s="60" t="s">
        <v>314</v>
      </c>
      <c r="E3" s="25">
        <v>554</v>
      </c>
      <c r="F3" s="60" t="s">
        <v>83</v>
      </c>
      <c r="G3" s="71">
        <v>386</v>
      </c>
      <c r="H3" s="60" t="s">
        <v>340</v>
      </c>
      <c r="I3" s="25">
        <v>328</v>
      </c>
      <c r="J3" s="60" t="s">
        <v>331</v>
      </c>
      <c r="K3" s="71">
        <v>327612</v>
      </c>
      <c r="L3" s="161" t="s">
        <v>333</v>
      </c>
      <c r="M3" s="25">
        <v>332</v>
      </c>
      <c r="N3" s="25" t="s">
        <v>337</v>
      </c>
      <c r="O3" s="25">
        <v>410</v>
      </c>
      <c r="P3" s="167" t="s">
        <v>86</v>
      </c>
      <c r="Q3" s="25">
        <v>316</v>
      </c>
      <c r="R3" s="163" t="s">
        <v>335</v>
      </c>
      <c r="T3" s="160" t="s">
        <v>90</v>
      </c>
      <c r="U3" s="25">
        <v>647</v>
      </c>
      <c r="V3" s="168" t="s">
        <v>347</v>
      </c>
      <c r="W3" s="25" t="s">
        <v>19</v>
      </c>
      <c r="X3" s="163" t="s">
        <v>92</v>
      </c>
      <c r="Z3" s="159" t="s">
        <v>241</v>
      </c>
      <c r="AA3" s="25" t="s">
        <v>16</v>
      </c>
      <c r="AB3" s="60" t="s">
        <v>324</v>
      </c>
      <c r="AC3" s="25" t="s">
        <v>285</v>
      </c>
      <c r="AD3" s="163" t="s">
        <v>286</v>
      </c>
      <c r="AE3" s="60" t="s">
        <v>23</v>
      </c>
      <c r="AF3" s="25" t="s">
        <v>327</v>
      </c>
      <c r="AG3" s="25">
        <v>342</v>
      </c>
      <c r="AH3" s="161" t="s">
        <v>344</v>
      </c>
      <c r="AI3" s="71" t="s">
        <v>291</v>
      </c>
      <c r="AJ3" s="161" t="s">
        <v>295</v>
      </c>
      <c r="AK3" s="25" t="s">
        <v>307</v>
      </c>
      <c r="AL3" s="168" t="s">
        <v>343</v>
      </c>
      <c r="AN3" s="62" t="s">
        <v>123</v>
      </c>
      <c r="AO3" s="25">
        <v>595</v>
      </c>
      <c r="AP3" s="25" t="s">
        <v>366</v>
      </c>
      <c r="AQ3" s="25">
        <v>554</v>
      </c>
      <c r="AR3" s="161" t="s">
        <v>83</v>
      </c>
      <c r="AS3" s="173">
        <v>449</v>
      </c>
      <c r="AT3" s="173" t="s">
        <v>346</v>
      </c>
    </row>
    <row r="4" spans="1:46" s="25" customFormat="1" ht="15.75" customHeight="1" x14ac:dyDescent="0.3">
      <c r="A4" s="48" t="s">
        <v>217</v>
      </c>
      <c r="B4" s="48" t="str">
        <f t="shared" si="0"/>
        <v>Agriculturaltiledrainagewatertreatment</v>
      </c>
      <c r="C4" s="25">
        <v>340</v>
      </c>
      <c r="D4" s="60" t="s">
        <v>126</v>
      </c>
      <c r="E4" s="25">
        <v>604</v>
      </c>
      <c r="F4" s="25" t="s">
        <v>128</v>
      </c>
      <c r="G4" s="71">
        <v>390391327</v>
      </c>
      <c r="H4" s="60" t="s">
        <v>349</v>
      </c>
      <c r="I4" s="25">
        <v>328</v>
      </c>
      <c r="J4" s="58" t="s">
        <v>332</v>
      </c>
      <c r="K4" s="25">
        <v>512</v>
      </c>
      <c r="L4" s="163" t="s">
        <v>275</v>
      </c>
      <c r="M4" s="25">
        <v>393</v>
      </c>
      <c r="N4" s="72" t="s">
        <v>338</v>
      </c>
      <c r="O4" s="25">
        <v>582</v>
      </c>
      <c r="P4" s="25" t="s">
        <v>130</v>
      </c>
      <c r="Q4" s="25">
        <v>360</v>
      </c>
      <c r="R4" s="156" t="s">
        <v>277</v>
      </c>
      <c r="S4" s="25" t="s">
        <v>299</v>
      </c>
      <c r="T4" s="160" t="s">
        <v>301</v>
      </c>
      <c r="V4" s="159" t="s">
        <v>158</v>
      </c>
      <c r="W4" s="25" t="s">
        <v>263</v>
      </c>
      <c r="X4" s="163" t="s">
        <v>368</v>
      </c>
      <c r="Z4" s="159" t="s">
        <v>125</v>
      </c>
      <c r="AA4" s="25" t="s">
        <v>138</v>
      </c>
      <c r="AB4" s="60" t="s">
        <v>283</v>
      </c>
      <c r="AD4" s="163" t="s">
        <v>313</v>
      </c>
      <c r="AE4" s="60"/>
      <c r="AF4" s="25" t="s">
        <v>53</v>
      </c>
      <c r="AG4" s="25">
        <v>468</v>
      </c>
      <c r="AH4" s="164" t="s">
        <v>345</v>
      </c>
      <c r="AI4" s="25">
        <v>330</v>
      </c>
      <c r="AJ4" s="161" t="s">
        <v>137</v>
      </c>
      <c r="AL4" s="159" t="s">
        <v>317</v>
      </c>
      <c r="AN4" s="25" t="s">
        <v>124</v>
      </c>
      <c r="AR4" s="52" t="s">
        <v>311</v>
      </c>
    </row>
    <row r="5" spans="1:46" s="25" customFormat="1" ht="15.75" customHeight="1" x14ac:dyDescent="0.3">
      <c r="A5" s="25" t="s">
        <v>271</v>
      </c>
      <c r="B5" s="48" t="str">
        <f t="shared" si="0"/>
        <v>Buffersfieldedge</v>
      </c>
      <c r="E5" s="25">
        <v>747</v>
      </c>
      <c r="F5" s="25" t="s">
        <v>127</v>
      </c>
      <c r="G5" s="71">
        <v>390391327</v>
      </c>
      <c r="H5" s="60" t="s">
        <v>350</v>
      </c>
      <c r="K5" s="25">
        <v>512</v>
      </c>
      <c r="L5" s="163" t="s">
        <v>273</v>
      </c>
      <c r="M5" s="25">
        <v>412</v>
      </c>
      <c r="N5" s="58" t="s">
        <v>129</v>
      </c>
      <c r="Q5" s="71">
        <v>313784</v>
      </c>
      <c r="R5" s="167" t="s">
        <v>132</v>
      </c>
      <c r="T5" s="161" t="s">
        <v>221</v>
      </c>
      <c r="V5" s="164" t="s">
        <v>68</v>
      </c>
      <c r="W5" s="25" t="s">
        <v>262</v>
      </c>
      <c r="X5" s="163" t="s">
        <v>264</v>
      </c>
      <c r="Y5" s="25">
        <v>590</v>
      </c>
      <c r="Z5" s="159" t="s">
        <v>281</v>
      </c>
      <c r="AA5" s="25">
        <v>410</v>
      </c>
      <c r="AB5" s="60" t="s">
        <v>135</v>
      </c>
      <c r="AC5" s="25" t="s">
        <v>284</v>
      </c>
      <c r="AD5" s="163" t="s">
        <v>88</v>
      </c>
      <c r="AE5" s="60"/>
      <c r="AG5" s="25">
        <v>410</v>
      </c>
      <c r="AH5" s="164" t="s">
        <v>136</v>
      </c>
      <c r="AI5" s="25" t="s">
        <v>292</v>
      </c>
      <c r="AJ5" s="161" t="s">
        <v>296</v>
      </c>
      <c r="AK5" s="25" t="s">
        <v>304</v>
      </c>
      <c r="AL5" s="168" t="s">
        <v>336</v>
      </c>
      <c r="AQ5" s="25" t="s">
        <v>268</v>
      </c>
      <c r="AR5" s="52" t="s">
        <v>265</v>
      </c>
    </row>
    <row r="6" spans="1:46" s="25" customFormat="1" ht="15.75" customHeight="1" x14ac:dyDescent="0.3">
      <c r="A6" s="25" t="s">
        <v>140</v>
      </c>
      <c r="B6" s="48" t="str">
        <f t="shared" si="0"/>
        <v>Changingrotationstolesserosivecrops</v>
      </c>
      <c r="E6" s="71" t="s">
        <v>267</v>
      </c>
      <c r="F6" s="60" t="s">
        <v>374</v>
      </c>
      <c r="G6" s="71">
        <v>390391327</v>
      </c>
      <c r="H6" s="60" t="s">
        <v>351</v>
      </c>
      <c r="M6" s="25">
        <v>350</v>
      </c>
      <c r="N6" s="25" t="s">
        <v>339</v>
      </c>
      <c r="Q6" s="25" t="s">
        <v>280</v>
      </c>
      <c r="R6" s="156" t="s">
        <v>278</v>
      </c>
      <c r="T6" s="160" t="s">
        <v>89</v>
      </c>
      <c r="U6" s="71">
        <v>643</v>
      </c>
      <c r="V6" s="163" t="s">
        <v>348</v>
      </c>
      <c r="X6" s="163" t="s">
        <v>230</v>
      </c>
      <c r="Z6" s="159" t="s">
        <v>326</v>
      </c>
      <c r="AC6" s="25">
        <v>614</v>
      </c>
      <c r="AD6" s="163" t="s">
        <v>287</v>
      </c>
      <c r="AG6" s="25">
        <v>584</v>
      </c>
      <c r="AH6" s="164" t="s">
        <v>303</v>
      </c>
      <c r="AI6" s="25" t="s">
        <v>293</v>
      </c>
      <c r="AJ6" s="161" t="s">
        <v>294</v>
      </c>
      <c r="AL6" s="159" t="s">
        <v>341</v>
      </c>
      <c r="AQ6" s="25">
        <v>636</v>
      </c>
      <c r="AR6" s="172" t="s">
        <v>84</v>
      </c>
    </row>
    <row r="7" spans="1:46" s="25" customFormat="1" ht="15.75" customHeight="1" x14ac:dyDescent="0.3">
      <c r="A7" s="60" t="s">
        <v>101</v>
      </c>
      <c r="B7" s="48" t="str">
        <f t="shared" si="0"/>
        <v>Convertinglandtoperennials</v>
      </c>
      <c r="G7" s="71">
        <v>390391327</v>
      </c>
      <c r="H7" s="60" t="s">
        <v>352</v>
      </c>
      <c r="M7" s="25">
        <v>585</v>
      </c>
      <c r="N7" s="25" t="s">
        <v>85</v>
      </c>
      <c r="Q7" s="71">
        <v>635784</v>
      </c>
      <c r="R7" s="167" t="s">
        <v>131</v>
      </c>
      <c r="T7" s="160" t="s">
        <v>91</v>
      </c>
      <c r="U7" s="71"/>
      <c r="V7" s="164" t="s">
        <v>224</v>
      </c>
      <c r="X7" s="161" t="s">
        <v>155</v>
      </c>
      <c r="AH7" s="167" t="s">
        <v>214</v>
      </c>
      <c r="AK7" s="25" t="s">
        <v>21</v>
      </c>
      <c r="AL7" s="168" t="s">
        <v>342</v>
      </c>
      <c r="AQ7" s="25">
        <v>378</v>
      </c>
      <c r="AR7" s="52" t="s">
        <v>266</v>
      </c>
    </row>
    <row r="8" spans="1:46" s="25" customFormat="1" ht="15.75" customHeight="1" x14ac:dyDescent="0.3">
      <c r="A8" s="25" t="s">
        <v>103</v>
      </c>
      <c r="B8" s="48" t="str">
        <f t="shared" si="0"/>
        <v>Designederosioncontrolandtrapping</v>
      </c>
      <c r="M8" s="25">
        <v>600</v>
      </c>
      <c r="N8" s="58" t="s">
        <v>87</v>
      </c>
      <c r="Q8" s="71">
        <v>362367</v>
      </c>
      <c r="R8" s="156" t="s">
        <v>279</v>
      </c>
      <c r="S8" s="25">
        <v>655</v>
      </c>
      <c r="T8" s="160" t="s">
        <v>300</v>
      </c>
      <c r="U8" s="71">
        <v>390612</v>
      </c>
      <c r="V8" s="164" t="s">
        <v>134</v>
      </c>
      <c r="AG8" s="25">
        <v>580</v>
      </c>
      <c r="AH8" s="164" t="s">
        <v>97</v>
      </c>
      <c r="AK8" s="25" t="s">
        <v>305</v>
      </c>
      <c r="AL8" s="159" t="s">
        <v>308</v>
      </c>
      <c r="AQ8" s="173" t="s">
        <v>267</v>
      </c>
      <c r="AR8" s="52" t="s">
        <v>354</v>
      </c>
    </row>
    <row r="9" spans="1:46" s="25" customFormat="1" ht="15.75" customHeight="1" x14ac:dyDescent="0.3">
      <c r="A9" s="25" t="s">
        <v>104</v>
      </c>
      <c r="B9" s="48" t="str">
        <f t="shared" si="0"/>
        <v>Drainageditchmodifications</v>
      </c>
      <c r="M9" s="25">
        <v>638</v>
      </c>
      <c r="N9" s="60" t="s">
        <v>328</v>
      </c>
      <c r="U9" s="71">
        <v>390612</v>
      </c>
      <c r="V9" s="164" t="s">
        <v>133</v>
      </c>
      <c r="AG9" s="25">
        <v>390</v>
      </c>
      <c r="AH9" s="167" t="s">
        <v>212</v>
      </c>
      <c r="AL9" s="159" t="s">
        <v>246</v>
      </c>
    </row>
    <row r="10" spans="1:46" s="25" customFormat="1" ht="15.75" customHeight="1" x14ac:dyDescent="0.3">
      <c r="A10" s="25" t="s">
        <v>105</v>
      </c>
      <c r="B10" s="48" t="str">
        <f t="shared" si="0"/>
        <v>Feedlotrunoffcontrols</v>
      </c>
      <c r="V10" s="159" t="s">
        <v>358</v>
      </c>
      <c r="AG10" s="25">
        <v>584</v>
      </c>
      <c r="AH10" s="161" t="s">
        <v>98</v>
      </c>
      <c r="AL10" s="159" t="s">
        <v>365</v>
      </c>
    </row>
    <row r="11" spans="1:46" s="25" customFormat="1" ht="15.75" customHeight="1" x14ac:dyDescent="0.3">
      <c r="A11" s="48" t="s">
        <v>110</v>
      </c>
      <c r="B11" s="48" t="str">
        <f t="shared" si="0"/>
        <v>Forestrymanagement</v>
      </c>
      <c r="U11" s="25">
        <v>645</v>
      </c>
      <c r="V11" s="164" t="s">
        <v>357</v>
      </c>
      <c r="AG11" s="25">
        <v>395</v>
      </c>
      <c r="AH11" s="167" t="s">
        <v>213</v>
      </c>
      <c r="AK11" s="63"/>
      <c r="AL11" s="164" t="s">
        <v>121</v>
      </c>
    </row>
    <row r="12" spans="1:46" s="25" customFormat="1" ht="15.75" customHeight="1" x14ac:dyDescent="0.4">
      <c r="A12" s="48" t="s">
        <v>111</v>
      </c>
      <c r="B12" s="48" t="str">
        <f t="shared" si="0"/>
        <v>Habitatandstreamconnectivitymanagement</v>
      </c>
      <c r="D12" s="73"/>
      <c r="U12" s="25">
        <v>658</v>
      </c>
      <c r="V12" s="164" t="s">
        <v>355</v>
      </c>
      <c r="AH12" s="161" t="s">
        <v>358</v>
      </c>
      <c r="AL12" s="159" t="s">
        <v>315</v>
      </c>
    </row>
    <row r="13" spans="1:46" s="25" customFormat="1" ht="15.75" customHeight="1" x14ac:dyDescent="0.3">
      <c r="A13" s="48" t="s">
        <v>261</v>
      </c>
      <c r="B13" s="48" t="str">
        <f t="shared" si="0"/>
        <v>Lakeinternalloadmanagement</v>
      </c>
      <c r="U13" s="25">
        <v>657</v>
      </c>
      <c r="V13" s="164" t="s">
        <v>353</v>
      </c>
      <c r="AG13" s="25">
        <v>580</v>
      </c>
      <c r="AH13" s="161" t="s">
        <v>99</v>
      </c>
      <c r="AL13" s="159" t="s">
        <v>309</v>
      </c>
    </row>
    <row r="14" spans="1:46" s="25" customFormat="1" ht="15.75" customHeight="1" x14ac:dyDescent="0.3">
      <c r="A14" s="25" t="s">
        <v>237</v>
      </c>
      <c r="B14" s="48" t="str">
        <f t="shared" si="0"/>
        <v>PestManagement</v>
      </c>
      <c r="U14" s="25">
        <v>644</v>
      </c>
      <c r="V14" s="164" t="s">
        <v>316</v>
      </c>
      <c r="AG14" s="25">
        <v>587</v>
      </c>
      <c r="AH14" s="164" t="s">
        <v>318</v>
      </c>
      <c r="AL14" s="168" t="s">
        <v>356</v>
      </c>
    </row>
    <row r="15" spans="1:46" s="25" customFormat="1" ht="15.75" customHeight="1" x14ac:dyDescent="0.3">
      <c r="A15" s="48" t="s">
        <v>106</v>
      </c>
      <c r="B15" s="48" t="str">
        <f t="shared" si="0"/>
        <v>Nutrientmanagementcropland</v>
      </c>
    </row>
    <row r="16" spans="1:46" s="25" customFormat="1" ht="15.75" customHeight="1" x14ac:dyDescent="0.3">
      <c r="A16" s="25" t="s">
        <v>107</v>
      </c>
      <c r="B16" s="48" t="str">
        <f t="shared" si="0"/>
        <v>Opentileinletandsideinletimprovements</v>
      </c>
    </row>
    <row r="17" spans="1:44" s="25" customFormat="1" ht="15.75" customHeight="1" x14ac:dyDescent="0.3">
      <c r="A17" s="25" t="s">
        <v>108</v>
      </c>
      <c r="B17" s="48" t="str">
        <f t="shared" si="0"/>
        <v>Pasturemanagement</v>
      </c>
    </row>
    <row r="18" spans="1:44" s="25" customFormat="1" ht="15.75" customHeight="1" x14ac:dyDescent="0.3">
      <c r="A18" s="60" t="s">
        <v>112</v>
      </c>
      <c r="B18" s="48" t="str">
        <f t="shared" si="0"/>
        <v>Septicsystemimprovements</v>
      </c>
    </row>
    <row r="19" spans="1:44" s="25" customFormat="1" ht="15.75" customHeight="1" x14ac:dyDescent="0.3">
      <c r="A19" s="48" t="s">
        <v>113</v>
      </c>
      <c r="B19" s="48" t="str">
        <f t="shared" si="0"/>
        <v>Streambanksbluffsandravinesprotectedrestored</v>
      </c>
    </row>
    <row r="20" spans="1:44" s="25" customFormat="1" ht="15.75" customHeight="1" x14ac:dyDescent="0.3">
      <c r="A20" s="25" t="s">
        <v>109</v>
      </c>
      <c r="B20" s="48" t="str">
        <f t="shared" si="0"/>
        <v>Tillageresiduemanagement</v>
      </c>
    </row>
    <row r="21" spans="1:44" s="25" customFormat="1" ht="15.75" customHeight="1" x14ac:dyDescent="0.3">
      <c r="A21" s="48" t="s">
        <v>114</v>
      </c>
      <c r="B21" s="48" t="str">
        <f t="shared" si="0"/>
        <v>UrbanStormwaterrunoffcontrol</v>
      </c>
    </row>
    <row r="22" spans="1:44" s="25" customFormat="1" ht="15.75" customHeight="1" x14ac:dyDescent="0.3">
      <c r="A22" s="60" t="s">
        <v>115</v>
      </c>
      <c r="B22" s="48" t="str">
        <f t="shared" si="0"/>
        <v>Wastewaterpointsourcemanagement</v>
      </c>
      <c r="AL22" s="48"/>
    </row>
    <row r="23" spans="1:44" s="25" customFormat="1" x14ac:dyDescent="0.3">
      <c r="A23" s="25" t="s">
        <v>255</v>
      </c>
      <c r="B23" s="48" t="str">
        <f t="shared" si="0"/>
        <v>Ruralwaterstorage</v>
      </c>
    </row>
    <row r="24" spans="1:44" s="25" customFormat="1" x14ac:dyDescent="0.3">
      <c r="A24" s="173" t="s">
        <v>270</v>
      </c>
      <c r="B24" s="48" t="str">
        <f t="shared" si="0"/>
        <v>Irrigationwaterconservation</v>
      </c>
      <c r="AL24" s="48"/>
    </row>
    <row r="25" spans="1:44" s="25" customFormat="1" x14ac:dyDescent="0.3">
      <c r="A25" s="74"/>
      <c r="AL25" s="48"/>
    </row>
    <row r="26" spans="1:44" s="25" customFormat="1" x14ac:dyDescent="0.3">
      <c r="A26" s="48"/>
    </row>
    <row r="27" spans="1:44" s="25" customFormat="1" x14ac:dyDescent="0.3"/>
    <row r="28" spans="1:44" s="25" customFormat="1" x14ac:dyDescent="0.3">
      <c r="A28" s="74"/>
      <c r="B28" s="74"/>
    </row>
    <row r="29" spans="1:44" s="25" customFormat="1" x14ac:dyDescent="0.3">
      <c r="B29" s="74"/>
      <c r="E29" s="74"/>
    </row>
    <row r="30" spans="1:44" s="74" customFormat="1" x14ac:dyDescent="0.3">
      <c r="A30" s="48"/>
      <c r="D30" s="72"/>
      <c r="F30" s="25"/>
      <c r="AK30" s="25"/>
      <c r="AL30" s="48"/>
      <c r="AQ30" s="25"/>
      <c r="AR30" s="25"/>
    </row>
    <row r="31" spans="1:44" s="74" customFormat="1" x14ac:dyDescent="0.3">
      <c r="A31" s="48"/>
      <c r="D31" s="72"/>
      <c r="F31" s="25"/>
      <c r="AL31" s="25"/>
    </row>
    <row r="32" spans="1:44" s="74" customFormat="1" x14ac:dyDescent="0.3">
      <c r="A32" s="48"/>
      <c r="D32" s="72"/>
      <c r="F32" s="25"/>
      <c r="AL32" s="25"/>
    </row>
    <row r="33" spans="1:44" s="74" customFormat="1" x14ac:dyDescent="0.3">
      <c r="A33" s="58"/>
      <c r="D33" s="72"/>
      <c r="F33" s="25"/>
      <c r="AL33" s="25"/>
    </row>
    <row r="34" spans="1:44" s="74" customFormat="1" x14ac:dyDescent="0.3">
      <c r="A34" s="55"/>
      <c r="B34" s="18"/>
      <c r="D34" s="72"/>
      <c r="E34" s="18"/>
      <c r="F34" s="17"/>
      <c r="AL34" s="25"/>
    </row>
    <row r="35" spans="1:44" x14ac:dyDescent="0.3">
      <c r="A35" s="55"/>
      <c r="AK35" s="74"/>
      <c r="AL35" s="25"/>
      <c r="AQ35" s="74"/>
      <c r="AR35" s="74"/>
    </row>
    <row r="36" spans="1:44" x14ac:dyDescent="0.3">
      <c r="A36" s="56"/>
    </row>
    <row r="37" spans="1:44" x14ac:dyDescent="0.3">
      <c r="A37" s="57"/>
    </row>
  </sheetData>
  <sortState ref="W3:X7">
    <sortCondition ref="X3:X7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00B0F0"/>
  </sheetPr>
  <dimension ref="A1:C110"/>
  <sheetViews>
    <sheetView topLeftCell="A49" workbookViewId="0">
      <selection activeCell="A114" sqref="A114"/>
    </sheetView>
  </sheetViews>
  <sheetFormatPr defaultRowHeight="14.4" x14ac:dyDescent="0.3"/>
  <cols>
    <col min="1" max="1" width="133.33203125" style="7" bestFit="1" customWidth="1"/>
    <col min="2" max="2" width="21.109375" style="52" bestFit="1" customWidth="1"/>
    <col min="3" max="3" width="20.109375" style="174" customWidth="1"/>
    <col min="7" max="7" width="17.5546875" customWidth="1"/>
  </cols>
  <sheetData>
    <row r="1" spans="1:3" x14ac:dyDescent="0.3">
      <c r="A1" s="8" t="s">
        <v>62</v>
      </c>
      <c r="B1" s="53" t="s">
        <v>39</v>
      </c>
      <c r="C1" s="178" t="s">
        <v>17</v>
      </c>
    </row>
    <row r="2" spans="1:3" x14ac:dyDescent="0.3">
      <c r="A2" s="61" t="s">
        <v>324</v>
      </c>
      <c r="B2" s="52" t="s">
        <v>60</v>
      </c>
      <c r="C2" s="17" t="s">
        <v>16</v>
      </c>
    </row>
    <row r="3" spans="1:3" x14ac:dyDescent="0.3">
      <c r="A3" s="61" t="s">
        <v>283</v>
      </c>
      <c r="B3" s="52" t="s">
        <v>60</v>
      </c>
      <c r="C3" s="17" t="s">
        <v>322</v>
      </c>
    </row>
    <row r="4" spans="1:3" x14ac:dyDescent="0.3">
      <c r="A4" s="59" t="s">
        <v>92</v>
      </c>
      <c r="B4" s="52" t="s">
        <v>146</v>
      </c>
      <c r="C4" s="17" t="s">
        <v>19</v>
      </c>
    </row>
    <row r="5" spans="1:3" x14ac:dyDescent="0.3">
      <c r="A5" s="163" t="s">
        <v>335</v>
      </c>
      <c r="B5" s="52" t="s">
        <v>147</v>
      </c>
      <c r="C5" s="174">
        <v>316</v>
      </c>
    </row>
    <row r="6" spans="1:3" x14ac:dyDescent="0.3">
      <c r="A6" s="59" t="s">
        <v>367</v>
      </c>
      <c r="B6" s="52" t="s">
        <v>146</v>
      </c>
      <c r="C6" s="174" t="s">
        <v>141</v>
      </c>
    </row>
    <row r="7" spans="1:3" x14ac:dyDescent="0.3">
      <c r="A7" s="58" t="s">
        <v>334</v>
      </c>
      <c r="B7" s="52" t="s">
        <v>147</v>
      </c>
      <c r="C7" s="179" t="s">
        <v>263</v>
      </c>
    </row>
    <row r="8" spans="1:3" x14ac:dyDescent="0.3">
      <c r="A8" s="48" t="s">
        <v>343</v>
      </c>
      <c r="B8" s="52" t="s">
        <v>60</v>
      </c>
      <c r="C8" s="17" t="s">
        <v>307</v>
      </c>
    </row>
    <row r="9" spans="1:3" x14ac:dyDescent="0.3">
      <c r="A9" s="25" t="s">
        <v>317</v>
      </c>
      <c r="B9" s="52" t="s">
        <v>60</v>
      </c>
      <c r="C9" s="174" t="s">
        <v>141</v>
      </c>
    </row>
    <row r="10" spans="1:3" x14ac:dyDescent="0.3">
      <c r="A10" s="156" t="s">
        <v>277</v>
      </c>
      <c r="B10" s="52" t="s">
        <v>147</v>
      </c>
      <c r="C10" s="174">
        <v>360</v>
      </c>
    </row>
    <row r="11" spans="1:3" x14ac:dyDescent="0.3">
      <c r="A11" s="59" t="s">
        <v>333</v>
      </c>
      <c r="B11" s="52" t="s">
        <v>59</v>
      </c>
      <c r="C11" s="17" t="s">
        <v>274</v>
      </c>
    </row>
    <row r="12" spans="1:3" x14ac:dyDescent="0.3">
      <c r="A12" s="59" t="s">
        <v>332</v>
      </c>
      <c r="B12" s="52" t="s">
        <v>59</v>
      </c>
      <c r="C12" s="17">
        <v>328</v>
      </c>
    </row>
    <row r="13" spans="1:3" x14ac:dyDescent="0.3">
      <c r="A13" s="49" t="s">
        <v>331</v>
      </c>
      <c r="B13" s="52" t="s">
        <v>59</v>
      </c>
      <c r="C13" s="17">
        <v>328</v>
      </c>
    </row>
    <row r="14" spans="1:3" x14ac:dyDescent="0.3">
      <c r="A14" s="61" t="s">
        <v>295</v>
      </c>
      <c r="B14" s="52" t="s">
        <v>59</v>
      </c>
      <c r="C14" s="66" t="s">
        <v>364</v>
      </c>
    </row>
    <row r="15" spans="1:3" x14ac:dyDescent="0.3">
      <c r="A15" s="48" t="s">
        <v>336</v>
      </c>
      <c r="B15" s="52" t="s">
        <v>147</v>
      </c>
      <c r="C15" s="17" t="s">
        <v>139</v>
      </c>
    </row>
    <row r="16" spans="1:3" x14ac:dyDescent="0.3">
      <c r="A16" s="57" t="s">
        <v>337</v>
      </c>
      <c r="B16" s="52" t="s">
        <v>144</v>
      </c>
      <c r="C16" s="17">
        <v>332</v>
      </c>
    </row>
    <row r="17" spans="1:3" x14ac:dyDescent="0.3">
      <c r="A17" s="61" t="s">
        <v>137</v>
      </c>
      <c r="B17" s="52" t="s">
        <v>59</v>
      </c>
      <c r="C17" s="17">
        <v>330</v>
      </c>
    </row>
    <row r="18" spans="1:3" x14ac:dyDescent="0.3">
      <c r="A18" s="167" t="s">
        <v>83</v>
      </c>
      <c r="B18" s="52" t="s">
        <v>60</v>
      </c>
      <c r="C18" s="17">
        <v>554</v>
      </c>
    </row>
    <row r="19" spans="1:3" x14ac:dyDescent="0.3">
      <c r="A19" s="61" t="s">
        <v>286</v>
      </c>
      <c r="B19" s="52" t="s">
        <v>59</v>
      </c>
      <c r="C19" s="17">
        <v>528</v>
      </c>
    </row>
    <row r="20" spans="1:3" x14ac:dyDescent="0.3">
      <c r="A20" s="59" t="s">
        <v>275</v>
      </c>
      <c r="B20" s="52" t="s">
        <v>59</v>
      </c>
      <c r="C20" s="174">
        <v>512</v>
      </c>
    </row>
    <row r="21" spans="1:3" x14ac:dyDescent="0.3">
      <c r="A21" s="167" t="s">
        <v>126</v>
      </c>
      <c r="B21" s="52" t="s">
        <v>59</v>
      </c>
      <c r="C21" s="17">
        <v>340</v>
      </c>
    </row>
    <row r="22" spans="1:3" x14ac:dyDescent="0.3">
      <c r="A22" s="167" t="s">
        <v>314</v>
      </c>
      <c r="B22" s="52" t="s">
        <v>59</v>
      </c>
      <c r="C22" s="17">
        <v>340</v>
      </c>
    </row>
    <row r="23" spans="1:3" x14ac:dyDescent="0.3">
      <c r="A23" s="161" t="s">
        <v>344</v>
      </c>
      <c r="B23" s="52" t="s">
        <v>59</v>
      </c>
      <c r="C23" s="174">
        <v>342</v>
      </c>
    </row>
    <row r="24" spans="1:3" x14ac:dyDescent="0.3">
      <c r="A24" s="168" t="s">
        <v>347</v>
      </c>
      <c r="B24" s="52" t="s">
        <v>59</v>
      </c>
      <c r="C24" s="174">
        <v>647</v>
      </c>
    </row>
    <row r="25" spans="1:3" x14ac:dyDescent="0.3">
      <c r="A25" s="25" t="s">
        <v>341</v>
      </c>
      <c r="B25" s="52" t="s">
        <v>148</v>
      </c>
      <c r="C25" s="174" t="s">
        <v>141</v>
      </c>
    </row>
    <row r="26" spans="1:3" x14ac:dyDescent="0.3">
      <c r="A26" s="61" t="s">
        <v>132</v>
      </c>
      <c r="B26" s="52" t="s">
        <v>147</v>
      </c>
      <c r="C26" s="66" t="s">
        <v>321</v>
      </c>
    </row>
    <row r="27" spans="1:3" x14ac:dyDescent="0.3">
      <c r="A27" s="156" t="s">
        <v>278</v>
      </c>
      <c r="B27" s="52" t="s">
        <v>310</v>
      </c>
      <c r="C27" s="174" t="s">
        <v>280</v>
      </c>
    </row>
    <row r="28" spans="1:3" x14ac:dyDescent="0.3">
      <c r="A28" s="61" t="s">
        <v>131</v>
      </c>
      <c r="B28" s="52" t="s">
        <v>147</v>
      </c>
      <c r="C28" s="186" t="s">
        <v>320</v>
      </c>
    </row>
    <row r="29" spans="1:3" x14ac:dyDescent="0.3">
      <c r="A29" s="25" t="s">
        <v>288</v>
      </c>
      <c r="B29" s="52" t="s">
        <v>59</v>
      </c>
      <c r="C29" s="174" t="s">
        <v>141</v>
      </c>
    </row>
    <row r="30" spans="1:3" x14ac:dyDescent="0.3">
      <c r="A30" s="49" t="s">
        <v>340</v>
      </c>
      <c r="B30" s="52" t="s">
        <v>59</v>
      </c>
      <c r="C30" s="66">
        <v>386</v>
      </c>
    </row>
    <row r="31" spans="1:3" x14ac:dyDescent="0.3">
      <c r="A31" s="156" t="s">
        <v>338</v>
      </c>
      <c r="B31" s="52" t="s">
        <v>59</v>
      </c>
      <c r="C31" s="17">
        <v>393</v>
      </c>
    </row>
    <row r="32" spans="1:3" x14ac:dyDescent="0.3">
      <c r="A32" s="58" t="s">
        <v>264</v>
      </c>
      <c r="B32" s="52" t="s">
        <v>147</v>
      </c>
      <c r="C32" s="179" t="s">
        <v>262</v>
      </c>
    </row>
    <row r="33" spans="1:3" x14ac:dyDescent="0.3">
      <c r="A33" s="59" t="s">
        <v>264</v>
      </c>
      <c r="B33" s="52" t="s">
        <v>146</v>
      </c>
      <c r="C33" s="174" t="s">
        <v>141</v>
      </c>
    </row>
    <row r="34" spans="1:3" x14ac:dyDescent="0.3">
      <c r="A34" s="54" t="s">
        <v>90</v>
      </c>
      <c r="B34" s="52" t="s">
        <v>59</v>
      </c>
      <c r="C34" s="174" t="s">
        <v>141</v>
      </c>
    </row>
    <row r="35" spans="1:3" x14ac:dyDescent="0.3">
      <c r="A35" s="160" t="s">
        <v>301</v>
      </c>
      <c r="B35" s="52" t="s">
        <v>59</v>
      </c>
      <c r="C35" s="17" t="s">
        <v>299</v>
      </c>
    </row>
    <row r="36" spans="1:3" x14ac:dyDescent="0.3">
      <c r="A36" s="61" t="s">
        <v>86</v>
      </c>
      <c r="B36" s="52" t="s">
        <v>147</v>
      </c>
      <c r="C36" s="17">
        <v>410</v>
      </c>
    </row>
    <row r="37" spans="1:3" x14ac:dyDescent="0.3">
      <c r="A37" s="59" t="s">
        <v>129</v>
      </c>
      <c r="B37" s="52" t="s">
        <v>59</v>
      </c>
      <c r="C37" s="17">
        <v>412</v>
      </c>
    </row>
    <row r="38" spans="1:3" x14ac:dyDescent="0.3">
      <c r="A38" s="48" t="s">
        <v>342</v>
      </c>
      <c r="B38" s="52" t="s">
        <v>60</v>
      </c>
      <c r="C38" s="17" t="s">
        <v>21</v>
      </c>
    </row>
    <row r="39" spans="1:3" x14ac:dyDescent="0.3">
      <c r="A39" s="25" t="s">
        <v>366</v>
      </c>
      <c r="B39" s="52" t="s">
        <v>59</v>
      </c>
      <c r="C39" s="174">
        <v>595</v>
      </c>
    </row>
    <row r="40" spans="1:3" x14ac:dyDescent="0.3">
      <c r="A40" s="17" t="s">
        <v>346</v>
      </c>
      <c r="B40" s="52" t="s">
        <v>59</v>
      </c>
      <c r="C40" s="174" t="s">
        <v>141</v>
      </c>
    </row>
    <row r="41" spans="1:3" x14ac:dyDescent="0.3">
      <c r="A41" s="59" t="s">
        <v>230</v>
      </c>
      <c r="B41" s="52" t="s">
        <v>146</v>
      </c>
      <c r="C41" s="174" t="s">
        <v>141</v>
      </c>
    </row>
    <row r="42" spans="1:3" x14ac:dyDescent="0.3">
      <c r="A42" s="58" t="s">
        <v>230</v>
      </c>
      <c r="B42" s="52" t="s">
        <v>146</v>
      </c>
      <c r="C42" s="174" t="s">
        <v>141</v>
      </c>
    </row>
    <row r="43" spans="1:3" x14ac:dyDescent="0.3">
      <c r="A43" s="17" t="s">
        <v>345</v>
      </c>
      <c r="B43" s="52" t="s">
        <v>77</v>
      </c>
      <c r="C43" s="17">
        <v>468</v>
      </c>
    </row>
    <row r="44" spans="1:3" x14ac:dyDescent="0.3">
      <c r="A44" s="61" t="s">
        <v>88</v>
      </c>
      <c r="B44" s="52" t="s">
        <v>59</v>
      </c>
      <c r="C44" s="17">
        <v>472</v>
      </c>
    </row>
    <row r="45" spans="1:3" x14ac:dyDescent="0.3">
      <c r="A45" s="161" t="s">
        <v>221</v>
      </c>
      <c r="B45" s="52" t="s">
        <v>59</v>
      </c>
      <c r="C45" s="174" t="s">
        <v>141</v>
      </c>
    </row>
    <row r="46" spans="1:3" x14ac:dyDescent="0.3">
      <c r="A46" s="159" t="s">
        <v>290</v>
      </c>
      <c r="B46" s="172" t="s">
        <v>59</v>
      </c>
      <c r="C46" s="174">
        <v>590</v>
      </c>
    </row>
    <row r="47" spans="1:3" x14ac:dyDescent="0.3">
      <c r="A47" s="25" t="s">
        <v>289</v>
      </c>
      <c r="B47" s="52" t="s">
        <v>59</v>
      </c>
      <c r="C47" s="174" t="s">
        <v>141</v>
      </c>
    </row>
    <row r="48" spans="1:3" x14ac:dyDescent="0.3">
      <c r="A48" s="167" t="s">
        <v>157</v>
      </c>
      <c r="B48" s="48" t="s">
        <v>147</v>
      </c>
      <c r="C48" s="174" t="s">
        <v>141</v>
      </c>
    </row>
    <row r="49" spans="1:3" x14ac:dyDescent="0.3">
      <c r="A49" s="17" t="s">
        <v>158</v>
      </c>
      <c r="B49" s="52" t="s">
        <v>147</v>
      </c>
      <c r="C49" s="174" t="s">
        <v>141</v>
      </c>
    </row>
    <row r="50" spans="1:3" x14ac:dyDescent="0.3">
      <c r="A50" s="161" t="s">
        <v>296</v>
      </c>
      <c r="B50" s="52" t="s">
        <v>59</v>
      </c>
      <c r="C50" s="174" t="s">
        <v>298</v>
      </c>
    </row>
    <row r="51" spans="1:3" x14ac:dyDescent="0.3">
      <c r="A51" s="25" t="s">
        <v>282</v>
      </c>
      <c r="B51" s="52" t="s">
        <v>59</v>
      </c>
      <c r="C51" s="17">
        <v>590</v>
      </c>
    </row>
    <row r="52" spans="1:3" x14ac:dyDescent="0.3">
      <c r="A52" s="52" t="s">
        <v>311</v>
      </c>
      <c r="B52" s="52" t="s">
        <v>147</v>
      </c>
      <c r="C52" s="174" t="s">
        <v>141</v>
      </c>
    </row>
    <row r="53" spans="1:3" x14ac:dyDescent="0.3">
      <c r="A53" s="61" t="s">
        <v>313</v>
      </c>
      <c r="B53" s="70" t="s">
        <v>59</v>
      </c>
      <c r="C53" s="17">
        <v>101</v>
      </c>
    </row>
    <row r="54" spans="1:3" x14ac:dyDescent="0.3">
      <c r="A54" s="59" t="s">
        <v>273</v>
      </c>
      <c r="B54" s="52" t="s">
        <v>59</v>
      </c>
      <c r="C54" s="174">
        <v>512</v>
      </c>
    </row>
    <row r="55" spans="1:3" x14ac:dyDescent="0.3">
      <c r="A55" s="25" t="s">
        <v>308</v>
      </c>
      <c r="B55" s="52" t="s">
        <v>147</v>
      </c>
      <c r="C55" s="17" t="s">
        <v>305</v>
      </c>
    </row>
    <row r="56" spans="1:3" x14ac:dyDescent="0.3">
      <c r="A56" s="161" t="s">
        <v>246</v>
      </c>
      <c r="B56" s="52" t="s">
        <v>150</v>
      </c>
      <c r="C56" s="174" t="s">
        <v>141</v>
      </c>
    </row>
    <row r="57" spans="1:3" x14ac:dyDescent="0.3">
      <c r="A57" s="25" t="s">
        <v>326</v>
      </c>
      <c r="B57" s="52" t="s">
        <v>59</v>
      </c>
      <c r="C57" s="174" t="s">
        <v>141</v>
      </c>
    </row>
    <row r="58" spans="1:3" x14ac:dyDescent="0.3">
      <c r="A58" s="17" t="s">
        <v>68</v>
      </c>
      <c r="B58" s="52" t="s">
        <v>59</v>
      </c>
      <c r="C58" s="174" t="s">
        <v>141</v>
      </c>
    </row>
    <row r="59" spans="1:3" x14ac:dyDescent="0.3">
      <c r="A59" s="156" t="s">
        <v>279</v>
      </c>
      <c r="B59" s="52" t="s">
        <v>147</v>
      </c>
      <c r="C59" s="175">
        <v>362367</v>
      </c>
    </row>
    <row r="60" spans="1:3" x14ac:dyDescent="0.3">
      <c r="A60" s="17" t="s">
        <v>136</v>
      </c>
      <c r="B60" s="52" t="s">
        <v>147</v>
      </c>
      <c r="C60" s="17">
        <v>410</v>
      </c>
    </row>
    <row r="61" spans="1:3" x14ac:dyDescent="0.3">
      <c r="A61" s="54" t="s">
        <v>89</v>
      </c>
      <c r="B61" s="52" t="s">
        <v>147</v>
      </c>
      <c r="C61" s="174" t="s">
        <v>141</v>
      </c>
    </row>
    <row r="62" spans="1:3" x14ac:dyDescent="0.3">
      <c r="A62" s="17" t="s">
        <v>303</v>
      </c>
      <c r="B62" s="52" t="s">
        <v>147</v>
      </c>
      <c r="C62" s="17">
        <v>582</v>
      </c>
    </row>
    <row r="63" spans="1:3" x14ac:dyDescent="0.3">
      <c r="A63" s="163" t="s">
        <v>348</v>
      </c>
      <c r="B63" s="52" t="s">
        <v>59</v>
      </c>
      <c r="C63" s="174">
        <v>643</v>
      </c>
    </row>
    <row r="64" spans="1:3" x14ac:dyDescent="0.3">
      <c r="A64" s="17" t="s">
        <v>224</v>
      </c>
      <c r="B64" s="52" t="s">
        <v>147</v>
      </c>
      <c r="C64" s="174" t="s">
        <v>141</v>
      </c>
    </row>
    <row r="65" spans="1:3" x14ac:dyDescent="0.3">
      <c r="A65" s="167" t="s">
        <v>214</v>
      </c>
      <c r="B65" s="52" t="s">
        <v>77</v>
      </c>
      <c r="C65" s="174" t="s">
        <v>141</v>
      </c>
    </row>
    <row r="66" spans="1:3" x14ac:dyDescent="0.3">
      <c r="A66" s="161" t="s">
        <v>294</v>
      </c>
      <c r="B66" s="52" t="s">
        <v>59</v>
      </c>
      <c r="C66" s="174" t="s">
        <v>297</v>
      </c>
    </row>
    <row r="67" spans="1:3" x14ac:dyDescent="0.3">
      <c r="A67" s="17" t="s">
        <v>97</v>
      </c>
      <c r="B67" s="52" t="s">
        <v>77</v>
      </c>
      <c r="C67" s="17">
        <v>580</v>
      </c>
    </row>
    <row r="68" spans="1:3" x14ac:dyDescent="0.3">
      <c r="A68" s="49" t="s">
        <v>349</v>
      </c>
      <c r="B68" s="52" t="s">
        <v>59</v>
      </c>
      <c r="C68" s="186" t="s">
        <v>363</v>
      </c>
    </row>
    <row r="69" spans="1:3" x14ac:dyDescent="0.3">
      <c r="A69" s="49" t="s">
        <v>350</v>
      </c>
      <c r="B69" s="52" t="s">
        <v>59</v>
      </c>
      <c r="C69" s="186" t="s">
        <v>363</v>
      </c>
    </row>
    <row r="70" spans="1:3" x14ac:dyDescent="0.3">
      <c r="A70" s="49" t="s">
        <v>351</v>
      </c>
      <c r="B70" s="52" t="s">
        <v>59</v>
      </c>
      <c r="C70" s="186" t="s">
        <v>363</v>
      </c>
    </row>
    <row r="71" spans="1:3" x14ac:dyDescent="0.3">
      <c r="A71" s="49" t="s">
        <v>352</v>
      </c>
      <c r="B71" s="52" t="s">
        <v>59</v>
      </c>
      <c r="C71" s="186" t="s">
        <v>363</v>
      </c>
    </row>
    <row r="72" spans="1:3" x14ac:dyDescent="0.3">
      <c r="A72" s="167" t="s">
        <v>212</v>
      </c>
      <c r="B72" s="52" t="s">
        <v>59</v>
      </c>
      <c r="C72" s="17">
        <v>390</v>
      </c>
    </row>
    <row r="73" spans="1:3" x14ac:dyDescent="0.3">
      <c r="A73" s="17" t="s">
        <v>134</v>
      </c>
      <c r="B73" s="52" t="s">
        <v>77</v>
      </c>
      <c r="C73" s="186" t="s">
        <v>323</v>
      </c>
    </row>
    <row r="74" spans="1:3" x14ac:dyDescent="0.3">
      <c r="A74" s="17" t="s">
        <v>133</v>
      </c>
      <c r="B74" s="52" t="s">
        <v>77</v>
      </c>
      <c r="C74" s="186" t="s">
        <v>323</v>
      </c>
    </row>
    <row r="75" spans="1:3" x14ac:dyDescent="0.3">
      <c r="A75" s="54" t="s">
        <v>91</v>
      </c>
      <c r="B75" s="52" t="s">
        <v>61</v>
      </c>
      <c r="C75" s="174" t="s">
        <v>141</v>
      </c>
    </row>
    <row r="76" spans="1:3" x14ac:dyDescent="0.3">
      <c r="A76" s="160" t="s">
        <v>300</v>
      </c>
      <c r="B76" s="52" t="s">
        <v>61</v>
      </c>
      <c r="C76" s="174">
        <v>655</v>
      </c>
    </row>
    <row r="77" spans="1:3" x14ac:dyDescent="0.3">
      <c r="A77" s="25" t="s">
        <v>365</v>
      </c>
      <c r="B77" s="52" t="s">
        <v>147</v>
      </c>
      <c r="C77" s="174" t="s">
        <v>141</v>
      </c>
    </row>
    <row r="78" spans="1:3" x14ac:dyDescent="0.3">
      <c r="A78" s="17" t="s">
        <v>53</v>
      </c>
      <c r="B78" s="52" t="s">
        <v>149</v>
      </c>
      <c r="C78" s="174" t="s">
        <v>141</v>
      </c>
    </row>
    <row r="79" spans="1:3" x14ac:dyDescent="0.3">
      <c r="A79" s="25" t="s">
        <v>128</v>
      </c>
      <c r="B79" s="52" t="s">
        <v>60</v>
      </c>
      <c r="C79" s="17">
        <v>604</v>
      </c>
    </row>
    <row r="80" spans="1:3" x14ac:dyDescent="0.3">
      <c r="A80" s="25" t="s">
        <v>339</v>
      </c>
      <c r="B80" s="52" t="s">
        <v>147</v>
      </c>
      <c r="C80" s="17">
        <v>350</v>
      </c>
    </row>
    <row r="81" spans="1:3" x14ac:dyDescent="0.3">
      <c r="A81" s="17" t="s">
        <v>327</v>
      </c>
      <c r="B81" s="52" t="s">
        <v>147</v>
      </c>
      <c r="C81" s="57" t="s">
        <v>23</v>
      </c>
    </row>
    <row r="82" spans="1:3" x14ac:dyDescent="0.3">
      <c r="A82" s="61" t="s">
        <v>135</v>
      </c>
      <c r="B82" s="52" t="s">
        <v>147</v>
      </c>
      <c r="C82" s="17">
        <v>410</v>
      </c>
    </row>
    <row r="83" spans="1:3" x14ac:dyDescent="0.3">
      <c r="A83" s="167" t="s">
        <v>156</v>
      </c>
      <c r="B83" s="48" t="s">
        <v>147</v>
      </c>
      <c r="C83" s="174" t="s">
        <v>141</v>
      </c>
    </row>
    <row r="84" spans="1:3" x14ac:dyDescent="0.3">
      <c r="A84" s="52" t="s">
        <v>265</v>
      </c>
      <c r="B84" s="52" t="s">
        <v>59</v>
      </c>
      <c r="C84" s="174" t="s">
        <v>268</v>
      </c>
    </row>
    <row r="85" spans="1:3" x14ac:dyDescent="0.3">
      <c r="A85" s="17" t="s">
        <v>121</v>
      </c>
      <c r="B85" s="52" t="s">
        <v>150</v>
      </c>
      <c r="C85" s="174" t="s">
        <v>141</v>
      </c>
    </row>
    <row r="86" spans="1:3" x14ac:dyDescent="0.3">
      <c r="A86" s="58" t="s">
        <v>360</v>
      </c>
      <c r="B86" s="52" t="s">
        <v>77</v>
      </c>
      <c r="C86" s="17">
        <v>584</v>
      </c>
    </row>
    <row r="87" spans="1:3" x14ac:dyDescent="0.3">
      <c r="A87" s="60" t="s">
        <v>213</v>
      </c>
      <c r="B87" s="52" t="s">
        <v>59</v>
      </c>
      <c r="C87" s="17">
        <v>395</v>
      </c>
    </row>
    <row r="88" spans="1:3" x14ac:dyDescent="0.3">
      <c r="A88" s="60" t="s">
        <v>358</v>
      </c>
      <c r="B88" s="69" t="s">
        <v>143</v>
      </c>
      <c r="C88" s="174" t="s">
        <v>141</v>
      </c>
    </row>
    <row r="89" spans="1:3" x14ac:dyDescent="0.3">
      <c r="A89" s="58" t="s">
        <v>99</v>
      </c>
      <c r="B89" s="52" t="s">
        <v>77</v>
      </c>
      <c r="C89" s="17">
        <v>580</v>
      </c>
    </row>
    <row r="90" spans="1:3" x14ac:dyDescent="0.3">
      <c r="A90" s="57" t="s">
        <v>85</v>
      </c>
      <c r="B90" s="52" t="s">
        <v>59</v>
      </c>
      <c r="C90" s="17">
        <v>585</v>
      </c>
    </row>
    <row r="91" spans="1:3" x14ac:dyDescent="0.3">
      <c r="A91" s="17" t="s">
        <v>318</v>
      </c>
      <c r="B91" s="52" t="s">
        <v>147</v>
      </c>
      <c r="C91" s="17">
        <v>587</v>
      </c>
    </row>
    <row r="92" spans="1:3" x14ac:dyDescent="0.3">
      <c r="A92" s="25" t="s">
        <v>315</v>
      </c>
      <c r="B92" s="52" t="s">
        <v>150</v>
      </c>
      <c r="C92" s="174" t="s">
        <v>141</v>
      </c>
    </row>
    <row r="93" spans="1:3" x14ac:dyDescent="0.3">
      <c r="A93" s="58" t="s">
        <v>87</v>
      </c>
      <c r="B93" s="52" t="s">
        <v>77</v>
      </c>
      <c r="C93" s="17">
        <v>600</v>
      </c>
    </row>
    <row r="94" spans="1:3" x14ac:dyDescent="0.3">
      <c r="A94" s="25" t="s">
        <v>127</v>
      </c>
      <c r="B94" s="52" t="s">
        <v>60</v>
      </c>
      <c r="C94" s="17">
        <v>747</v>
      </c>
    </row>
    <row r="95" spans="1:3" x14ac:dyDescent="0.3">
      <c r="A95" s="25" t="s">
        <v>84</v>
      </c>
      <c r="B95" s="52" t="s">
        <v>60</v>
      </c>
      <c r="C95" s="17">
        <v>636</v>
      </c>
    </row>
    <row r="96" spans="1:3" x14ac:dyDescent="0.3">
      <c r="A96" s="25" t="s">
        <v>309</v>
      </c>
      <c r="B96" s="52" t="s">
        <v>59</v>
      </c>
      <c r="C96" s="174" t="s">
        <v>306</v>
      </c>
    </row>
    <row r="97" spans="1:3" x14ac:dyDescent="0.3">
      <c r="A97" s="25" t="s">
        <v>130</v>
      </c>
      <c r="B97" s="52" t="s">
        <v>77</v>
      </c>
      <c r="C97" s="17">
        <v>582</v>
      </c>
    </row>
    <row r="98" spans="1:3" x14ac:dyDescent="0.3">
      <c r="A98" s="17" t="s">
        <v>302</v>
      </c>
      <c r="B98" s="52" t="s">
        <v>147</v>
      </c>
      <c r="C98" s="66" t="s">
        <v>361</v>
      </c>
    </row>
    <row r="99" spans="1:3" x14ac:dyDescent="0.3">
      <c r="A99" s="25" t="s">
        <v>124</v>
      </c>
      <c r="B99" s="52" t="s">
        <v>312</v>
      </c>
      <c r="C99" s="174" t="s">
        <v>141</v>
      </c>
    </row>
    <row r="100" spans="1:3" x14ac:dyDescent="0.3">
      <c r="A100" s="62" t="s">
        <v>123</v>
      </c>
      <c r="B100" s="52" t="s">
        <v>312</v>
      </c>
      <c r="C100" s="174" t="s">
        <v>141</v>
      </c>
    </row>
    <row r="101" spans="1:3" x14ac:dyDescent="0.3">
      <c r="A101" s="167" t="s">
        <v>328</v>
      </c>
      <c r="B101" s="52" t="s">
        <v>147</v>
      </c>
      <c r="C101" s="17">
        <v>638</v>
      </c>
    </row>
    <row r="102" spans="1:3" x14ac:dyDescent="0.3">
      <c r="A102" s="52" t="s">
        <v>266</v>
      </c>
      <c r="B102" s="52" t="s">
        <v>60</v>
      </c>
      <c r="C102" s="174">
        <v>378</v>
      </c>
    </row>
    <row r="103" spans="1:3" x14ac:dyDescent="0.3">
      <c r="A103" s="167" t="s">
        <v>155</v>
      </c>
      <c r="B103" s="52" t="s">
        <v>77</v>
      </c>
      <c r="C103" s="174" t="s">
        <v>141</v>
      </c>
    </row>
    <row r="104" spans="1:3" x14ac:dyDescent="0.3">
      <c r="A104" s="163" t="s">
        <v>287</v>
      </c>
      <c r="B104" s="52" t="s">
        <v>147</v>
      </c>
      <c r="C104" s="174">
        <v>614</v>
      </c>
    </row>
    <row r="105" spans="1:3" x14ac:dyDescent="0.3">
      <c r="A105" s="48" t="s">
        <v>356</v>
      </c>
      <c r="B105" s="52" t="s">
        <v>59</v>
      </c>
      <c r="C105" s="66" t="s">
        <v>362</v>
      </c>
    </row>
    <row r="106" spans="1:3" x14ac:dyDescent="0.3">
      <c r="A106" s="167" t="s">
        <v>355</v>
      </c>
      <c r="B106" s="52" t="s">
        <v>145</v>
      </c>
      <c r="C106" s="17">
        <v>658</v>
      </c>
    </row>
    <row r="107" spans="1:3" x14ac:dyDescent="0.3">
      <c r="A107" s="167" t="s">
        <v>353</v>
      </c>
      <c r="B107" s="52" t="s">
        <v>145</v>
      </c>
      <c r="C107" s="17">
        <v>657</v>
      </c>
    </row>
    <row r="108" spans="1:3" x14ac:dyDescent="0.3">
      <c r="A108" s="52" t="s">
        <v>374</v>
      </c>
      <c r="B108" s="52" t="s">
        <v>60</v>
      </c>
      <c r="C108" s="174" t="s">
        <v>269</v>
      </c>
    </row>
    <row r="109" spans="1:3" x14ac:dyDescent="0.3">
      <c r="A109" s="156" t="s">
        <v>354</v>
      </c>
      <c r="B109" s="52" t="s">
        <v>60</v>
      </c>
      <c r="C109" s="174" t="s">
        <v>269</v>
      </c>
    </row>
    <row r="110" spans="1:3" x14ac:dyDescent="0.3">
      <c r="A110" s="167" t="s">
        <v>316</v>
      </c>
      <c r="B110" s="52" t="s">
        <v>145</v>
      </c>
      <c r="C110" s="17">
        <v>644</v>
      </c>
    </row>
  </sheetData>
  <sortState ref="A2:C110">
    <sortCondition ref="A2:A110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36</vt:i4>
      </vt:variant>
    </vt:vector>
  </HeadingPairs>
  <TitlesOfParts>
    <vt:vector size="43" baseType="lpstr">
      <vt:lpstr>WRAPS Strategy Table Old</vt:lpstr>
      <vt:lpstr>WRAPS Strategy Table</vt:lpstr>
      <vt:lpstr>Strategies and BMPs</vt:lpstr>
      <vt:lpstr>BMP List</vt:lpstr>
      <vt:lpstr>Parameters and Strategies</vt:lpstr>
      <vt:lpstr>Strategies and Actions</vt:lpstr>
      <vt:lpstr>Actions and Units</vt:lpstr>
      <vt:lpstr>Addcovercropsforlivingcoverinfallspring</vt:lpstr>
      <vt:lpstr>Agriculturaltiledrainagewatertreatment</vt:lpstr>
      <vt:lpstr>AlteredHydrology</vt:lpstr>
      <vt:lpstr>BacteriaEcoli</vt:lpstr>
      <vt:lpstr>Buffersfieldedge</vt:lpstr>
      <vt:lpstr>Changingrotationstolesserosivecrops</vt:lpstr>
      <vt:lpstr>Chloride</vt:lpstr>
      <vt:lpstr>Convertinglandtoperennials</vt:lpstr>
      <vt:lpstr>Designederosioncontrolandtrapping</vt:lpstr>
      <vt:lpstr>DissolvedOxygen</vt:lpstr>
      <vt:lpstr>Drainageditchmodifications</vt:lpstr>
      <vt:lpstr>Feedlotrunoffcontrols</vt:lpstr>
      <vt:lpstr>Forestrymanagement</vt:lpstr>
      <vt:lpstr>Habitatandstreamconnectivitymanagement</vt:lpstr>
      <vt:lpstr>Habitatconnectivity</vt:lpstr>
      <vt:lpstr>InvasiveSpecies</vt:lpstr>
      <vt:lpstr>Irrigationwaterconservation</vt:lpstr>
      <vt:lpstr>Lakeinternalloadmanagement</vt:lpstr>
      <vt:lpstr>MacroinvertebrateBioassessment</vt:lpstr>
      <vt:lpstr>MercuryMetals</vt:lpstr>
      <vt:lpstr>Nitrogennitrate</vt:lpstr>
      <vt:lpstr>Nutrientmanagementcropland</vt:lpstr>
      <vt:lpstr>Opentileinletandsideinletimprovements</vt:lpstr>
      <vt:lpstr>Pasturemanagement</vt:lpstr>
      <vt:lpstr>Pesticides</vt:lpstr>
      <vt:lpstr>PestManagement</vt:lpstr>
      <vt:lpstr>Phosphorus</vt:lpstr>
      <vt:lpstr>Ruralwaterstorage</vt:lpstr>
      <vt:lpstr>SedimentTSS</vt:lpstr>
      <vt:lpstr>Septicsystemimprovements</vt:lpstr>
      <vt:lpstr>StrategyList</vt:lpstr>
      <vt:lpstr>Streambanksbluffsandravinesprotectedrestored</vt:lpstr>
      <vt:lpstr>Temperature</vt:lpstr>
      <vt:lpstr>Tillageresiduemanagement</vt:lpstr>
      <vt:lpstr>UrbanStormwaterrunoffcontrol</vt:lpstr>
      <vt:lpstr>Wastewaterpointsourcemanagement</vt:lpstr>
    </vt:vector>
  </TitlesOfParts>
  <Manager>Celine Lyman</Manager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Watershed Restoration and Protection Strategy (WRAPS) Report - Strategy Table</dc:title>
  <dc:subject>This table provides a summary of implementation strategies and actions for both restoration and protection. This table will be used by MPCA staff, consultants, and watershed partners.</dc:subject>
  <dc:creator>Minnesota Pollution Control Agency - Celine Lyman (Sherry Mottonen)</dc:creator>
  <cp:keywords>Minnesota Pollution Control Agency,MPCA,wq-ws4-03a,water quality,watershed,water stories,Total Maximum Daily Load Template,TMDL template,template,Watershed TMDL,Watershed Restoration and Protection Strategy,WRAPS,Impaired Waters</cp:keywords>
  <cp:lastModifiedBy>Holstad, Jennifer</cp:lastModifiedBy>
  <cp:lastPrinted>2019-07-03T19:17:47Z</cp:lastPrinted>
  <dcterms:created xsi:type="dcterms:W3CDTF">2014-07-31T15:12:43Z</dcterms:created>
  <dcterms:modified xsi:type="dcterms:W3CDTF">2019-08-08T19:17:40Z</dcterms:modified>
  <cp:category>water quality, watershed, water stories</cp:category>
</cp:coreProperties>
</file>