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X:\Publications\Fact_Sheets\Planning\SBAP\5-Compliance calendars\"/>
    </mc:Choice>
  </mc:AlternateContent>
  <xr:revisionPtr revIDLastSave="0" documentId="13_ncr:1_{447BCF37-6AAC-4E5E-9239-3733297394C7}" xr6:coauthVersionLast="47" xr6:coauthVersionMax="47" xr10:uidLastSave="{00000000-0000-0000-0000-000000000000}"/>
  <bookViews>
    <workbookView xWindow="28680" yWindow="-120" windowWidth="29040" windowHeight="15720" tabRatio="922" xr2:uid="{00000000-000D-0000-FFFF-FFFF00000000}"/>
  </bookViews>
  <sheets>
    <sheet name="Introduction" sheetId="57" r:id="rId1"/>
    <sheet name="Instructions" sheetId="59" r:id="rId2"/>
    <sheet name="Data guidance" sheetId="56" r:id="rId3"/>
    <sheet name="Data" sheetId="52" r:id="rId4"/>
    <sheet name="Year 1" sheetId="54" r:id="rId5"/>
    <sheet name="Glossary" sheetId="61" r:id="rId6"/>
    <sheet name="Data validation" sheetId="53" state="hidden" r:id="rId7"/>
  </sheets>
  <definedNames>
    <definedName name="_xlnm._FilterDatabase" localSheetId="5" hidden="1">Glossary!$B$5:$B$44</definedName>
    <definedName name="Air_atomization" localSheetId="5">Glossary!$B$6</definedName>
    <definedName name="Airless" localSheetId="5">Glossary!$B$8</definedName>
    <definedName name="Annual_reduced_recordkeeping">Glossary!$B$9</definedName>
    <definedName name="CE_Table">Glossary!$N$4</definedName>
    <definedName name="Certified_hood" localSheetId="5">Glossary!$B$12</definedName>
    <definedName name="Control_efficiency" localSheetId="5">Glossary!$B$16</definedName>
    <definedName name="Control_equipment_efficiency" localSheetId="5">Glossary!$B$17</definedName>
    <definedName name="Electrode_deposition" localSheetId="5">Glossary!$B$21</definedName>
    <definedName name="Electrostatic_air_atomization" localSheetId="5">Glossary!$B$23</definedName>
    <definedName name="Electrostatic_airless" localSheetId="5">Glossary!$B$24</definedName>
    <definedName name="Environmental_Data_Sheet__EDS">Glossary!$B$25</definedName>
    <definedName name="Federally_exempt_compounds" localSheetId="5">Glossary!$B$26</definedName>
    <definedName name="Hand_application__e.g.__brush__drip__roll__wipe" localSheetId="5">Glossary!$B$27</definedName>
    <definedName name="High_Volume_Low_Pressure__HVLP" localSheetId="5">Glossary!$B$29</definedName>
    <definedName name="Hood" localSheetId="5">Glossary!$B$30</definedName>
    <definedName name="Listed_control_equipment" localSheetId="5">Glossary!$B$31</definedName>
    <definedName name="Monthly_rolling_sum">Glossary!$B$32</definedName>
    <definedName name="Non_certified_hood" localSheetId="5">Glossary!$B$33</definedName>
    <definedName name="Powder_coating" localSheetId="5">Glossary!$B$37</definedName>
    <definedName name="_xlnm.Print_Area" localSheetId="2">'Data guidance'!$B$1:$N$89</definedName>
    <definedName name="_xlnm.Print_Area" localSheetId="6">'Data validation'!$B$1:$E$29</definedName>
    <definedName name="_xlnm.Print_Area" localSheetId="5">Glossary!$B$1:$I$45,Glossary!$K$1:$O$14,Glossary!$Q$1:$Q$10</definedName>
    <definedName name="_xlnm.Print_Area" localSheetId="1">Instructions!$B$1:$N$51</definedName>
    <definedName name="_xlnm.Print_Area" localSheetId="0">Introduction!$B$1:$N$44</definedName>
    <definedName name="_xlnm.Print_Area" localSheetId="4">'Year 1'!$A$1:$CA$208</definedName>
    <definedName name="_xlnm.Print_Titles" localSheetId="3">Data!$A:$A</definedName>
    <definedName name="_xlnm.Print_Titles" localSheetId="1">Instructions!$1:$2</definedName>
    <definedName name="_xlnm.Print_Titles" localSheetId="4">'Year 1'!$A:$A</definedName>
    <definedName name="Product_Data_Sheet__PDS">Glossary!$B$38</definedName>
    <definedName name="Safety_Data_Sheet__SDS">Glossary!$B$39</definedName>
    <definedName name="Tab_DataGuidance">'Data guidance'!$A$1</definedName>
    <definedName name="TE_table">Glossary!$K$4</definedName>
    <definedName name="Technical_Data_Sheet__TDS">Glossary!$B$40</definedName>
    <definedName name="Total_enclosure" localSheetId="5">Glossary!$B$41</definedName>
    <definedName name="Transfer_efficiency" localSheetId="5">Glossary!$B$42</definedName>
    <definedName name="Transfer_efficiency___control_equipment_efficiency" localSheetId="5">Glossary!$K$2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61" l="1"/>
  <c r="E1" i="53" l="1"/>
  <c r="G1" i="54"/>
  <c r="N1" i="56"/>
  <c r="BZ208" i="54" l="1"/>
  <c r="BY208" i="54"/>
  <c r="BX208" i="54"/>
  <c r="BW208" i="54"/>
  <c r="BV208" i="54"/>
  <c r="BU208" i="54"/>
  <c r="BT208" i="54"/>
  <c r="BS208" i="54"/>
  <c r="BR208" i="54"/>
  <c r="BQ208" i="54"/>
  <c r="BP208" i="54"/>
  <c r="BO208" i="54"/>
  <c r="BN208" i="54"/>
  <c r="BM208" i="54"/>
  <c r="BL208" i="54"/>
  <c r="BK208" i="54"/>
  <c r="BJ208" i="54"/>
  <c r="BI208" i="54"/>
  <c r="BH208" i="54"/>
  <c r="BG208" i="54"/>
  <c r="BF208" i="54"/>
  <c r="BE208" i="54"/>
  <c r="BD208" i="54"/>
  <c r="BC208" i="54"/>
  <c r="BB208" i="54"/>
  <c r="BA208" i="54"/>
  <c r="AZ208" i="54"/>
  <c r="AY208" i="54"/>
  <c r="AX208" i="54"/>
  <c r="AW208" i="54"/>
  <c r="AV208" i="54"/>
  <c r="AU208" i="54"/>
  <c r="AT208" i="54"/>
  <c r="AS208" i="54"/>
  <c r="AR208" i="54"/>
  <c r="AQ208" i="54"/>
  <c r="AP208" i="54"/>
  <c r="AO208" i="54"/>
  <c r="AN208" i="54"/>
  <c r="AM208" i="54"/>
  <c r="AL208" i="54"/>
  <c r="AK208" i="54"/>
  <c r="AJ208" i="54"/>
  <c r="AI208" i="54"/>
  <c r="AH208" i="54"/>
  <c r="AG208" i="54"/>
  <c r="AF208" i="54"/>
  <c r="AE208" i="54"/>
  <c r="AD208" i="54"/>
  <c r="AC208" i="54"/>
  <c r="AB208" i="54"/>
  <c r="AA208" i="54"/>
  <c r="Z208" i="54"/>
  <c r="Y208" i="54"/>
  <c r="X208" i="54"/>
  <c r="W208" i="54"/>
  <c r="V208" i="54"/>
  <c r="U208" i="54"/>
  <c r="T208" i="54"/>
  <c r="S208" i="54"/>
  <c r="Q208" i="54"/>
  <c r="F208" i="54"/>
  <c r="E208" i="54"/>
  <c r="D208" i="54"/>
  <c r="C208" i="54"/>
  <c r="B208" i="54"/>
  <c r="A208" i="54"/>
  <c r="BZ207" i="54"/>
  <c r="BY207" i="54"/>
  <c r="BX207" i="54"/>
  <c r="BW207" i="54"/>
  <c r="BV207" i="54"/>
  <c r="BU207" i="54"/>
  <c r="BT207" i="54"/>
  <c r="BS207" i="54"/>
  <c r="BR207" i="54"/>
  <c r="BQ207" i="54"/>
  <c r="BP207" i="54"/>
  <c r="BO207" i="54"/>
  <c r="BN207" i="54"/>
  <c r="BM207" i="54"/>
  <c r="BL207" i="54"/>
  <c r="BK207" i="54"/>
  <c r="BJ207" i="54"/>
  <c r="BI207" i="54"/>
  <c r="BH207" i="54"/>
  <c r="BG207" i="54"/>
  <c r="BF207" i="54"/>
  <c r="BE207" i="54"/>
  <c r="BD207" i="54"/>
  <c r="BC207" i="54"/>
  <c r="BB207" i="54"/>
  <c r="BA207" i="54"/>
  <c r="AZ207" i="54"/>
  <c r="AY207" i="54"/>
  <c r="AX207" i="54"/>
  <c r="AW207" i="54"/>
  <c r="AV207" i="54"/>
  <c r="AU207" i="54"/>
  <c r="AT207" i="54"/>
  <c r="AS207" i="54"/>
  <c r="AR207" i="54"/>
  <c r="AQ207" i="54"/>
  <c r="AP207" i="54"/>
  <c r="AO207" i="54"/>
  <c r="AN207" i="54"/>
  <c r="AM207" i="54"/>
  <c r="AL207" i="54"/>
  <c r="AK207" i="54"/>
  <c r="AJ207" i="54"/>
  <c r="AI207" i="54"/>
  <c r="AH207" i="54"/>
  <c r="AG207" i="54"/>
  <c r="AF207" i="54"/>
  <c r="AE207" i="54"/>
  <c r="AD207" i="54"/>
  <c r="AC207" i="54"/>
  <c r="AB207" i="54"/>
  <c r="AA207" i="54"/>
  <c r="Z207" i="54"/>
  <c r="Y207" i="54"/>
  <c r="X207" i="54"/>
  <c r="W207" i="54"/>
  <c r="V207" i="54"/>
  <c r="U207" i="54"/>
  <c r="T207" i="54"/>
  <c r="S207" i="54"/>
  <c r="Q207" i="54"/>
  <c r="F207" i="54"/>
  <c r="E207" i="54"/>
  <c r="D207" i="54"/>
  <c r="C207" i="54"/>
  <c r="B207" i="54"/>
  <c r="A207" i="54"/>
  <c r="BZ206" i="54"/>
  <c r="BY206" i="54"/>
  <c r="BX206" i="54"/>
  <c r="BW206" i="54"/>
  <c r="BV206" i="54"/>
  <c r="BU206" i="54"/>
  <c r="BT206" i="54"/>
  <c r="BS206" i="54"/>
  <c r="BR206" i="54"/>
  <c r="BQ206" i="54"/>
  <c r="BP206" i="54"/>
  <c r="BO206" i="54"/>
  <c r="BN206" i="54"/>
  <c r="BM206" i="54"/>
  <c r="BL206" i="54"/>
  <c r="BK206" i="54"/>
  <c r="BJ206" i="54"/>
  <c r="BI206" i="54"/>
  <c r="BH206" i="54"/>
  <c r="BG206" i="54"/>
  <c r="BF206" i="54"/>
  <c r="BE206" i="54"/>
  <c r="BD206" i="54"/>
  <c r="BC206" i="54"/>
  <c r="BB206" i="54"/>
  <c r="BA206" i="54"/>
  <c r="AZ206" i="54"/>
  <c r="AY206" i="54"/>
  <c r="AX206" i="54"/>
  <c r="AW206" i="54"/>
  <c r="AV206" i="54"/>
  <c r="AU206" i="54"/>
  <c r="AT206" i="54"/>
  <c r="AS206" i="54"/>
  <c r="AR206" i="54"/>
  <c r="AQ206" i="54"/>
  <c r="AP206" i="54"/>
  <c r="AO206" i="54"/>
  <c r="AN206" i="54"/>
  <c r="AM206" i="54"/>
  <c r="AL206" i="54"/>
  <c r="AK206" i="54"/>
  <c r="AJ206" i="54"/>
  <c r="AI206" i="54"/>
  <c r="AH206" i="54"/>
  <c r="AG206" i="54"/>
  <c r="AF206" i="54"/>
  <c r="AE206" i="54"/>
  <c r="AD206" i="54"/>
  <c r="AC206" i="54"/>
  <c r="AB206" i="54"/>
  <c r="AA206" i="54"/>
  <c r="Z206" i="54"/>
  <c r="Y206" i="54"/>
  <c r="X206" i="54"/>
  <c r="W206" i="54"/>
  <c r="V206" i="54"/>
  <c r="U206" i="54"/>
  <c r="T206" i="54"/>
  <c r="S206" i="54"/>
  <c r="Q206" i="54"/>
  <c r="F206" i="54"/>
  <c r="E206" i="54"/>
  <c r="D206" i="54"/>
  <c r="C206" i="54"/>
  <c r="B206" i="54"/>
  <c r="A206" i="54"/>
  <c r="BZ205" i="54"/>
  <c r="BY205" i="54"/>
  <c r="BX205" i="54"/>
  <c r="BW205" i="54"/>
  <c r="BV205" i="54"/>
  <c r="BU205" i="54"/>
  <c r="BT205" i="54"/>
  <c r="BS205" i="54"/>
  <c r="BR205" i="54"/>
  <c r="BQ205" i="54"/>
  <c r="BP205" i="54"/>
  <c r="BO205" i="54"/>
  <c r="BN205" i="54"/>
  <c r="BM205" i="54"/>
  <c r="BL205" i="54"/>
  <c r="BK205" i="54"/>
  <c r="BJ205" i="54"/>
  <c r="BI205" i="54"/>
  <c r="BH205" i="54"/>
  <c r="BG205" i="54"/>
  <c r="BF205" i="54"/>
  <c r="BE205" i="54"/>
  <c r="BD205" i="54"/>
  <c r="BC205" i="54"/>
  <c r="BB205" i="54"/>
  <c r="BA205" i="54"/>
  <c r="AZ205" i="54"/>
  <c r="AY205" i="54"/>
  <c r="AX205" i="54"/>
  <c r="AW205" i="54"/>
  <c r="AV205" i="54"/>
  <c r="AU205" i="54"/>
  <c r="AT205" i="54"/>
  <c r="AS205" i="54"/>
  <c r="AR205" i="54"/>
  <c r="AQ205" i="54"/>
  <c r="AP205" i="54"/>
  <c r="AO205" i="54"/>
  <c r="AN205" i="54"/>
  <c r="AM205" i="54"/>
  <c r="AL205" i="54"/>
  <c r="AK205" i="54"/>
  <c r="AJ205" i="54"/>
  <c r="AI205" i="54"/>
  <c r="AH205" i="54"/>
  <c r="AG205" i="54"/>
  <c r="AF205" i="54"/>
  <c r="AE205" i="54"/>
  <c r="AD205" i="54"/>
  <c r="AC205" i="54"/>
  <c r="AB205" i="54"/>
  <c r="AA205" i="54"/>
  <c r="Z205" i="54"/>
  <c r="Y205" i="54"/>
  <c r="X205" i="54"/>
  <c r="W205" i="54"/>
  <c r="V205" i="54"/>
  <c r="U205" i="54"/>
  <c r="T205" i="54"/>
  <c r="S205" i="54"/>
  <c r="Q205" i="54"/>
  <c r="F205" i="54"/>
  <c r="E205" i="54"/>
  <c r="D205" i="54"/>
  <c r="C205" i="54"/>
  <c r="B205" i="54"/>
  <c r="A205" i="54"/>
  <c r="BZ204" i="54"/>
  <c r="BY204" i="54"/>
  <c r="BX204" i="54"/>
  <c r="BW204" i="54"/>
  <c r="BV204" i="54"/>
  <c r="BU204" i="54"/>
  <c r="BT204" i="54"/>
  <c r="BS204" i="54"/>
  <c r="BR204" i="54"/>
  <c r="BQ204" i="54"/>
  <c r="BP204" i="54"/>
  <c r="BO204" i="54"/>
  <c r="BN204" i="54"/>
  <c r="BM204" i="54"/>
  <c r="BL204" i="54"/>
  <c r="BK204" i="54"/>
  <c r="BJ204" i="54"/>
  <c r="BI204" i="54"/>
  <c r="BH204" i="54"/>
  <c r="BG204" i="54"/>
  <c r="BF204" i="54"/>
  <c r="BE204" i="54"/>
  <c r="BD204" i="54"/>
  <c r="BC204" i="54"/>
  <c r="BB204" i="54"/>
  <c r="BA204" i="54"/>
  <c r="AZ204" i="54"/>
  <c r="AY204" i="54"/>
  <c r="AX204" i="54"/>
  <c r="AW204" i="54"/>
  <c r="AV204" i="54"/>
  <c r="AU204" i="54"/>
  <c r="AT204" i="54"/>
  <c r="AS204" i="54"/>
  <c r="AR204" i="54"/>
  <c r="AQ204" i="54"/>
  <c r="AP204" i="54"/>
  <c r="AO204" i="54"/>
  <c r="AN204" i="54"/>
  <c r="AM204" i="54"/>
  <c r="AL204" i="54"/>
  <c r="AK204" i="54"/>
  <c r="AJ204" i="54"/>
  <c r="AI204" i="54"/>
  <c r="AH204" i="54"/>
  <c r="AG204" i="54"/>
  <c r="AF204" i="54"/>
  <c r="AE204" i="54"/>
  <c r="AD204" i="54"/>
  <c r="AC204" i="54"/>
  <c r="AB204" i="54"/>
  <c r="AA204" i="54"/>
  <c r="Z204" i="54"/>
  <c r="Y204" i="54"/>
  <c r="X204" i="54"/>
  <c r="W204" i="54"/>
  <c r="V204" i="54"/>
  <c r="U204" i="54"/>
  <c r="T204" i="54"/>
  <c r="S204" i="54"/>
  <c r="Q204" i="54"/>
  <c r="F204" i="54"/>
  <c r="E204" i="54"/>
  <c r="D204" i="54"/>
  <c r="C204" i="54"/>
  <c r="B204" i="54"/>
  <c r="A204" i="54"/>
  <c r="BZ203" i="54"/>
  <c r="BY203" i="54"/>
  <c r="BX203" i="54"/>
  <c r="BW203" i="54"/>
  <c r="BV203" i="54"/>
  <c r="BU203" i="54"/>
  <c r="BT203" i="54"/>
  <c r="BS203" i="54"/>
  <c r="BR203" i="54"/>
  <c r="BQ203" i="54"/>
  <c r="BP203" i="54"/>
  <c r="BO203" i="54"/>
  <c r="BN203" i="54"/>
  <c r="BM203" i="54"/>
  <c r="BL203" i="54"/>
  <c r="BK203" i="54"/>
  <c r="BJ203" i="54"/>
  <c r="BI203" i="54"/>
  <c r="BH203" i="54"/>
  <c r="BG203" i="54"/>
  <c r="BF203" i="54"/>
  <c r="BE203" i="54"/>
  <c r="BD203" i="54"/>
  <c r="BC203" i="54"/>
  <c r="BB203" i="54"/>
  <c r="BA203" i="54"/>
  <c r="AZ203" i="54"/>
  <c r="AY203" i="54"/>
  <c r="AX203" i="54"/>
  <c r="AW203" i="54"/>
  <c r="AV203" i="54"/>
  <c r="AU203" i="54"/>
  <c r="AT203" i="54"/>
  <c r="AS203" i="54"/>
  <c r="AR203" i="54"/>
  <c r="AQ203" i="54"/>
  <c r="AP203" i="54"/>
  <c r="AO203" i="54"/>
  <c r="AN203" i="54"/>
  <c r="AM203" i="54"/>
  <c r="AL203" i="54"/>
  <c r="AK203" i="54"/>
  <c r="AJ203" i="54"/>
  <c r="AI203" i="54"/>
  <c r="AH203" i="54"/>
  <c r="AG203" i="54"/>
  <c r="AF203" i="54"/>
  <c r="AE203" i="54"/>
  <c r="AD203" i="54"/>
  <c r="AC203" i="54"/>
  <c r="AB203" i="54"/>
  <c r="AA203" i="54"/>
  <c r="Z203" i="54"/>
  <c r="Y203" i="54"/>
  <c r="X203" i="54"/>
  <c r="W203" i="54"/>
  <c r="V203" i="54"/>
  <c r="U203" i="54"/>
  <c r="T203" i="54"/>
  <c r="S203" i="54"/>
  <c r="Q203" i="54"/>
  <c r="F203" i="54"/>
  <c r="E203" i="54"/>
  <c r="D203" i="54"/>
  <c r="C203" i="54"/>
  <c r="B203" i="54"/>
  <c r="A203" i="54"/>
  <c r="BZ202" i="54"/>
  <c r="BY202" i="54"/>
  <c r="BX202" i="54"/>
  <c r="BW202" i="54"/>
  <c r="BV202" i="54"/>
  <c r="BU202" i="54"/>
  <c r="BT202" i="54"/>
  <c r="BS202" i="54"/>
  <c r="BR202" i="54"/>
  <c r="BQ202" i="54"/>
  <c r="BP202" i="54"/>
  <c r="BO202" i="54"/>
  <c r="BN202" i="54"/>
  <c r="BM202" i="54"/>
  <c r="BL202" i="54"/>
  <c r="BK202" i="54"/>
  <c r="BJ202" i="54"/>
  <c r="BI202" i="54"/>
  <c r="BH202" i="54"/>
  <c r="BG202" i="54"/>
  <c r="BF202" i="54"/>
  <c r="BE202" i="54"/>
  <c r="BD202" i="54"/>
  <c r="BC202" i="54"/>
  <c r="BB202" i="54"/>
  <c r="BA202" i="54"/>
  <c r="AZ202" i="54"/>
  <c r="AY202" i="54"/>
  <c r="AX202" i="54"/>
  <c r="AW202" i="54"/>
  <c r="AV202" i="54"/>
  <c r="AU202" i="54"/>
  <c r="AT202" i="54"/>
  <c r="AS202" i="54"/>
  <c r="AR202" i="54"/>
  <c r="AQ202" i="54"/>
  <c r="AP202" i="54"/>
  <c r="AO202" i="54"/>
  <c r="AN202" i="54"/>
  <c r="AM202" i="54"/>
  <c r="AL202" i="54"/>
  <c r="AK202" i="54"/>
  <c r="AJ202" i="54"/>
  <c r="AI202" i="54"/>
  <c r="AH202" i="54"/>
  <c r="AG202" i="54"/>
  <c r="AF202" i="54"/>
  <c r="AE202" i="54"/>
  <c r="AD202" i="54"/>
  <c r="AC202" i="54"/>
  <c r="AB202" i="54"/>
  <c r="AA202" i="54"/>
  <c r="Z202" i="54"/>
  <c r="Y202" i="54"/>
  <c r="X202" i="54"/>
  <c r="W202" i="54"/>
  <c r="V202" i="54"/>
  <c r="U202" i="54"/>
  <c r="T202" i="54"/>
  <c r="S202" i="54"/>
  <c r="Q202" i="54"/>
  <c r="F202" i="54"/>
  <c r="E202" i="54"/>
  <c r="D202" i="54"/>
  <c r="C202" i="54"/>
  <c r="B202" i="54"/>
  <c r="A202" i="54"/>
  <c r="BZ201" i="54"/>
  <c r="BY201" i="54"/>
  <c r="BX201" i="54"/>
  <c r="BW201" i="54"/>
  <c r="BV201" i="54"/>
  <c r="BU201" i="54"/>
  <c r="BT201" i="54"/>
  <c r="BS201" i="54"/>
  <c r="BR201" i="54"/>
  <c r="BQ201" i="54"/>
  <c r="BP201" i="54"/>
  <c r="BO201" i="54"/>
  <c r="BN201" i="54"/>
  <c r="BM201" i="54"/>
  <c r="BL201" i="54"/>
  <c r="BK201" i="54"/>
  <c r="BJ201" i="54"/>
  <c r="BI201" i="54"/>
  <c r="BH201" i="54"/>
  <c r="BG201" i="54"/>
  <c r="BF201" i="54"/>
  <c r="BE201" i="54"/>
  <c r="BD201" i="54"/>
  <c r="BC201" i="54"/>
  <c r="BB201" i="54"/>
  <c r="BA201" i="54"/>
  <c r="AZ201" i="54"/>
  <c r="AY201" i="54"/>
  <c r="AX201" i="54"/>
  <c r="AW201" i="54"/>
  <c r="AV201" i="54"/>
  <c r="AU201" i="54"/>
  <c r="AT201" i="54"/>
  <c r="AS201" i="54"/>
  <c r="AR201" i="54"/>
  <c r="AQ201" i="54"/>
  <c r="AP201" i="54"/>
  <c r="AO201" i="54"/>
  <c r="AN201" i="54"/>
  <c r="AM201" i="54"/>
  <c r="AL201" i="54"/>
  <c r="AK201" i="54"/>
  <c r="AJ201" i="54"/>
  <c r="AI201" i="54"/>
  <c r="AH201" i="54"/>
  <c r="AG201" i="54"/>
  <c r="AF201" i="54"/>
  <c r="AE201" i="54"/>
  <c r="AD201" i="54"/>
  <c r="AC201" i="54"/>
  <c r="AB201" i="54"/>
  <c r="AA201" i="54"/>
  <c r="Z201" i="54"/>
  <c r="Y201" i="54"/>
  <c r="X201" i="54"/>
  <c r="W201" i="54"/>
  <c r="V201" i="54"/>
  <c r="U201" i="54"/>
  <c r="T201" i="54"/>
  <c r="S201" i="54"/>
  <c r="Q201" i="54"/>
  <c r="F201" i="54"/>
  <c r="E201" i="54"/>
  <c r="D201" i="54"/>
  <c r="C201" i="54"/>
  <c r="B201" i="54"/>
  <c r="A201" i="54"/>
  <c r="BZ200" i="54"/>
  <c r="BY200" i="54"/>
  <c r="BX200" i="54"/>
  <c r="BW200" i="54"/>
  <c r="BV200" i="54"/>
  <c r="BU200" i="54"/>
  <c r="BT200" i="54"/>
  <c r="BS200" i="54"/>
  <c r="BR200" i="54"/>
  <c r="BQ200" i="54"/>
  <c r="BP200" i="54"/>
  <c r="BO200" i="54"/>
  <c r="BN200" i="54"/>
  <c r="BM200" i="54"/>
  <c r="BL200" i="54"/>
  <c r="BK200" i="54"/>
  <c r="BJ200" i="54"/>
  <c r="BI200" i="54"/>
  <c r="BH200" i="54"/>
  <c r="BG200" i="54"/>
  <c r="BF200" i="54"/>
  <c r="BE200" i="54"/>
  <c r="BD200" i="54"/>
  <c r="BC200" i="54"/>
  <c r="BB200" i="54"/>
  <c r="BA200" i="54"/>
  <c r="AZ200" i="54"/>
  <c r="AY200" i="54"/>
  <c r="AX200" i="54"/>
  <c r="AW200" i="54"/>
  <c r="AV200" i="54"/>
  <c r="AU200" i="54"/>
  <c r="AT200" i="54"/>
  <c r="AS200" i="54"/>
  <c r="AR200" i="54"/>
  <c r="AQ200" i="54"/>
  <c r="AP200" i="54"/>
  <c r="AO200" i="54"/>
  <c r="AN200" i="54"/>
  <c r="AM200" i="54"/>
  <c r="AL200" i="54"/>
  <c r="AK200" i="54"/>
  <c r="AJ200" i="54"/>
  <c r="AI200" i="54"/>
  <c r="AH200" i="54"/>
  <c r="AG200" i="54"/>
  <c r="AF200" i="54"/>
  <c r="AE200" i="54"/>
  <c r="AD200" i="54"/>
  <c r="AC200" i="54"/>
  <c r="AB200" i="54"/>
  <c r="AA200" i="54"/>
  <c r="Z200" i="54"/>
  <c r="Y200" i="54"/>
  <c r="X200" i="54"/>
  <c r="W200" i="54"/>
  <c r="V200" i="54"/>
  <c r="U200" i="54"/>
  <c r="T200" i="54"/>
  <c r="S200" i="54"/>
  <c r="Q200" i="54"/>
  <c r="F200" i="54"/>
  <c r="E200" i="54"/>
  <c r="D200" i="54"/>
  <c r="C200" i="54"/>
  <c r="B200" i="54"/>
  <c r="A200" i="54"/>
  <c r="BZ199" i="54"/>
  <c r="BY199" i="54"/>
  <c r="BX199" i="54"/>
  <c r="BW199" i="54"/>
  <c r="BV199" i="54"/>
  <c r="BU199" i="54"/>
  <c r="BT199" i="54"/>
  <c r="BS199" i="54"/>
  <c r="BR199" i="54"/>
  <c r="BQ199" i="54"/>
  <c r="BP199" i="54"/>
  <c r="BO199" i="54"/>
  <c r="BN199" i="54"/>
  <c r="BM199" i="54"/>
  <c r="BL199" i="54"/>
  <c r="BK199" i="54"/>
  <c r="BJ199" i="54"/>
  <c r="BI199" i="54"/>
  <c r="BH199" i="54"/>
  <c r="BG199" i="54"/>
  <c r="BF199" i="54"/>
  <c r="BE199" i="54"/>
  <c r="BD199" i="54"/>
  <c r="BC199" i="54"/>
  <c r="BB199" i="54"/>
  <c r="BA199" i="54"/>
  <c r="AZ199" i="54"/>
  <c r="AY199" i="54"/>
  <c r="AX199" i="54"/>
  <c r="AW199" i="54"/>
  <c r="AV199" i="54"/>
  <c r="AU199" i="54"/>
  <c r="AT199" i="54"/>
  <c r="AS199" i="54"/>
  <c r="AR199" i="54"/>
  <c r="AQ199" i="54"/>
  <c r="AP199" i="54"/>
  <c r="AO199" i="54"/>
  <c r="AN199" i="54"/>
  <c r="AM199" i="54"/>
  <c r="AL199" i="54"/>
  <c r="AK199" i="54"/>
  <c r="AJ199" i="54"/>
  <c r="AI199" i="54"/>
  <c r="AH199" i="54"/>
  <c r="AG199" i="54"/>
  <c r="AF199" i="54"/>
  <c r="AE199" i="54"/>
  <c r="AD199" i="54"/>
  <c r="AC199" i="54"/>
  <c r="AB199" i="54"/>
  <c r="AA199" i="54"/>
  <c r="Z199" i="54"/>
  <c r="Y199" i="54"/>
  <c r="X199" i="54"/>
  <c r="W199" i="54"/>
  <c r="V199" i="54"/>
  <c r="U199" i="54"/>
  <c r="T199" i="54"/>
  <c r="S199" i="54"/>
  <c r="Q199" i="54"/>
  <c r="F199" i="54"/>
  <c r="E199" i="54"/>
  <c r="D199" i="54"/>
  <c r="C199" i="54"/>
  <c r="B199" i="54"/>
  <c r="A199" i="54"/>
  <c r="BZ198" i="54"/>
  <c r="BY198" i="54"/>
  <c r="BX198" i="54"/>
  <c r="BW198" i="54"/>
  <c r="BV198" i="54"/>
  <c r="BU198" i="54"/>
  <c r="BT198" i="54"/>
  <c r="BS198" i="54"/>
  <c r="BR198" i="54"/>
  <c r="BQ198" i="54"/>
  <c r="BP198" i="54"/>
  <c r="BO198" i="54"/>
  <c r="BN198" i="54"/>
  <c r="BM198" i="54"/>
  <c r="BL198" i="54"/>
  <c r="BK198" i="54"/>
  <c r="BJ198" i="54"/>
  <c r="BI198" i="54"/>
  <c r="BH198" i="54"/>
  <c r="BG198" i="54"/>
  <c r="BF198" i="54"/>
  <c r="BE198" i="54"/>
  <c r="BD198" i="54"/>
  <c r="BC198" i="54"/>
  <c r="BB198" i="54"/>
  <c r="BA198" i="54"/>
  <c r="AZ198" i="54"/>
  <c r="AY198" i="54"/>
  <c r="AX198" i="54"/>
  <c r="AW198" i="54"/>
  <c r="AV198" i="54"/>
  <c r="AU198" i="54"/>
  <c r="AT198" i="54"/>
  <c r="AS198" i="54"/>
  <c r="AR198" i="54"/>
  <c r="AQ198" i="54"/>
  <c r="AP198" i="54"/>
  <c r="AO198" i="54"/>
  <c r="AN198" i="54"/>
  <c r="AM198" i="54"/>
  <c r="AL198" i="54"/>
  <c r="AK198" i="54"/>
  <c r="AJ198" i="54"/>
  <c r="AI198" i="54"/>
  <c r="AH198" i="54"/>
  <c r="AG198" i="54"/>
  <c r="AF198" i="54"/>
  <c r="AE198" i="54"/>
  <c r="AD198" i="54"/>
  <c r="AC198" i="54"/>
  <c r="AB198" i="54"/>
  <c r="AA198" i="54"/>
  <c r="Z198" i="54"/>
  <c r="Y198" i="54"/>
  <c r="X198" i="54"/>
  <c r="W198" i="54"/>
  <c r="V198" i="54"/>
  <c r="U198" i="54"/>
  <c r="T198" i="54"/>
  <c r="S198" i="54"/>
  <c r="Q198" i="54"/>
  <c r="F198" i="54"/>
  <c r="E198" i="54"/>
  <c r="D198" i="54"/>
  <c r="C198" i="54"/>
  <c r="B198" i="54"/>
  <c r="A198" i="54"/>
  <c r="BZ197" i="54"/>
  <c r="BY197" i="54"/>
  <c r="BX197" i="54"/>
  <c r="BW197" i="54"/>
  <c r="BV197" i="54"/>
  <c r="BU197" i="54"/>
  <c r="BT197" i="54"/>
  <c r="BS197" i="54"/>
  <c r="BR197" i="54"/>
  <c r="BQ197" i="54"/>
  <c r="BP197" i="54"/>
  <c r="BO197" i="54"/>
  <c r="BN197" i="54"/>
  <c r="BM197" i="54"/>
  <c r="BL197" i="54"/>
  <c r="BK197" i="54"/>
  <c r="BJ197" i="54"/>
  <c r="BI197" i="54"/>
  <c r="BH197" i="54"/>
  <c r="BG197" i="54"/>
  <c r="BF197" i="54"/>
  <c r="BE197" i="54"/>
  <c r="BD197" i="54"/>
  <c r="BC197" i="54"/>
  <c r="BB197" i="54"/>
  <c r="BA197" i="54"/>
  <c r="AZ197" i="54"/>
  <c r="AY197" i="54"/>
  <c r="AX197" i="54"/>
  <c r="AW197" i="54"/>
  <c r="AV197" i="54"/>
  <c r="AU197" i="54"/>
  <c r="AT197" i="54"/>
  <c r="AS197" i="54"/>
  <c r="AR197" i="54"/>
  <c r="AQ197" i="54"/>
  <c r="AP197" i="54"/>
  <c r="AO197" i="54"/>
  <c r="AN197" i="54"/>
  <c r="AM197" i="54"/>
  <c r="AL197" i="54"/>
  <c r="AK197" i="54"/>
  <c r="AJ197" i="54"/>
  <c r="AI197" i="54"/>
  <c r="AH197" i="54"/>
  <c r="AG197" i="54"/>
  <c r="AF197" i="54"/>
  <c r="AE197" i="54"/>
  <c r="AD197" i="54"/>
  <c r="AC197" i="54"/>
  <c r="AB197" i="54"/>
  <c r="AA197" i="54"/>
  <c r="Z197" i="54"/>
  <c r="Y197" i="54"/>
  <c r="X197" i="54"/>
  <c r="W197" i="54"/>
  <c r="V197" i="54"/>
  <c r="U197" i="54"/>
  <c r="T197" i="54"/>
  <c r="S197" i="54"/>
  <c r="Q197" i="54"/>
  <c r="F197" i="54"/>
  <c r="E197" i="54"/>
  <c r="D197" i="54"/>
  <c r="C197" i="54"/>
  <c r="B197" i="54"/>
  <c r="A197" i="54"/>
  <c r="BZ196" i="54"/>
  <c r="BY196" i="54"/>
  <c r="BX196" i="54"/>
  <c r="BW196" i="54"/>
  <c r="BV196" i="54"/>
  <c r="BU196" i="54"/>
  <c r="BT196" i="54"/>
  <c r="BS196" i="54"/>
  <c r="BR196" i="54"/>
  <c r="BQ196" i="54"/>
  <c r="BP196" i="54"/>
  <c r="BO196" i="54"/>
  <c r="BN196" i="54"/>
  <c r="BM196" i="54"/>
  <c r="BL196" i="54"/>
  <c r="BK196" i="54"/>
  <c r="BJ196" i="54"/>
  <c r="BI196" i="54"/>
  <c r="BH196" i="54"/>
  <c r="BG196" i="54"/>
  <c r="BF196" i="54"/>
  <c r="BE196" i="54"/>
  <c r="BD196" i="54"/>
  <c r="BC196" i="54"/>
  <c r="BB196" i="54"/>
  <c r="BA196" i="54"/>
  <c r="AZ196" i="54"/>
  <c r="AY196" i="54"/>
  <c r="AX196" i="54"/>
  <c r="AW196" i="54"/>
  <c r="AV196" i="54"/>
  <c r="AU196" i="54"/>
  <c r="AT196" i="54"/>
  <c r="AS196" i="54"/>
  <c r="AR196" i="54"/>
  <c r="AQ196" i="54"/>
  <c r="AP196" i="54"/>
  <c r="AO196" i="54"/>
  <c r="AN196" i="54"/>
  <c r="AM196" i="54"/>
  <c r="AL196" i="54"/>
  <c r="AK196" i="54"/>
  <c r="AJ196" i="54"/>
  <c r="AI196" i="54"/>
  <c r="AH196" i="54"/>
  <c r="AG196" i="54"/>
  <c r="AF196" i="54"/>
  <c r="AE196" i="54"/>
  <c r="AD196" i="54"/>
  <c r="AC196" i="54"/>
  <c r="AB196" i="54"/>
  <c r="AA196" i="54"/>
  <c r="Z196" i="54"/>
  <c r="Y196" i="54"/>
  <c r="X196" i="54"/>
  <c r="W196" i="54"/>
  <c r="V196" i="54"/>
  <c r="U196" i="54"/>
  <c r="T196" i="54"/>
  <c r="S196" i="54"/>
  <c r="Q196" i="54"/>
  <c r="F196" i="54"/>
  <c r="E196" i="54"/>
  <c r="D196" i="54"/>
  <c r="C196" i="54"/>
  <c r="B196" i="54"/>
  <c r="A196" i="54"/>
  <c r="BZ195" i="54"/>
  <c r="BY195" i="54"/>
  <c r="BX195" i="54"/>
  <c r="BW195" i="54"/>
  <c r="BV195" i="54"/>
  <c r="BU195" i="54"/>
  <c r="BT195" i="54"/>
  <c r="BS195" i="54"/>
  <c r="BR195" i="54"/>
  <c r="BQ195" i="54"/>
  <c r="BP195" i="54"/>
  <c r="BO195" i="54"/>
  <c r="BN195" i="54"/>
  <c r="BM195" i="54"/>
  <c r="BL195" i="54"/>
  <c r="BK195" i="54"/>
  <c r="BJ195" i="54"/>
  <c r="BI195" i="54"/>
  <c r="BH195" i="54"/>
  <c r="BG195" i="54"/>
  <c r="BF195" i="54"/>
  <c r="BE195" i="54"/>
  <c r="BD195" i="54"/>
  <c r="BC195" i="54"/>
  <c r="BB195" i="54"/>
  <c r="BA195" i="54"/>
  <c r="AZ195" i="54"/>
  <c r="AY195" i="54"/>
  <c r="AX195" i="54"/>
  <c r="AW195" i="54"/>
  <c r="AV195" i="54"/>
  <c r="AU195" i="54"/>
  <c r="AT195" i="54"/>
  <c r="AS195" i="54"/>
  <c r="AR195" i="54"/>
  <c r="AQ195" i="54"/>
  <c r="AP195" i="54"/>
  <c r="AO195" i="54"/>
  <c r="AN195" i="54"/>
  <c r="AM195" i="54"/>
  <c r="AL195" i="54"/>
  <c r="AK195" i="54"/>
  <c r="AJ195" i="54"/>
  <c r="AI195" i="54"/>
  <c r="AH195" i="54"/>
  <c r="AG195" i="54"/>
  <c r="AF195" i="54"/>
  <c r="AE195" i="54"/>
  <c r="AD195" i="54"/>
  <c r="AC195" i="54"/>
  <c r="AB195" i="54"/>
  <c r="AA195" i="54"/>
  <c r="Z195" i="54"/>
  <c r="Y195" i="54"/>
  <c r="X195" i="54"/>
  <c r="W195" i="54"/>
  <c r="V195" i="54"/>
  <c r="U195" i="54"/>
  <c r="T195" i="54"/>
  <c r="S195" i="54"/>
  <c r="Q195" i="54"/>
  <c r="F195" i="54"/>
  <c r="E195" i="54"/>
  <c r="D195" i="54"/>
  <c r="C195" i="54"/>
  <c r="B195" i="54"/>
  <c r="A195" i="54"/>
  <c r="BZ194" i="54"/>
  <c r="BY194" i="54"/>
  <c r="BX194" i="54"/>
  <c r="BW194" i="54"/>
  <c r="BV194" i="54"/>
  <c r="BU194" i="54"/>
  <c r="BT194" i="54"/>
  <c r="BS194" i="54"/>
  <c r="BR194" i="54"/>
  <c r="BQ194" i="54"/>
  <c r="BP194" i="54"/>
  <c r="BO194" i="54"/>
  <c r="BN194" i="54"/>
  <c r="BM194" i="54"/>
  <c r="BL194" i="54"/>
  <c r="BK194" i="54"/>
  <c r="BJ194" i="54"/>
  <c r="BI194" i="54"/>
  <c r="BH194" i="54"/>
  <c r="BG194" i="54"/>
  <c r="BF194" i="54"/>
  <c r="BE194" i="54"/>
  <c r="BD194" i="54"/>
  <c r="BC194" i="54"/>
  <c r="BB194" i="54"/>
  <c r="BA194" i="54"/>
  <c r="AZ194" i="54"/>
  <c r="AY194" i="54"/>
  <c r="AX194" i="54"/>
  <c r="AW194" i="54"/>
  <c r="AV194" i="54"/>
  <c r="AU194" i="54"/>
  <c r="AT194" i="54"/>
  <c r="AS194" i="54"/>
  <c r="AR194" i="54"/>
  <c r="AQ194" i="54"/>
  <c r="AP194" i="54"/>
  <c r="AO194" i="54"/>
  <c r="AN194" i="54"/>
  <c r="AM194" i="54"/>
  <c r="AL194" i="54"/>
  <c r="AK194" i="54"/>
  <c r="AJ194" i="54"/>
  <c r="AI194" i="54"/>
  <c r="AH194" i="54"/>
  <c r="AG194" i="54"/>
  <c r="AF194" i="54"/>
  <c r="AE194" i="54"/>
  <c r="AD194" i="54"/>
  <c r="AC194" i="54"/>
  <c r="AB194" i="54"/>
  <c r="AA194" i="54"/>
  <c r="Z194" i="54"/>
  <c r="Y194" i="54"/>
  <c r="X194" i="54"/>
  <c r="W194" i="54"/>
  <c r="V194" i="54"/>
  <c r="U194" i="54"/>
  <c r="T194" i="54"/>
  <c r="S194" i="54"/>
  <c r="Q194" i="54"/>
  <c r="F194" i="54"/>
  <c r="E194" i="54"/>
  <c r="D194" i="54"/>
  <c r="C194" i="54"/>
  <c r="B194" i="54"/>
  <c r="A194" i="54"/>
  <c r="BZ193" i="54"/>
  <c r="BY193" i="54"/>
  <c r="BX193" i="54"/>
  <c r="BW193" i="54"/>
  <c r="BV193" i="54"/>
  <c r="BU193" i="54"/>
  <c r="BT193" i="54"/>
  <c r="BS193" i="54"/>
  <c r="BR193" i="54"/>
  <c r="BQ193" i="54"/>
  <c r="BP193" i="54"/>
  <c r="BO193" i="54"/>
  <c r="BN193" i="54"/>
  <c r="BM193" i="54"/>
  <c r="BL193" i="54"/>
  <c r="BK193" i="54"/>
  <c r="BJ193" i="54"/>
  <c r="BI193" i="54"/>
  <c r="BH193" i="54"/>
  <c r="BG193" i="54"/>
  <c r="BF193" i="54"/>
  <c r="BE193" i="54"/>
  <c r="BD193" i="54"/>
  <c r="BC193" i="54"/>
  <c r="BB193" i="54"/>
  <c r="BA193" i="54"/>
  <c r="AZ193" i="54"/>
  <c r="AY193" i="54"/>
  <c r="AX193" i="54"/>
  <c r="AW193" i="54"/>
  <c r="AV193" i="54"/>
  <c r="AU193" i="54"/>
  <c r="AT193" i="54"/>
  <c r="AS193" i="54"/>
  <c r="AR193" i="54"/>
  <c r="AQ193" i="54"/>
  <c r="AP193" i="54"/>
  <c r="AO193" i="54"/>
  <c r="AN193" i="54"/>
  <c r="AM193" i="54"/>
  <c r="AL193" i="54"/>
  <c r="AK193" i="54"/>
  <c r="AJ193" i="54"/>
  <c r="AI193" i="54"/>
  <c r="AH193" i="54"/>
  <c r="AG193" i="54"/>
  <c r="AF193" i="54"/>
  <c r="AE193" i="54"/>
  <c r="AD193" i="54"/>
  <c r="AC193" i="54"/>
  <c r="AB193" i="54"/>
  <c r="AA193" i="54"/>
  <c r="Z193" i="54"/>
  <c r="Y193" i="54"/>
  <c r="X193" i="54"/>
  <c r="W193" i="54"/>
  <c r="V193" i="54"/>
  <c r="U193" i="54"/>
  <c r="T193" i="54"/>
  <c r="S193" i="54"/>
  <c r="Q193" i="54"/>
  <c r="F193" i="54"/>
  <c r="E193" i="54"/>
  <c r="D193" i="54"/>
  <c r="C193" i="54"/>
  <c r="B193" i="54"/>
  <c r="A193" i="54"/>
  <c r="BZ192" i="54"/>
  <c r="BY192" i="54"/>
  <c r="BX192" i="54"/>
  <c r="BW192" i="54"/>
  <c r="BV192" i="54"/>
  <c r="BU192" i="54"/>
  <c r="BT192" i="54"/>
  <c r="BS192" i="54"/>
  <c r="BR192" i="54"/>
  <c r="BQ192" i="54"/>
  <c r="BP192" i="54"/>
  <c r="BO192" i="54"/>
  <c r="BN192" i="54"/>
  <c r="BM192" i="54"/>
  <c r="BL192" i="54"/>
  <c r="BK192" i="54"/>
  <c r="BJ192" i="54"/>
  <c r="BI192" i="54"/>
  <c r="BH192" i="54"/>
  <c r="BG192" i="54"/>
  <c r="BF192" i="54"/>
  <c r="BE192" i="54"/>
  <c r="BD192" i="54"/>
  <c r="BC192" i="54"/>
  <c r="BB192" i="54"/>
  <c r="BA192" i="54"/>
  <c r="AZ192" i="54"/>
  <c r="AY192" i="54"/>
  <c r="AX192" i="54"/>
  <c r="AW192" i="54"/>
  <c r="AV192" i="54"/>
  <c r="AU192" i="54"/>
  <c r="AT192" i="54"/>
  <c r="AS192" i="54"/>
  <c r="AR192" i="54"/>
  <c r="AQ192" i="54"/>
  <c r="AP192" i="54"/>
  <c r="AO192" i="54"/>
  <c r="AN192" i="54"/>
  <c r="AM192" i="54"/>
  <c r="AL192" i="54"/>
  <c r="AK192" i="54"/>
  <c r="AJ192" i="54"/>
  <c r="AI192" i="54"/>
  <c r="AH192" i="54"/>
  <c r="AG192" i="54"/>
  <c r="AF192" i="54"/>
  <c r="AE192" i="54"/>
  <c r="AD192" i="54"/>
  <c r="AC192" i="54"/>
  <c r="AB192" i="54"/>
  <c r="AA192" i="54"/>
  <c r="Z192" i="54"/>
  <c r="Y192" i="54"/>
  <c r="X192" i="54"/>
  <c r="W192" i="54"/>
  <c r="V192" i="54"/>
  <c r="U192" i="54"/>
  <c r="T192" i="54"/>
  <c r="S192" i="54"/>
  <c r="Q192" i="54"/>
  <c r="F192" i="54"/>
  <c r="E192" i="54"/>
  <c r="D192" i="54"/>
  <c r="C192" i="54"/>
  <c r="B192" i="54"/>
  <c r="A192" i="54"/>
  <c r="BZ191" i="54"/>
  <c r="BY191" i="54"/>
  <c r="BX191" i="54"/>
  <c r="BW191" i="54"/>
  <c r="BV191" i="54"/>
  <c r="BU191" i="54"/>
  <c r="BT191" i="54"/>
  <c r="BS191" i="54"/>
  <c r="BR191" i="54"/>
  <c r="BQ191" i="54"/>
  <c r="BP191" i="54"/>
  <c r="BO191" i="54"/>
  <c r="BN191" i="54"/>
  <c r="BM191" i="54"/>
  <c r="BL191" i="54"/>
  <c r="BK191" i="54"/>
  <c r="BJ191" i="54"/>
  <c r="BI191" i="54"/>
  <c r="BH191" i="54"/>
  <c r="BG191" i="54"/>
  <c r="BF191" i="54"/>
  <c r="BE191" i="54"/>
  <c r="BD191" i="54"/>
  <c r="BC191" i="54"/>
  <c r="BB191" i="54"/>
  <c r="BA191" i="54"/>
  <c r="AZ191" i="54"/>
  <c r="AY191" i="54"/>
  <c r="AX191" i="54"/>
  <c r="AW191" i="54"/>
  <c r="AV191" i="54"/>
  <c r="AU191" i="54"/>
  <c r="AT191" i="54"/>
  <c r="AS191" i="54"/>
  <c r="AR191" i="54"/>
  <c r="AQ191" i="54"/>
  <c r="AP191" i="54"/>
  <c r="AO191" i="54"/>
  <c r="AN191" i="54"/>
  <c r="AM191" i="54"/>
  <c r="AL191" i="54"/>
  <c r="AK191" i="54"/>
  <c r="AJ191" i="54"/>
  <c r="AI191" i="54"/>
  <c r="AH191" i="54"/>
  <c r="AG191" i="54"/>
  <c r="AF191" i="54"/>
  <c r="AE191" i="54"/>
  <c r="AD191" i="54"/>
  <c r="AC191" i="54"/>
  <c r="AB191" i="54"/>
  <c r="AA191" i="54"/>
  <c r="Z191" i="54"/>
  <c r="Y191" i="54"/>
  <c r="X191" i="54"/>
  <c r="W191" i="54"/>
  <c r="V191" i="54"/>
  <c r="U191" i="54"/>
  <c r="T191" i="54"/>
  <c r="S191" i="54"/>
  <c r="Q191" i="54"/>
  <c r="F191" i="54"/>
  <c r="E191" i="54"/>
  <c r="D191" i="54"/>
  <c r="C191" i="54"/>
  <c r="B191" i="54"/>
  <c r="A191" i="54"/>
  <c r="BZ190" i="54"/>
  <c r="BY190" i="54"/>
  <c r="BX190" i="54"/>
  <c r="BW190" i="54"/>
  <c r="BV190" i="54"/>
  <c r="BU190" i="54"/>
  <c r="BT190" i="54"/>
  <c r="BS190" i="54"/>
  <c r="BR190" i="54"/>
  <c r="BQ190" i="54"/>
  <c r="BP190" i="54"/>
  <c r="BO190" i="54"/>
  <c r="BN190" i="54"/>
  <c r="BM190" i="54"/>
  <c r="BL190" i="54"/>
  <c r="BK190" i="54"/>
  <c r="BJ190" i="54"/>
  <c r="BI190" i="54"/>
  <c r="BH190" i="54"/>
  <c r="BG190" i="54"/>
  <c r="BF190" i="54"/>
  <c r="BE190" i="54"/>
  <c r="BD190" i="54"/>
  <c r="BC190" i="54"/>
  <c r="BB190" i="54"/>
  <c r="BA190" i="54"/>
  <c r="AZ190" i="54"/>
  <c r="AY190" i="54"/>
  <c r="AX190" i="54"/>
  <c r="AW190" i="54"/>
  <c r="AV190" i="54"/>
  <c r="AU190" i="54"/>
  <c r="AT190" i="54"/>
  <c r="AS190" i="54"/>
  <c r="AR190" i="54"/>
  <c r="AQ190" i="54"/>
  <c r="AP190" i="54"/>
  <c r="AO190" i="54"/>
  <c r="AN190" i="54"/>
  <c r="AM190" i="54"/>
  <c r="AL190" i="54"/>
  <c r="AK190" i="54"/>
  <c r="AJ190" i="54"/>
  <c r="AI190" i="54"/>
  <c r="AH190" i="54"/>
  <c r="AG190" i="54"/>
  <c r="AF190" i="54"/>
  <c r="AE190" i="54"/>
  <c r="AD190" i="54"/>
  <c r="AC190" i="54"/>
  <c r="AB190" i="54"/>
  <c r="AA190" i="54"/>
  <c r="Z190" i="54"/>
  <c r="Y190" i="54"/>
  <c r="X190" i="54"/>
  <c r="W190" i="54"/>
  <c r="V190" i="54"/>
  <c r="U190" i="54"/>
  <c r="T190" i="54"/>
  <c r="S190" i="54"/>
  <c r="Q190" i="54"/>
  <c r="F190" i="54"/>
  <c r="E190" i="54"/>
  <c r="D190" i="54"/>
  <c r="C190" i="54"/>
  <c r="B190" i="54"/>
  <c r="A190" i="54"/>
  <c r="BZ189" i="54"/>
  <c r="BY189" i="54"/>
  <c r="BX189" i="54"/>
  <c r="BW189" i="54"/>
  <c r="BV189" i="54"/>
  <c r="BU189" i="54"/>
  <c r="BT189" i="54"/>
  <c r="BS189" i="54"/>
  <c r="BR189" i="54"/>
  <c r="BQ189" i="54"/>
  <c r="BP189" i="54"/>
  <c r="BO189" i="54"/>
  <c r="BN189" i="54"/>
  <c r="BM189" i="54"/>
  <c r="BL189" i="54"/>
  <c r="BK189" i="54"/>
  <c r="BJ189" i="54"/>
  <c r="BI189" i="54"/>
  <c r="BH189" i="54"/>
  <c r="BG189" i="54"/>
  <c r="BF189" i="54"/>
  <c r="BE189" i="54"/>
  <c r="BD189" i="54"/>
  <c r="BC189" i="54"/>
  <c r="BB189" i="54"/>
  <c r="BA189" i="54"/>
  <c r="AZ189" i="54"/>
  <c r="AY189" i="54"/>
  <c r="AX189" i="54"/>
  <c r="AW189" i="54"/>
  <c r="AV189" i="54"/>
  <c r="AU189" i="54"/>
  <c r="AT189" i="54"/>
  <c r="AS189" i="54"/>
  <c r="AR189" i="54"/>
  <c r="AQ189" i="54"/>
  <c r="AP189" i="54"/>
  <c r="AO189" i="54"/>
  <c r="AN189" i="54"/>
  <c r="AM189" i="54"/>
  <c r="AL189" i="54"/>
  <c r="AK189" i="54"/>
  <c r="AJ189" i="54"/>
  <c r="AI189" i="54"/>
  <c r="AH189" i="54"/>
  <c r="AG189" i="54"/>
  <c r="AF189" i="54"/>
  <c r="AE189" i="54"/>
  <c r="AD189" i="54"/>
  <c r="AC189" i="54"/>
  <c r="AB189" i="54"/>
  <c r="AA189" i="54"/>
  <c r="Z189" i="54"/>
  <c r="Y189" i="54"/>
  <c r="X189" i="54"/>
  <c r="W189" i="54"/>
  <c r="V189" i="54"/>
  <c r="U189" i="54"/>
  <c r="T189" i="54"/>
  <c r="S189" i="54"/>
  <c r="Q189" i="54"/>
  <c r="F189" i="54"/>
  <c r="E189" i="54"/>
  <c r="D189" i="54"/>
  <c r="C189" i="54"/>
  <c r="B189" i="54"/>
  <c r="A189" i="54"/>
  <c r="BZ188" i="54"/>
  <c r="BY188" i="54"/>
  <c r="BX188" i="54"/>
  <c r="BW188" i="54"/>
  <c r="BV188" i="54"/>
  <c r="BU188" i="54"/>
  <c r="BT188" i="54"/>
  <c r="BS188" i="54"/>
  <c r="BR188" i="54"/>
  <c r="BQ188" i="54"/>
  <c r="BP188" i="54"/>
  <c r="BO188" i="54"/>
  <c r="BN188" i="54"/>
  <c r="BM188" i="54"/>
  <c r="BL188" i="54"/>
  <c r="BK188" i="54"/>
  <c r="BJ188" i="54"/>
  <c r="BI188" i="54"/>
  <c r="BH188" i="54"/>
  <c r="BG188" i="54"/>
  <c r="BF188" i="54"/>
  <c r="BE188" i="54"/>
  <c r="BD188" i="54"/>
  <c r="BC188" i="54"/>
  <c r="BB188" i="54"/>
  <c r="BA188" i="54"/>
  <c r="AZ188" i="54"/>
  <c r="AY188" i="54"/>
  <c r="AX188" i="54"/>
  <c r="AW188" i="54"/>
  <c r="AV188" i="54"/>
  <c r="AU188" i="54"/>
  <c r="AT188" i="54"/>
  <c r="AS188" i="54"/>
  <c r="AR188" i="54"/>
  <c r="AQ188" i="54"/>
  <c r="AP188" i="54"/>
  <c r="AO188" i="54"/>
  <c r="AN188" i="54"/>
  <c r="AM188" i="54"/>
  <c r="AL188" i="54"/>
  <c r="AK188" i="54"/>
  <c r="AJ188" i="54"/>
  <c r="AI188" i="54"/>
  <c r="AH188" i="54"/>
  <c r="AG188" i="54"/>
  <c r="AF188" i="54"/>
  <c r="AE188" i="54"/>
  <c r="AD188" i="54"/>
  <c r="AC188" i="54"/>
  <c r="AB188" i="54"/>
  <c r="AA188" i="54"/>
  <c r="Z188" i="54"/>
  <c r="Y188" i="54"/>
  <c r="X188" i="54"/>
  <c r="W188" i="54"/>
  <c r="V188" i="54"/>
  <c r="U188" i="54"/>
  <c r="T188" i="54"/>
  <c r="S188" i="54"/>
  <c r="Q188" i="54"/>
  <c r="F188" i="54"/>
  <c r="E188" i="54"/>
  <c r="D188" i="54"/>
  <c r="C188" i="54"/>
  <c r="B188" i="54"/>
  <c r="A188" i="54"/>
  <c r="BZ187" i="54"/>
  <c r="BY187" i="54"/>
  <c r="BX187" i="54"/>
  <c r="BW187" i="54"/>
  <c r="BV187" i="54"/>
  <c r="BU187" i="54"/>
  <c r="BT187" i="54"/>
  <c r="BS187" i="54"/>
  <c r="BR187" i="54"/>
  <c r="BQ187" i="54"/>
  <c r="BP187" i="54"/>
  <c r="BO187" i="54"/>
  <c r="BN187" i="54"/>
  <c r="BM187" i="54"/>
  <c r="BL187" i="54"/>
  <c r="BK187" i="54"/>
  <c r="BJ187" i="54"/>
  <c r="BI187" i="54"/>
  <c r="BH187" i="54"/>
  <c r="BG187" i="54"/>
  <c r="BF187" i="54"/>
  <c r="BE187" i="54"/>
  <c r="BD187" i="54"/>
  <c r="BC187" i="54"/>
  <c r="BB187" i="54"/>
  <c r="BA187" i="54"/>
  <c r="AZ187" i="54"/>
  <c r="AY187" i="54"/>
  <c r="AX187" i="54"/>
  <c r="AW187" i="54"/>
  <c r="AV187" i="54"/>
  <c r="AU187" i="54"/>
  <c r="AT187" i="54"/>
  <c r="AS187" i="54"/>
  <c r="AR187" i="54"/>
  <c r="AQ187" i="54"/>
  <c r="AP187" i="54"/>
  <c r="AO187" i="54"/>
  <c r="AN187" i="54"/>
  <c r="AM187" i="54"/>
  <c r="AL187" i="54"/>
  <c r="AK187" i="54"/>
  <c r="AJ187" i="54"/>
  <c r="AI187" i="54"/>
  <c r="AH187" i="54"/>
  <c r="AG187" i="54"/>
  <c r="AF187" i="54"/>
  <c r="AE187" i="54"/>
  <c r="AD187" i="54"/>
  <c r="AC187" i="54"/>
  <c r="AB187" i="54"/>
  <c r="AA187" i="54"/>
  <c r="Z187" i="54"/>
  <c r="Y187" i="54"/>
  <c r="X187" i="54"/>
  <c r="W187" i="54"/>
  <c r="V187" i="54"/>
  <c r="U187" i="54"/>
  <c r="T187" i="54"/>
  <c r="S187" i="54"/>
  <c r="Q187" i="54"/>
  <c r="F187" i="54"/>
  <c r="E187" i="54"/>
  <c r="D187" i="54"/>
  <c r="C187" i="54"/>
  <c r="B187" i="54"/>
  <c r="A187" i="54"/>
  <c r="BZ186" i="54"/>
  <c r="BY186" i="54"/>
  <c r="BX186" i="54"/>
  <c r="BW186" i="54"/>
  <c r="BV186" i="54"/>
  <c r="BU186" i="54"/>
  <c r="BT186" i="54"/>
  <c r="BS186" i="54"/>
  <c r="BR186" i="54"/>
  <c r="BQ186" i="54"/>
  <c r="BP186" i="54"/>
  <c r="BO186" i="54"/>
  <c r="BN186" i="54"/>
  <c r="BM186" i="54"/>
  <c r="BL186" i="54"/>
  <c r="BK186" i="54"/>
  <c r="BJ186" i="54"/>
  <c r="BI186" i="54"/>
  <c r="BH186" i="54"/>
  <c r="BG186" i="54"/>
  <c r="BF186" i="54"/>
  <c r="BE186" i="54"/>
  <c r="BD186" i="54"/>
  <c r="BC186" i="54"/>
  <c r="BB186" i="54"/>
  <c r="BA186" i="54"/>
  <c r="AZ186" i="54"/>
  <c r="AY186" i="54"/>
  <c r="AX186" i="54"/>
  <c r="AW186" i="54"/>
  <c r="AV186" i="54"/>
  <c r="AU186" i="54"/>
  <c r="AT186" i="54"/>
  <c r="AS186" i="54"/>
  <c r="AR186" i="54"/>
  <c r="AQ186" i="54"/>
  <c r="AP186" i="54"/>
  <c r="AO186" i="54"/>
  <c r="AN186" i="54"/>
  <c r="AM186" i="54"/>
  <c r="AL186" i="54"/>
  <c r="AK186" i="54"/>
  <c r="AJ186" i="54"/>
  <c r="AI186" i="54"/>
  <c r="AH186" i="54"/>
  <c r="AG186" i="54"/>
  <c r="AF186" i="54"/>
  <c r="AE186" i="54"/>
  <c r="AD186" i="54"/>
  <c r="AC186" i="54"/>
  <c r="AB186" i="54"/>
  <c r="AA186" i="54"/>
  <c r="Z186" i="54"/>
  <c r="Y186" i="54"/>
  <c r="X186" i="54"/>
  <c r="W186" i="54"/>
  <c r="V186" i="54"/>
  <c r="U186" i="54"/>
  <c r="T186" i="54"/>
  <c r="S186" i="54"/>
  <c r="Q186" i="54"/>
  <c r="F186" i="54"/>
  <c r="E186" i="54"/>
  <c r="D186" i="54"/>
  <c r="C186" i="54"/>
  <c r="B186" i="54"/>
  <c r="A186" i="54"/>
  <c r="BZ185" i="54"/>
  <c r="BY185" i="54"/>
  <c r="BX185" i="54"/>
  <c r="BW185" i="54"/>
  <c r="BV185" i="54"/>
  <c r="BU185" i="54"/>
  <c r="BT185" i="54"/>
  <c r="BS185" i="54"/>
  <c r="BR185" i="54"/>
  <c r="BQ185" i="54"/>
  <c r="BP185" i="54"/>
  <c r="BO185" i="54"/>
  <c r="BN185" i="54"/>
  <c r="BM185" i="54"/>
  <c r="BL185" i="54"/>
  <c r="BK185" i="54"/>
  <c r="BJ185" i="54"/>
  <c r="BI185" i="54"/>
  <c r="BH185" i="54"/>
  <c r="BG185" i="54"/>
  <c r="BF185" i="54"/>
  <c r="BE185" i="54"/>
  <c r="BD185" i="54"/>
  <c r="BC185" i="54"/>
  <c r="BB185" i="54"/>
  <c r="BA185" i="54"/>
  <c r="AZ185" i="54"/>
  <c r="AY185" i="54"/>
  <c r="AX185" i="54"/>
  <c r="AW185" i="54"/>
  <c r="AV185" i="54"/>
  <c r="AU185" i="54"/>
  <c r="AT185" i="54"/>
  <c r="AS185" i="54"/>
  <c r="AR185" i="54"/>
  <c r="AQ185" i="54"/>
  <c r="AP185" i="54"/>
  <c r="AO185" i="54"/>
  <c r="AN185" i="54"/>
  <c r="AM185" i="54"/>
  <c r="AL185" i="54"/>
  <c r="AK185" i="54"/>
  <c r="AJ185" i="54"/>
  <c r="AI185" i="54"/>
  <c r="AH185" i="54"/>
  <c r="AG185" i="54"/>
  <c r="AF185" i="54"/>
  <c r="AE185" i="54"/>
  <c r="AD185" i="54"/>
  <c r="AC185" i="54"/>
  <c r="AB185" i="54"/>
  <c r="AA185" i="54"/>
  <c r="Z185" i="54"/>
  <c r="Y185" i="54"/>
  <c r="X185" i="54"/>
  <c r="W185" i="54"/>
  <c r="V185" i="54"/>
  <c r="U185" i="54"/>
  <c r="T185" i="54"/>
  <c r="S185" i="54"/>
  <c r="Q185" i="54"/>
  <c r="F185" i="54"/>
  <c r="E185" i="54"/>
  <c r="D185" i="54"/>
  <c r="C185" i="54"/>
  <c r="B185" i="54"/>
  <c r="A185" i="54"/>
  <c r="BZ184" i="54"/>
  <c r="BY184" i="54"/>
  <c r="BX184" i="54"/>
  <c r="BW184" i="54"/>
  <c r="BV184" i="54"/>
  <c r="BU184" i="54"/>
  <c r="BT184" i="54"/>
  <c r="BS184" i="54"/>
  <c r="BR184" i="54"/>
  <c r="BQ184" i="54"/>
  <c r="BP184" i="54"/>
  <c r="BO184" i="54"/>
  <c r="BN184" i="54"/>
  <c r="BM184" i="54"/>
  <c r="BL184" i="54"/>
  <c r="BK184" i="54"/>
  <c r="BJ184" i="54"/>
  <c r="BI184" i="54"/>
  <c r="BH184" i="54"/>
  <c r="BG184" i="54"/>
  <c r="BF184" i="54"/>
  <c r="BE184" i="54"/>
  <c r="BD184" i="54"/>
  <c r="BC184" i="54"/>
  <c r="BB184" i="54"/>
  <c r="BA184" i="54"/>
  <c r="AZ184" i="54"/>
  <c r="AY184" i="54"/>
  <c r="AX184" i="54"/>
  <c r="AW184" i="54"/>
  <c r="AV184" i="54"/>
  <c r="AU184" i="54"/>
  <c r="AT184" i="54"/>
  <c r="AS184" i="54"/>
  <c r="AR184" i="54"/>
  <c r="AQ184" i="54"/>
  <c r="AP184" i="54"/>
  <c r="AO184" i="54"/>
  <c r="AN184" i="54"/>
  <c r="AM184" i="54"/>
  <c r="AL184" i="54"/>
  <c r="AK184" i="54"/>
  <c r="AJ184" i="54"/>
  <c r="AI184" i="54"/>
  <c r="AH184" i="54"/>
  <c r="AG184" i="54"/>
  <c r="AF184" i="54"/>
  <c r="AE184" i="54"/>
  <c r="AD184" i="54"/>
  <c r="AC184" i="54"/>
  <c r="AB184" i="54"/>
  <c r="AA184" i="54"/>
  <c r="Z184" i="54"/>
  <c r="Y184" i="54"/>
  <c r="X184" i="54"/>
  <c r="W184" i="54"/>
  <c r="V184" i="54"/>
  <c r="U184" i="54"/>
  <c r="T184" i="54"/>
  <c r="S184" i="54"/>
  <c r="Q184" i="54"/>
  <c r="F184" i="54"/>
  <c r="E184" i="54"/>
  <c r="D184" i="54"/>
  <c r="C184" i="54"/>
  <c r="B184" i="54"/>
  <c r="A184" i="54"/>
  <c r="BZ183" i="54"/>
  <c r="BY183" i="54"/>
  <c r="BX183" i="54"/>
  <c r="BW183" i="54"/>
  <c r="BV183" i="54"/>
  <c r="BU183" i="54"/>
  <c r="BT183" i="54"/>
  <c r="BS183" i="54"/>
  <c r="BR183" i="54"/>
  <c r="BQ183" i="54"/>
  <c r="BP183" i="54"/>
  <c r="BO183" i="54"/>
  <c r="BN183" i="54"/>
  <c r="BM183" i="54"/>
  <c r="BL183" i="54"/>
  <c r="BK183" i="54"/>
  <c r="BJ183" i="54"/>
  <c r="BI183" i="54"/>
  <c r="BH183" i="54"/>
  <c r="BG183" i="54"/>
  <c r="BF183" i="54"/>
  <c r="BE183" i="54"/>
  <c r="BD183" i="54"/>
  <c r="BC183" i="54"/>
  <c r="BB183" i="54"/>
  <c r="BA183" i="54"/>
  <c r="AZ183" i="54"/>
  <c r="AY183" i="54"/>
  <c r="AX183" i="54"/>
  <c r="AW183" i="54"/>
  <c r="AV183" i="54"/>
  <c r="AU183" i="54"/>
  <c r="AT183" i="54"/>
  <c r="AS183" i="54"/>
  <c r="AR183" i="54"/>
  <c r="AQ183" i="54"/>
  <c r="AP183" i="54"/>
  <c r="AO183" i="54"/>
  <c r="AN183" i="54"/>
  <c r="AM183" i="54"/>
  <c r="AL183" i="54"/>
  <c r="AK183" i="54"/>
  <c r="AJ183" i="54"/>
  <c r="AI183" i="54"/>
  <c r="AH183" i="54"/>
  <c r="AG183" i="54"/>
  <c r="AF183" i="54"/>
  <c r="AE183" i="54"/>
  <c r="AD183" i="54"/>
  <c r="AC183" i="54"/>
  <c r="AB183" i="54"/>
  <c r="AA183" i="54"/>
  <c r="Z183" i="54"/>
  <c r="Y183" i="54"/>
  <c r="X183" i="54"/>
  <c r="W183" i="54"/>
  <c r="V183" i="54"/>
  <c r="U183" i="54"/>
  <c r="T183" i="54"/>
  <c r="S183" i="54"/>
  <c r="Q183" i="54"/>
  <c r="F183" i="54"/>
  <c r="E183" i="54"/>
  <c r="D183" i="54"/>
  <c r="C183" i="54"/>
  <c r="B183" i="54"/>
  <c r="A183" i="54"/>
  <c r="BZ182" i="54"/>
  <c r="BY182" i="54"/>
  <c r="BX182" i="54"/>
  <c r="BW182" i="54"/>
  <c r="BV182" i="54"/>
  <c r="BU182" i="54"/>
  <c r="BT182" i="54"/>
  <c r="BS182" i="54"/>
  <c r="BR182" i="54"/>
  <c r="BQ182" i="54"/>
  <c r="BP182" i="54"/>
  <c r="BO182" i="54"/>
  <c r="BN182" i="54"/>
  <c r="BM182" i="54"/>
  <c r="BL182" i="54"/>
  <c r="BK182" i="54"/>
  <c r="BJ182" i="54"/>
  <c r="BI182" i="54"/>
  <c r="BH182" i="54"/>
  <c r="BG182" i="54"/>
  <c r="BF182" i="54"/>
  <c r="BE182" i="54"/>
  <c r="BD182" i="54"/>
  <c r="BC182" i="54"/>
  <c r="BB182" i="54"/>
  <c r="BA182" i="54"/>
  <c r="AZ182" i="54"/>
  <c r="AY182" i="54"/>
  <c r="AX182" i="54"/>
  <c r="AW182" i="54"/>
  <c r="AV182" i="54"/>
  <c r="AU182" i="54"/>
  <c r="AT182" i="54"/>
  <c r="AS182" i="54"/>
  <c r="AR182" i="54"/>
  <c r="AQ182" i="54"/>
  <c r="AP182" i="54"/>
  <c r="AO182" i="54"/>
  <c r="AN182" i="54"/>
  <c r="AM182" i="54"/>
  <c r="AL182" i="54"/>
  <c r="AK182" i="54"/>
  <c r="AJ182" i="54"/>
  <c r="AI182" i="54"/>
  <c r="AH182" i="54"/>
  <c r="AG182" i="54"/>
  <c r="AF182" i="54"/>
  <c r="AE182" i="54"/>
  <c r="AD182" i="54"/>
  <c r="AC182" i="54"/>
  <c r="AB182" i="54"/>
  <c r="AA182" i="54"/>
  <c r="Z182" i="54"/>
  <c r="Y182" i="54"/>
  <c r="X182" i="54"/>
  <c r="W182" i="54"/>
  <c r="V182" i="54"/>
  <c r="U182" i="54"/>
  <c r="T182" i="54"/>
  <c r="S182" i="54"/>
  <c r="Q182" i="54"/>
  <c r="F182" i="54"/>
  <c r="E182" i="54"/>
  <c r="D182" i="54"/>
  <c r="C182" i="54"/>
  <c r="B182" i="54"/>
  <c r="A182" i="54"/>
  <c r="BZ181" i="54"/>
  <c r="BY181" i="54"/>
  <c r="BX181" i="54"/>
  <c r="BW181" i="54"/>
  <c r="BV181" i="54"/>
  <c r="BU181" i="54"/>
  <c r="BT181" i="54"/>
  <c r="BS181" i="54"/>
  <c r="BR181" i="54"/>
  <c r="BQ181" i="54"/>
  <c r="BP181" i="54"/>
  <c r="BO181" i="54"/>
  <c r="BN181" i="54"/>
  <c r="BM181" i="54"/>
  <c r="BL181" i="54"/>
  <c r="BK181" i="54"/>
  <c r="BJ181" i="54"/>
  <c r="BI181" i="54"/>
  <c r="BH181" i="54"/>
  <c r="BG181" i="54"/>
  <c r="BF181" i="54"/>
  <c r="BE181" i="54"/>
  <c r="BD181" i="54"/>
  <c r="BC181" i="54"/>
  <c r="BB181" i="54"/>
  <c r="BA181" i="54"/>
  <c r="AZ181" i="54"/>
  <c r="AY181" i="54"/>
  <c r="AX181" i="54"/>
  <c r="AW181" i="54"/>
  <c r="AV181" i="54"/>
  <c r="AU181" i="54"/>
  <c r="AT181" i="54"/>
  <c r="AS181" i="54"/>
  <c r="AR181" i="54"/>
  <c r="AQ181" i="54"/>
  <c r="AP181" i="54"/>
  <c r="AO181" i="54"/>
  <c r="AN181" i="54"/>
  <c r="AM181" i="54"/>
  <c r="AL181" i="54"/>
  <c r="AK181" i="54"/>
  <c r="AJ181" i="54"/>
  <c r="AI181" i="54"/>
  <c r="AH181" i="54"/>
  <c r="AG181" i="54"/>
  <c r="AF181" i="54"/>
  <c r="AE181" i="54"/>
  <c r="AD181" i="54"/>
  <c r="AC181" i="54"/>
  <c r="AB181" i="54"/>
  <c r="AA181" i="54"/>
  <c r="Z181" i="54"/>
  <c r="Y181" i="54"/>
  <c r="X181" i="54"/>
  <c r="W181" i="54"/>
  <c r="V181" i="54"/>
  <c r="U181" i="54"/>
  <c r="T181" i="54"/>
  <c r="S181" i="54"/>
  <c r="Q181" i="54"/>
  <c r="F181" i="54"/>
  <c r="E181" i="54"/>
  <c r="D181" i="54"/>
  <c r="C181" i="54"/>
  <c r="B181" i="54"/>
  <c r="A181" i="54"/>
  <c r="BZ180" i="54"/>
  <c r="BY180" i="54"/>
  <c r="BX180" i="54"/>
  <c r="BW180" i="54"/>
  <c r="BV180" i="54"/>
  <c r="BU180" i="54"/>
  <c r="BT180" i="54"/>
  <c r="BS180" i="54"/>
  <c r="BR180" i="54"/>
  <c r="BQ180" i="54"/>
  <c r="BP180" i="54"/>
  <c r="BO180" i="54"/>
  <c r="BN180" i="54"/>
  <c r="BM180" i="54"/>
  <c r="BL180" i="54"/>
  <c r="BK180" i="54"/>
  <c r="BJ180" i="54"/>
  <c r="BI180" i="54"/>
  <c r="BH180" i="54"/>
  <c r="BG180" i="54"/>
  <c r="BF180" i="54"/>
  <c r="BE180" i="54"/>
  <c r="BD180" i="54"/>
  <c r="BC180" i="54"/>
  <c r="BB180" i="54"/>
  <c r="BA180" i="54"/>
  <c r="AZ180" i="54"/>
  <c r="AY180" i="54"/>
  <c r="AX180" i="54"/>
  <c r="AW180" i="54"/>
  <c r="AV180" i="54"/>
  <c r="AU180" i="54"/>
  <c r="AT180" i="54"/>
  <c r="AS180" i="54"/>
  <c r="AR180" i="54"/>
  <c r="AQ180" i="54"/>
  <c r="AP180" i="54"/>
  <c r="AO180" i="54"/>
  <c r="AN180" i="54"/>
  <c r="AM180" i="54"/>
  <c r="AL180" i="54"/>
  <c r="AK180" i="54"/>
  <c r="AJ180" i="54"/>
  <c r="AI180" i="54"/>
  <c r="AH180" i="54"/>
  <c r="AG180" i="54"/>
  <c r="AF180" i="54"/>
  <c r="AE180" i="54"/>
  <c r="AD180" i="54"/>
  <c r="AC180" i="54"/>
  <c r="AB180" i="54"/>
  <c r="AA180" i="54"/>
  <c r="Z180" i="54"/>
  <c r="Y180" i="54"/>
  <c r="X180" i="54"/>
  <c r="W180" i="54"/>
  <c r="V180" i="54"/>
  <c r="U180" i="54"/>
  <c r="T180" i="54"/>
  <c r="S180" i="54"/>
  <c r="Q180" i="54"/>
  <c r="F180" i="54"/>
  <c r="E180" i="54"/>
  <c r="D180" i="54"/>
  <c r="C180" i="54"/>
  <c r="B180" i="54"/>
  <c r="A180" i="54"/>
  <c r="BZ179" i="54"/>
  <c r="BY179" i="54"/>
  <c r="BX179" i="54"/>
  <c r="BW179" i="54"/>
  <c r="BV179" i="54"/>
  <c r="BU179" i="54"/>
  <c r="BT179" i="54"/>
  <c r="BS179" i="54"/>
  <c r="BR179" i="54"/>
  <c r="BQ179" i="54"/>
  <c r="BP179" i="54"/>
  <c r="BO179" i="54"/>
  <c r="BN179" i="54"/>
  <c r="BM179" i="54"/>
  <c r="BL179" i="54"/>
  <c r="BK179" i="54"/>
  <c r="BJ179" i="54"/>
  <c r="BI179" i="54"/>
  <c r="BH179" i="54"/>
  <c r="BG179" i="54"/>
  <c r="BF179" i="54"/>
  <c r="BE179" i="54"/>
  <c r="BD179" i="54"/>
  <c r="BC179" i="54"/>
  <c r="BB179" i="54"/>
  <c r="BA179" i="54"/>
  <c r="AZ179" i="54"/>
  <c r="AY179" i="54"/>
  <c r="AX179" i="54"/>
  <c r="AW179" i="54"/>
  <c r="AV179" i="54"/>
  <c r="AU179" i="54"/>
  <c r="AT179" i="54"/>
  <c r="AS179" i="54"/>
  <c r="AR179" i="54"/>
  <c r="AQ179" i="54"/>
  <c r="AP179" i="54"/>
  <c r="AO179" i="54"/>
  <c r="AN179" i="54"/>
  <c r="AM179" i="54"/>
  <c r="AL179" i="54"/>
  <c r="AK179" i="54"/>
  <c r="AJ179" i="54"/>
  <c r="AI179" i="54"/>
  <c r="AH179" i="54"/>
  <c r="AG179" i="54"/>
  <c r="AF179" i="54"/>
  <c r="AE179" i="54"/>
  <c r="AD179" i="54"/>
  <c r="AC179" i="54"/>
  <c r="AB179" i="54"/>
  <c r="AA179" i="54"/>
  <c r="Z179" i="54"/>
  <c r="Y179" i="54"/>
  <c r="X179" i="54"/>
  <c r="W179" i="54"/>
  <c r="V179" i="54"/>
  <c r="U179" i="54"/>
  <c r="T179" i="54"/>
  <c r="S179" i="54"/>
  <c r="Q179" i="54"/>
  <c r="F179" i="54"/>
  <c r="E179" i="54"/>
  <c r="D179" i="54"/>
  <c r="C179" i="54"/>
  <c r="B179" i="54"/>
  <c r="A179" i="54"/>
  <c r="BZ178" i="54"/>
  <c r="BY178" i="54"/>
  <c r="BX178" i="54"/>
  <c r="BW178" i="54"/>
  <c r="BV178" i="54"/>
  <c r="BU178" i="54"/>
  <c r="BT178" i="54"/>
  <c r="BS178" i="54"/>
  <c r="BR178" i="54"/>
  <c r="BQ178" i="54"/>
  <c r="BP178" i="54"/>
  <c r="BO178" i="54"/>
  <c r="BN178" i="54"/>
  <c r="BM178" i="54"/>
  <c r="BL178" i="54"/>
  <c r="BK178" i="54"/>
  <c r="BJ178" i="54"/>
  <c r="BI178" i="54"/>
  <c r="BH178" i="54"/>
  <c r="BG178" i="54"/>
  <c r="BF178" i="54"/>
  <c r="BE178" i="54"/>
  <c r="BD178" i="54"/>
  <c r="BC178" i="54"/>
  <c r="BB178" i="54"/>
  <c r="BA178" i="54"/>
  <c r="AZ178" i="54"/>
  <c r="AY178" i="54"/>
  <c r="AX178" i="54"/>
  <c r="AW178" i="54"/>
  <c r="AV178" i="54"/>
  <c r="AU178" i="54"/>
  <c r="AT178" i="54"/>
  <c r="AS178" i="54"/>
  <c r="AR178" i="54"/>
  <c r="AQ178" i="54"/>
  <c r="AP178" i="54"/>
  <c r="AO178" i="54"/>
  <c r="AN178" i="54"/>
  <c r="AM178" i="54"/>
  <c r="AL178" i="54"/>
  <c r="AK178" i="54"/>
  <c r="AJ178" i="54"/>
  <c r="AI178" i="54"/>
  <c r="AH178" i="54"/>
  <c r="AG178" i="54"/>
  <c r="AF178" i="54"/>
  <c r="AE178" i="54"/>
  <c r="AD178" i="54"/>
  <c r="AC178" i="54"/>
  <c r="AB178" i="54"/>
  <c r="AA178" i="54"/>
  <c r="Z178" i="54"/>
  <c r="Y178" i="54"/>
  <c r="X178" i="54"/>
  <c r="W178" i="54"/>
  <c r="V178" i="54"/>
  <c r="U178" i="54"/>
  <c r="T178" i="54"/>
  <c r="S178" i="54"/>
  <c r="Q178" i="54"/>
  <c r="F178" i="54"/>
  <c r="E178" i="54"/>
  <c r="D178" i="54"/>
  <c r="C178" i="54"/>
  <c r="B178" i="54"/>
  <c r="A178" i="54"/>
  <c r="BZ177" i="54"/>
  <c r="BY177" i="54"/>
  <c r="BX177" i="54"/>
  <c r="BW177" i="54"/>
  <c r="BV177" i="54"/>
  <c r="BU177" i="54"/>
  <c r="BT177" i="54"/>
  <c r="BS177" i="54"/>
  <c r="BR177" i="54"/>
  <c r="BQ177" i="54"/>
  <c r="BP177" i="54"/>
  <c r="BO177" i="54"/>
  <c r="BN177" i="54"/>
  <c r="BM177" i="54"/>
  <c r="BL177" i="54"/>
  <c r="BK177" i="54"/>
  <c r="BJ177" i="54"/>
  <c r="BI177" i="54"/>
  <c r="BH177" i="54"/>
  <c r="BG177" i="54"/>
  <c r="BF177" i="54"/>
  <c r="BE177" i="54"/>
  <c r="BD177" i="54"/>
  <c r="BC177" i="54"/>
  <c r="BB177" i="54"/>
  <c r="BA177" i="54"/>
  <c r="AZ177" i="54"/>
  <c r="AY177" i="54"/>
  <c r="AX177" i="54"/>
  <c r="AW177" i="54"/>
  <c r="AV177" i="54"/>
  <c r="AU177" i="54"/>
  <c r="AT177" i="54"/>
  <c r="AS177" i="54"/>
  <c r="AR177" i="54"/>
  <c r="AQ177" i="54"/>
  <c r="AP177" i="54"/>
  <c r="AO177" i="54"/>
  <c r="AN177" i="54"/>
  <c r="AM177" i="54"/>
  <c r="AL177" i="54"/>
  <c r="AK177" i="54"/>
  <c r="AJ177" i="54"/>
  <c r="AI177" i="54"/>
  <c r="AH177" i="54"/>
  <c r="AG177" i="54"/>
  <c r="AF177" i="54"/>
  <c r="AE177" i="54"/>
  <c r="AD177" i="54"/>
  <c r="AC177" i="54"/>
  <c r="AB177" i="54"/>
  <c r="AA177" i="54"/>
  <c r="Z177" i="54"/>
  <c r="Y177" i="54"/>
  <c r="X177" i="54"/>
  <c r="W177" i="54"/>
  <c r="V177" i="54"/>
  <c r="U177" i="54"/>
  <c r="T177" i="54"/>
  <c r="S177" i="54"/>
  <c r="Q177" i="54"/>
  <c r="F177" i="54"/>
  <c r="E177" i="54"/>
  <c r="D177" i="54"/>
  <c r="C177" i="54"/>
  <c r="B177" i="54"/>
  <c r="A177" i="54"/>
  <c r="BZ176" i="54"/>
  <c r="BY176" i="54"/>
  <c r="BX176" i="54"/>
  <c r="BW176" i="54"/>
  <c r="BV176" i="54"/>
  <c r="BU176" i="54"/>
  <c r="BT176" i="54"/>
  <c r="BS176" i="54"/>
  <c r="BR176" i="54"/>
  <c r="BQ176" i="54"/>
  <c r="BP176" i="54"/>
  <c r="BO176" i="54"/>
  <c r="BN176" i="54"/>
  <c r="BM176" i="54"/>
  <c r="BL176" i="54"/>
  <c r="BK176" i="54"/>
  <c r="BJ176" i="54"/>
  <c r="BI176" i="54"/>
  <c r="BH176" i="54"/>
  <c r="BG176" i="54"/>
  <c r="BF176" i="54"/>
  <c r="BE176" i="54"/>
  <c r="BD176" i="54"/>
  <c r="BC176" i="54"/>
  <c r="BB176" i="54"/>
  <c r="BA176" i="54"/>
  <c r="AZ176" i="54"/>
  <c r="AY176" i="54"/>
  <c r="AX176" i="54"/>
  <c r="AW176" i="54"/>
  <c r="AV176" i="54"/>
  <c r="AU176" i="54"/>
  <c r="AT176" i="54"/>
  <c r="AS176" i="54"/>
  <c r="AR176" i="54"/>
  <c r="AQ176" i="54"/>
  <c r="AP176" i="54"/>
  <c r="AO176" i="54"/>
  <c r="AN176" i="54"/>
  <c r="AM176" i="54"/>
  <c r="AL176" i="54"/>
  <c r="AK176" i="54"/>
  <c r="AJ176" i="54"/>
  <c r="AI176" i="54"/>
  <c r="AH176" i="54"/>
  <c r="AG176" i="54"/>
  <c r="AF176" i="54"/>
  <c r="AE176" i="54"/>
  <c r="AD176" i="54"/>
  <c r="AC176" i="54"/>
  <c r="AB176" i="54"/>
  <c r="AA176" i="54"/>
  <c r="Z176" i="54"/>
  <c r="Y176" i="54"/>
  <c r="X176" i="54"/>
  <c r="W176" i="54"/>
  <c r="V176" i="54"/>
  <c r="U176" i="54"/>
  <c r="T176" i="54"/>
  <c r="S176" i="54"/>
  <c r="Q176" i="54"/>
  <c r="F176" i="54"/>
  <c r="E176" i="54"/>
  <c r="D176" i="54"/>
  <c r="C176" i="54"/>
  <c r="B176" i="54"/>
  <c r="A176" i="54"/>
  <c r="BZ175" i="54"/>
  <c r="BY175" i="54"/>
  <c r="BX175" i="54"/>
  <c r="BW175" i="54"/>
  <c r="BV175" i="54"/>
  <c r="BU175" i="54"/>
  <c r="BT175" i="54"/>
  <c r="BS175" i="54"/>
  <c r="BR175" i="54"/>
  <c r="BQ175" i="54"/>
  <c r="BP175" i="54"/>
  <c r="BO175" i="54"/>
  <c r="BN175" i="54"/>
  <c r="BM175" i="54"/>
  <c r="BL175" i="54"/>
  <c r="BK175" i="54"/>
  <c r="BJ175" i="54"/>
  <c r="BI175" i="54"/>
  <c r="BH175" i="54"/>
  <c r="BG175" i="54"/>
  <c r="BF175" i="54"/>
  <c r="BE175" i="54"/>
  <c r="BD175" i="54"/>
  <c r="BC175" i="54"/>
  <c r="BB175" i="54"/>
  <c r="BA175" i="54"/>
  <c r="AZ175" i="54"/>
  <c r="AY175" i="54"/>
  <c r="AX175" i="54"/>
  <c r="AW175" i="54"/>
  <c r="AV175" i="54"/>
  <c r="AU175" i="54"/>
  <c r="AT175" i="54"/>
  <c r="AS175" i="54"/>
  <c r="AR175" i="54"/>
  <c r="AQ175" i="54"/>
  <c r="AP175" i="54"/>
  <c r="AO175" i="54"/>
  <c r="AN175" i="54"/>
  <c r="AM175" i="54"/>
  <c r="AL175" i="54"/>
  <c r="AK175" i="54"/>
  <c r="AJ175" i="54"/>
  <c r="AI175" i="54"/>
  <c r="AH175" i="54"/>
  <c r="AG175" i="54"/>
  <c r="AF175" i="54"/>
  <c r="AE175" i="54"/>
  <c r="AD175" i="54"/>
  <c r="AC175" i="54"/>
  <c r="AB175" i="54"/>
  <c r="AA175" i="54"/>
  <c r="Z175" i="54"/>
  <c r="Y175" i="54"/>
  <c r="X175" i="54"/>
  <c r="W175" i="54"/>
  <c r="V175" i="54"/>
  <c r="U175" i="54"/>
  <c r="T175" i="54"/>
  <c r="S175" i="54"/>
  <c r="Q175" i="54"/>
  <c r="F175" i="54"/>
  <c r="E175" i="54"/>
  <c r="D175" i="54"/>
  <c r="C175" i="54"/>
  <c r="B175" i="54"/>
  <c r="A175" i="54"/>
  <c r="BZ174" i="54"/>
  <c r="BY174" i="54"/>
  <c r="BX174" i="54"/>
  <c r="BW174" i="54"/>
  <c r="BV174" i="54"/>
  <c r="BU174" i="54"/>
  <c r="BT174" i="54"/>
  <c r="BS174" i="54"/>
  <c r="BR174" i="54"/>
  <c r="BQ174" i="54"/>
  <c r="BP174" i="54"/>
  <c r="BO174" i="54"/>
  <c r="BN174" i="54"/>
  <c r="BM174" i="54"/>
  <c r="BL174" i="54"/>
  <c r="BK174" i="54"/>
  <c r="BJ174" i="54"/>
  <c r="BI174" i="54"/>
  <c r="BH174" i="54"/>
  <c r="BG174" i="54"/>
  <c r="BF174" i="54"/>
  <c r="BE174" i="54"/>
  <c r="BD174" i="54"/>
  <c r="BC174" i="54"/>
  <c r="BB174" i="54"/>
  <c r="BA174" i="54"/>
  <c r="AZ174" i="54"/>
  <c r="AY174" i="54"/>
  <c r="AX174" i="54"/>
  <c r="AW174" i="54"/>
  <c r="AV174" i="54"/>
  <c r="AU174" i="54"/>
  <c r="AT174" i="54"/>
  <c r="AS174" i="54"/>
  <c r="AR174" i="54"/>
  <c r="AQ174" i="54"/>
  <c r="AP174" i="54"/>
  <c r="AO174" i="54"/>
  <c r="AN174" i="54"/>
  <c r="AM174" i="54"/>
  <c r="AL174" i="54"/>
  <c r="AK174" i="54"/>
  <c r="AJ174" i="54"/>
  <c r="AI174" i="54"/>
  <c r="AH174" i="54"/>
  <c r="AG174" i="54"/>
  <c r="AF174" i="54"/>
  <c r="AE174" i="54"/>
  <c r="AD174" i="54"/>
  <c r="AC174" i="54"/>
  <c r="AB174" i="54"/>
  <c r="AA174" i="54"/>
  <c r="Z174" i="54"/>
  <c r="Y174" i="54"/>
  <c r="X174" i="54"/>
  <c r="W174" i="54"/>
  <c r="V174" i="54"/>
  <c r="U174" i="54"/>
  <c r="T174" i="54"/>
  <c r="S174" i="54"/>
  <c r="Q174" i="54"/>
  <c r="F174" i="54"/>
  <c r="E174" i="54"/>
  <c r="D174" i="54"/>
  <c r="C174" i="54"/>
  <c r="B174" i="54"/>
  <c r="A174" i="54"/>
  <c r="BZ173" i="54"/>
  <c r="BY173" i="54"/>
  <c r="BX173" i="54"/>
  <c r="BW173" i="54"/>
  <c r="BV173" i="54"/>
  <c r="BU173" i="54"/>
  <c r="BT173" i="54"/>
  <c r="BS173" i="54"/>
  <c r="BR173" i="54"/>
  <c r="BQ173" i="54"/>
  <c r="BP173" i="54"/>
  <c r="BO173" i="54"/>
  <c r="BN173" i="54"/>
  <c r="BM173" i="54"/>
  <c r="BL173" i="54"/>
  <c r="BK173" i="54"/>
  <c r="BJ173" i="54"/>
  <c r="BI173" i="54"/>
  <c r="BH173" i="54"/>
  <c r="BG173" i="54"/>
  <c r="BF173" i="54"/>
  <c r="BE173" i="54"/>
  <c r="BD173" i="54"/>
  <c r="BC173" i="54"/>
  <c r="BB173" i="54"/>
  <c r="BA173" i="54"/>
  <c r="AZ173" i="54"/>
  <c r="AY173" i="54"/>
  <c r="AX173" i="54"/>
  <c r="AW173" i="54"/>
  <c r="AV173" i="54"/>
  <c r="AU173" i="54"/>
  <c r="AT173" i="54"/>
  <c r="AS173" i="54"/>
  <c r="AR173" i="54"/>
  <c r="AQ173" i="54"/>
  <c r="AP173" i="54"/>
  <c r="AO173" i="54"/>
  <c r="AN173" i="54"/>
  <c r="AM173" i="54"/>
  <c r="AL173" i="54"/>
  <c r="AK173" i="54"/>
  <c r="AJ173" i="54"/>
  <c r="AI173" i="54"/>
  <c r="AH173" i="54"/>
  <c r="AG173" i="54"/>
  <c r="AF173" i="54"/>
  <c r="AE173" i="54"/>
  <c r="AD173" i="54"/>
  <c r="AC173" i="54"/>
  <c r="AB173" i="54"/>
  <c r="AA173" i="54"/>
  <c r="Z173" i="54"/>
  <c r="Y173" i="54"/>
  <c r="X173" i="54"/>
  <c r="W173" i="54"/>
  <c r="V173" i="54"/>
  <c r="U173" i="54"/>
  <c r="T173" i="54"/>
  <c r="S173" i="54"/>
  <c r="Q173" i="54"/>
  <c r="F173" i="54"/>
  <c r="E173" i="54"/>
  <c r="D173" i="54"/>
  <c r="C173" i="54"/>
  <c r="B173" i="54"/>
  <c r="A173" i="54"/>
  <c r="BZ172" i="54"/>
  <c r="BY172" i="54"/>
  <c r="BX172" i="54"/>
  <c r="BW172" i="54"/>
  <c r="BV172" i="54"/>
  <c r="BU172" i="54"/>
  <c r="BT172" i="54"/>
  <c r="BS172" i="54"/>
  <c r="BR172" i="54"/>
  <c r="BQ172" i="54"/>
  <c r="BP172" i="54"/>
  <c r="BO172" i="54"/>
  <c r="BN172" i="54"/>
  <c r="BM172" i="54"/>
  <c r="BL172" i="54"/>
  <c r="BK172" i="54"/>
  <c r="BJ172" i="54"/>
  <c r="BI172" i="54"/>
  <c r="BH172" i="54"/>
  <c r="BG172" i="54"/>
  <c r="BF172" i="54"/>
  <c r="BE172" i="54"/>
  <c r="BD172" i="54"/>
  <c r="BC172" i="54"/>
  <c r="BB172" i="54"/>
  <c r="BA172" i="54"/>
  <c r="AZ172" i="54"/>
  <c r="AY172" i="54"/>
  <c r="AX172" i="54"/>
  <c r="AW172" i="54"/>
  <c r="AV172" i="54"/>
  <c r="AU172" i="54"/>
  <c r="AT172" i="54"/>
  <c r="AS172" i="54"/>
  <c r="AR172" i="54"/>
  <c r="AQ172" i="54"/>
  <c r="AP172" i="54"/>
  <c r="AO172" i="54"/>
  <c r="AN172" i="54"/>
  <c r="AM172" i="54"/>
  <c r="AL172" i="54"/>
  <c r="AK172" i="54"/>
  <c r="AJ172" i="54"/>
  <c r="AI172" i="54"/>
  <c r="AH172" i="54"/>
  <c r="AG172" i="54"/>
  <c r="AF172" i="54"/>
  <c r="AE172" i="54"/>
  <c r="AD172" i="54"/>
  <c r="AC172" i="54"/>
  <c r="AB172" i="54"/>
  <c r="AA172" i="54"/>
  <c r="Z172" i="54"/>
  <c r="Y172" i="54"/>
  <c r="X172" i="54"/>
  <c r="W172" i="54"/>
  <c r="V172" i="54"/>
  <c r="U172" i="54"/>
  <c r="T172" i="54"/>
  <c r="S172" i="54"/>
  <c r="Q172" i="54"/>
  <c r="F172" i="54"/>
  <c r="E172" i="54"/>
  <c r="D172" i="54"/>
  <c r="C172" i="54"/>
  <c r="B172" i="54"/>
  <c r="A172" i="54"/>
  <c r="BZ171" i="54"/>
  <c r="BY171" i="54"/>
  <c r="BX171" i="54"/>
  <c r="BW171" i="54"/>
  <c r="BV171" i="54"/>
  <c r="BU171" i="54"/>
  <c r="BT171" i="54"/>
  <c r="BS171" i="54"/>
  <c r="BR171" i="54"/>
  <c r="BQ171" i="54"/>
  <c r="BP171" i="54"/>
  <c r="BO171" i="54"/>
  <c r="BN171" i="54"/>
  <c r="BM171" i="54"/>
  <c r="BL171" i="54"/>
  <c r="BK171" i="54"/>
  <c r="BJ171" i="54"/>
  <c r="BI171" i="54"/>
  <c r="BH171" i="54"/>
  <c r="BG171" i="54"/>
  <c r="BF171" i="54"/>
  <c r="BE171" i="54"/>
  <c r="BD171" i="54"/>
  <c r="BC171" i="54"/>
  <c r="BB171" i="54"/>
  <c r="BA171" i="54"/>
  <c r="AZ171" i="54"/>
  <c r="AY171" i="54"/>
  <c r="AX171" i="54"/>
  <c r="AW171" i="54"/>
  <c r="AV171" i="54"/>
  <c r="AU171" i="54"/>
  <c r="AT171" i="54"/>
  <c r="AS171" i="54"/>
  <c r="AR171" i="54"/>
  <c r="AQ171" i="54"/>
  <c r="AP171" i="54"/>
  <c r="AO171" i="54"/>
  <c r="AN171" i="54"/>
  <c r="AM171" i="54"/>
  <c r="AL171" i="54"/>
  <c r="AK171" i="54"/>
  <c r="AJ171" i="54"/>
  <c r="AI171" i="54"/>
  <c r="AH171" i="54"/>
  <c r="AG171" i="54"/>
  <c r="AF171" i="54"/>
  <c r="AE171" i="54"/>
  <c r="AD171" i="54"/>
  <c r="AC171" i="54"/>
  <c r="AB171" i="54"/>
  <c r="AA171" i="54"/>
  <c r="Z171" i="54"/>
  <c r="Y171" i="54"/>
  <c r="X171" i="54"/>
  <c r="W171" i="54"/>
  <c r="V171" i="54"/>
  <c r="U171" i="54"/>
  <c r="T171" i="54"/>
  <c r="S171" i="54"/>
  <c r="Q171" i="54"/>
  <c r="F171" i="54"/>
  <c r="E171" i="54"/>
  <c r="D171" i="54"/>
  <c r="C171" i="54"/>
  <c r="B171" i="54"/>
  <c r="A171" i="54"/>
  <c r="BZ170" i="54"/>
  <c r="BY170" i="54"/>
  <c r="BX170" i="54"/>
  <c r="BW170" i="54"/>
  <c r="BV170" i="54"/>
  <c r="BU170" i="54"/>
  <c r="BT170" i="54"/>
  <c r="BS170" i="54"/>
  <c r="BR170" i="54"/>
  <c r="BQ170" i="54"/>
  <c r="BP170" i="54"/>
  <c r="BO170" i="54"/>
  <c r="BN170" i="54"/>
  <c r="BM170" i="54"/>
  <c r="BL170" i="54"/>
  <c r="BK170" i="54"/>
  <c r="BJ170" i="54"/>
  <c r="BI170" i="54"/>
  <c r="BH170" i="54"/>
  <c r="BG170" i="54"/>
  <c r="BF170" i="54"/>
  <c r="BE170" i="54"/>
  <c r="BD170" i="54"/>
  <c r="BC170" i="54"/>
  <c r="BB170" i="54"/>
  <c r="BA170" i="54"/>
  <c r="AZ170" i="54"/>
  <c r="AY170" i="54"/>
  <c r="AX170" i="54"/>
  <c r="AW170" i="54"/>
  <c r="AV170" i="54"/>
  <c r="AU170" i="54"/>
  <c r="AT170" i="54"/>
  <c r="AS170" i="54"/>
  <c r="AR170" i="54"/>
  <c r="AQ170" i="54"/>
  <c r="AP170" i="54"/>
  <c r="AO170" i="54"/>
  <c r="AN170" i="54"/>
  <c r="AM170" i="54"/>
  <c r="AL170" i="54"/>
  <c r="AK170" i="54"/>
  <c r="AJ170" i="54"/>
  <c r="AI170" i="54"/>
  <c r="AH170" i="54"/>
  <c r="AG170" i="54"/>
  <c r="AF170" i="54"/>
  <c r="AE170" i="54"/>
  <c r="AD170" i="54"/>
  <c r="AC170" i="54"/>
  <c r="AB170" i="54"/>
  <c r="AA170" i="54"/>
  <c r="Z170" i="54"/>
  <c r="Y170" i="54"/>
  <c r="X170" i="54"/>
  <c r="W170" i="54"/>
  <c r="V170" i="54"/>
  <c r="U170" i="54"/>
  <c r="T170" i="54"/>
  <c r="S170" i="54"/>
  <c r="Q170" i="54"/>
  <c r="F170" i="54"/>
  <c r="E170" i="54"/>
  <c r="D170" i="54"/>
  <c r="C170" i="54"/>
  <c r="B170" i="54"/>
  <c r="A170" i="54"/>
  <c r="BZ169" i="54"/>
  <c r="BY169" i="54"/>
  <c r="BX169" i="54"/>
  <c r="BW169" i="54"/>
  <c r="BV169" i="54"/>
  <c r="BU169" i="54"/>
  <c r="BT169" i="54"/>
  <c r="BS169" i="54"/>
  <c r="BR169" i="54"/>
  <c r="BQ169" i="54"/>
  <c r="BP169" i="54"/>
  <c r="BO169" i="54"/>
  <c r="BN169" i="54"/>
  <c r="BM169" i="54"/>
  <c r="BL169" i="54"/>
  <c r="BK169" i="54"/>
  <c r="BJ169" i="54"/>
  <c r="BI169" i="54"/>
  <c r="BH169" i="54"/>
  <c r="BG169" i="54"/>
  <c r="BF169" i="54"/>
  <c r="BE169" i="54"/>
  <c r="BD169" i="54"/>
  <c r="BC169" i="54"/>
  <c r="BB169" i="54"/>
  <c r="BA169" i="54"/>
  <c r="AZ169" i="54"/>
  <c r="AY169" i="54"/>
  <c r="AX169" i="54"/>
  <c r="AW169" i="54"/>
  <c r="AV169" i="54"/>
  <c r="AU169" i="54"/>
  <c r="AT169" i="54"/>
  <c r="AS169" i="54"/>
  <c r="AR169" i="54"/>
  <c r="AQ169" i="54"/>
  <c r="AP169" i="54"/>
  <c r="AO169" i="54"/>
  <c r="AN169" i="54"/>
  <c r="AM169" i="54"/>
  <c r="AL169" i="54"/>
  <c r="AK169" i="54"/>
  <c r="AJ169" i="54"/>
  <c r="AI169" i="54"/>
  <c r="AH169" i="54"/>
  <c r="AG169" i="54"/>
  <c r="AF169" i="54"/>
  <c r="AE169" i="54"/>
  <c r="AD169" i="54"/>
  <c r="AC169" i="54"/>
  <c r="AB169" i="54"/>
  <c r="AA169" i="54"/>
  <c r="Z169" i="54"/>
  <c r="Y169" i="54"/>
  <c r="X169" i="54"/>
  <c r="W169" i="54"/>
  <c r="V169" i="54"/>
  <c r="U169" i="54"/>
  <c r="T169" i="54"/>
  <c r="S169" i="54"/>
  <c r="Q169" i="54"/>
  <c r="F169" i="54"/>
  <c r="E169" i="54"/>
  <c r="D169" i="54"/>
  <c r="C169" i="54"/>
  <c r="B169" i="54"/>
  <c r="A169" i="54"/>
  <c r="BZ168" i="54"/>
  <c r="BY168" i="54"/>
  <c r="BX168" i="54"/>
  <c r="BW168" i="54"/>
  <c r="BV168" i="54"/>
  <c r="BU168" i="54"/>
  <c r="BT168" i="54"/>
  <c r="BS168" i="54"/>
  <c r="BR168" i="54"/>
  <c r="BQ168" i="54"/>
  <c r="BP168" i="54"/>
  <c r="BO168" i="54"/>
  <c r="BN168" i="54"/>
  <c r="BM168" i="54"/>
  <c r="BL168" i="54"/>
  <c r="BK168" i="54"/>
  <c r="BJ168" i="54"/>
  <c r="BI168" i="54"/>
  <c r="BH168" i="54"/>
  <c r="BG168" i="54"/>
  <c r="BF168" i="54"/>
  <c r="BE168" i="54"/>
  <c r="BD168" i="54"/>
  <c r="BC168" i="54"/>
  <c r="BB168" i="54"/>
  <c r="BA168" i="54"/>
  <c r="AZ168" i="54"/>
  <c r="AY168" i="54"/>
  <c r="AX168" i="54"/>
  <c r="AW168" i="54"/>
  <c r="AV168" i="54"/>
  <c r="AU168" i="54"/>
  <c r="AT168" i="54"/>
  <c r="AS168" i="54"/>
  <c r="AR168" i="54"/>
  <c r="AQ168" i="54"/>
  <c r="AP168" i="54"/>
  <c r="AO168" i="54"/>
  <c r="AN168" i="54"/>
  <c r="AM168" i="54"/>
  <c r="AL168" i="54"/>
  <c r="AK168" i="54"/>
  <c r="AJ168" i="54"/>
  <c r="AI168" i="54"/>
  <c r="AH168" i="54"/>
  <c r="AG168" i="54"/>
  <c r="AF168" i="54"/>
  <c r="AE168" i="54"/>
  <c r="AD168" i="54"/>
  <c r="AC168" i="54"/>
  <c r="AB168" i="54"/>
  <c r="AA168" i="54"/>
  <c r="Z168" i="54"/>
  <c r="Y168" i="54"/>
  <c r="X168" i="54"/>
  <c r="W168" i="54"/>
  <c r="V168" i="54"/>
  <c r="U168" i="54"/>
  <c r="T168" i="54"/>
  <c r="S168" i="54"/>
  <c r="Q168" i="54"/>
  <c r="F168" i="54"/>
  <c r="E168" i="54"/>
  <c r="D168" i="54"/>
  <c r="C168" i="54"/>
  <c r="B168" i="54"/>
  <c r="A168" i="54"/>
  <c r="BZ167" i="54"/>
  <c r="BY167" i="54"/>
  <c r="BX167" i="54"/>
  <c r="BW167" i="54"/>
  <c r="BV167" i="54"/>
  <c r="BU167" i="54"/>
  <c r="BT167" i="54"/>
  <c r="BS167" i="54"/>
  <c r="BR167" i="54"/>
  <c r="BQ167" i="54"/>
  <c r="BP167" i="54"/>
  <c r="BO167" i="54"/>
  <c r="BN167" i="54"/>
  <c r="BM167" i="54"/>
  <c r="BL167" i="54"/>
  <c r="BK167" i="54"/>
  <c r="BJ167" i="54"/>
  <c r="BI167" i="54"/>
  <c r="BH167" i="54"/>
  <c r="BG167" i="54"/>
  <c r="BF167" i="54"/>
  <c r="BE167" i="54"/>
  <c r="BD167" i="54"/>
  <c r="BC167" i="54"/>
  <c r="BB167" i="54"/>
  <c r="BA167" i="54"/>
  <c r="AZ167" i="54"/>
  <c r="AY167" i="54"/>
  <c r="AX167" i="54"/>
  <c r="AW167" i="54"/>
  <c r="AV167" i="54"/>
  <c r="AU167" i="54"/>
  <c r="AT167" i="54"/>
  <c r="AS167" i="54"/>
  <c r="AR167" i="54"/>
  <c r="AQ167" i="54"/>
  <c r="AP167" i="54"/>
  <c r="AO167" i="54"/>
  <c r="AN167" i="54"/>
  <c r="AM167" i="54"/>
  <c r="AL167" i="54"/>
  <c r="AK167" i="54"/>
  <c r="AJ167" i="54"/>
  <c r="AI167" i="54"/>
  <c r="AH167" i="54"/>
  <c r="AG167" i="54"/>
  <c r="AF167" i="54"/>
  <c r="AE167" i="54"/>
  <c r="AD167" i="54"/>
  <c r="AC167" i="54"/>
  <c r="AB167" i="54"/>
  <c r="AA167" i="54"/>
  <c r="Z167" i="54"/>
  <c r="Y167" i="54"/>
  <c r="X167" i="54"/>
  <c r="W167" i="54"/>
  <c r="V167" i="54"/>
  <c r="U167" i="54"/>
  <c r="T167" i="54"/>
  <c r="S167" i="54"/>
  <c r="Q167" i="54"/>
  <c r="F167" i="54"/>
  <c r="E167" i="54"/>
  <c r="D167" i="54"/>
  <c r="C167" i="54"/>
  <c r="B167" i="54"/>
  <c r="A167" i="54"/>
  <c r="BZ166" i="54"/>
  <c r="BY166" i="54"/>
  <c r="BX166" i="54"/>
  <c r="BW166" i="54"/>
  <c r="BV166" i="54"/>
  <c r="BU166" i="54"/>
  <c r="BT166" i="54"/>
  <c r="BS166" i="54"/>
  <c r="BR166" i="54"/>
  <c r="BQ166" i="54"/>
  <c r="BP166" i="54"/>
  <c r="BO166" i="54"/>
  <c r="BN166" i="54"/>
  <c r="BM166" i="54"/>
  <c r="BL166" i="54"/>
  <c r="BK166" i="54"/>
  <c r="BJ166" i="54"/>
  <c r="BI166" i="54"/>
  <c r="BH166" i="54"/>
  <c r="BG166" i="54"/>
  <c r="BF166" i="54"/>
  <c r="BE166" i="54"/>
  <c r="BD166" i="54"/>
  <c r="BC166" i="54"/>
  <c r="BB166" i="54"/>
  <c r="BA166" i="54"/>
  <c r="AZ166" i="54"/>
  <c r="AY166" i="54"/>
  <c r="AX166" i="54"/>
  <c r="AW166" i="54"/>
  <c r="AV166" i="54"/>
  <c r="AU166" i="54"/>
  <c r="AT166" i="54"/>
  <c r="AS166" i="54"/>
  <c r="AR166" i="54"/>
  <c r="AQ166" i="54"/>
  <c r="AP166" i="54"/>
  <c r="AO166" i="54"/>
  <c r="AN166" i="54"/>
  <c r="AM166" i="54"/>
  <c r="AL166" i="54"/>
  <c r="AK166" i="54"/>
  <c r="AJ166" i="54"/>
  <c r="AI166" i="54"/>
  <c r="AH166" i="54"/>
  <c r="AG166" i="54"/>
  <c r="AF166" i="54"/>
  <c r="AE166" i="54"/>
  <c r="AD166" i="54"/>
  <c r="AC166" i="54"/>
  <c r="AB166" i="54"/>
  <c r="AA166" i="54"/>
  <c r="Z166" i="54"/>
  <c r="Y166" i="54"/>
  <c r="X166" i="54"/>
  <c r="W166" i="54"/>
  <c r="V166" i="54"/>
  <c r="U166" i="54"/>
  <c r="T166" i="54"/>
  <c r="S166" i="54"/>
  <c r="Q166" i="54"/>
  <c r="F166" i="54"/>
  <c r="E166" i="54"/>
  <c r="D166" i="54"/>
  <c r="C166" i="54"/>
  <c r="B166" i="54"/>
  <c r="A166" i="54"/>
  <c r="BZ165" i="54"/>
  <c r="BY165" i="54"/>
  <c r="BX165" i="54"/>
  <c r="BW165" i="54"/>
  <c r="BV165" i="54"/>
  <c r="BU165" i="54"/>
  <c r="BT165" i="54"/>
  <c r="BS165" i="54"/>
  <c r="BR165" i="54"/>
  <c r="BQ165" i="54"/>
  <c r="BP165" i="54"/>
  <c r="BO165" i="54"/>
  <c r="BN165" i="54"/>
  <c r="BM165" i="54"/>
  <c r="BL165" i="54"/>
  <c r="BK165" i="54"/>
  <c r="BJ165" i="54"/>
  <c r="BI165" i="54"/>
  <c r="BH165" i="54"/>
  <c r="BG165" i="54"/>
  <c r="BF165" i="54"/>
  <c r="BE165" i="54"/>
  <c r="BD165" i="54"/>
  <c r="BC165" i="54"/>
  <c r="BB165" i="54"/>
  <c r="BA165" i="54"/>
  <c r="AZ165" i="54"/>
  <c r="AY165" i="54"/>
  <c r="AX165" i="54"/>
  <c r="AW165" i="54"/>
  <c r="AV165" i="54"/>
  <c r="AU165" i="54"/>
  <c r="AT165" i="54"/>
  <c r="AS165" i="54"/>
  <c r="AR165" i="54"/>
  <c r="AQ165" i="54"/>
  <c r="AP165" i="54"/>
  <c r="AO165" i="54"/>
  <c r="AN165" i="54"/>
  <c r="AM165" i="54"/>
  <c r="AL165" i="54"/>
  <c r="AK165" i="54"/>
  <c r="AJ165" i="54"/>
  <c r="AI165" i="54"/>
  <c r="AH165" i="54"/>
  <c r="AG165" i="54"/>
  <c r="AF165" i="54"/>
  <c r="AE165" i="54"/>
  <c r="AD165" i="54"/>
  <c r="AC165" i="54"/>
  <c r="AB165" i="54"/>
  <c r="AA165" i="54"/>
  <c r="Z165" i="54"/>
  <c r="Y165" i="54"/>
  <c r="X165" i="54"/>
  <c r="W165" i="54"/>
  <c r="V165" i="54"/>
  <c r="U165" i="54"/>
  <c r="T165" i="54"/>
  <c r="S165" i="54"/>
  <c r="Q165" i="54"/>
  <c r="F165" i="54"/>
  <c r="E165" i="54"/>
  <c r="D165" i="54"/>
  <c r="C165" i="54"/>
  <c r="B165" i="54"/>
  <c r="A165" i="54"/>
  <c r="BZ164" i="54"/>
  <c r="BY164" i="54"/>
  <c r="BX164" i="54"/>
  <c r="BW164" i="54"/>
  <c r="BV164" i="54"/>
  <c r="BU164" i="54"/>
  <c r="BT164" i="54"/>
  <c r="BS164" i="54"/>
  <c r="BR164" i="54"/>
  <c r="BQ164" i="54"/>
  <c r="BP164" i="54"/>
  <c r="BO164" i="54"/>
  <c r="BN164" i="54"/>
  <c r="BM164" i="54"/>
  <c r="BL164" i="54"/>
  <c r="BK164" i="54"/>
  <c r="BJ164" i="54"/>
  <c r="BI164" i="54"/>
  <c r="BH164" i="54"/>
  <c r="BG164" i="54"/>
  <c r="BF164" i="54"/>
  <c r="BE164" i="54"/>
  <c r="BD164" i="54"/>
  <c r="BC164" i="54"/>
  <c r="BB164" i="54"/>
  <c r="BA164" i="54"/>
  <c r="AZ164" i="54"/>
  <c r="AY164" i="54"/>
  <c r="AX164" i="54"/>
  <c r="AW164" i="54"/>
  <c r="AV164" i="54"/>
  <c r="AU164" i="54"/>
  <c r="AT164" i="54"/>
  <c r="AS164" i="54"/>
  <c r="AR164" i="54"/>
  <c r="AQ164" i="54"/>
  <c r="AP164" i="54"/>
  <c r="AO164" i="54"/>
  <c r="AN164" i="54"/>
  <c r="AM164" i="54"/>
  <c r="AL164" i="54"/>
  <c r="AK164" i="54"/>
  <c r="AJ164" i="54"/>
  <c r="AI164" i="54"/>
  <c r="AH164" i="54"/>
  <c r="AG164" i="54"/>
  <c r="AF164" i="54"/>
  <c r="AE164" i="54"/>
  <c r="AD164" i="54"/>
  <c r="AC164" i="54"/>
  <c r="AB164" i="54"/>
  <c r="AA164" i="54"/>
  <c r="Z164" i="54"/>
  <c r="Y164" i="54"/>
  <c r="X164" i="54"/>
  <c r="W164" i="54"/>
  <c r="V164" i="54"/>
  <c r="U164" i="54"/>
  <c r="T164" i="54"/>
  <c r="S164" i="54"/>
  <c r="Q164" i="54"/>
  <c r="F164" i="54"/>
  <c r="E164" i="54"/>
  <c r="D164" i="54"/>
  <c r="C164" i="54"/>
  <c r="B164" i="54"/>
  <c r="A164" i="54"/>
  <c r="BZ163" i="54"/>
  <c r="BY163" i="54"/>
  <c r="BX163" i="54"/>
  <c r="BW163" i="54"/>
  <c r="BV163" i="54"/>
  <c r="BU163" i="54"/>
  <c r="BT163" i="54"/>
  <c r="BS163" i="54"/>
  <c r="BR163" i="54"/>
  <c r="BQ163" i="54"/>
  <c r="BP163" i="54"/>
  <c r="BO163" i="54"/>
  <c r="BN163" i="54"/>
  <c r="BM163" i="54"/>
  <c r="BL163" i="54"/>
  <c r="BK163" i="54"/>
  <c r="BJ163" i="54"/>
  <c r="BI163" i="54"/>
  <c r="BH163" i="54"/>
  <c r="BG163" i="54"/>
  <c r="BF163" i="54"/>
  <c r="BE163" i="54"/>
  <c r="BD163" i="54"/>
  <c r="BC163" i="54"/>
  <c r="BB163" i="54"/>
  <c r="BA163" i="54"/>
  <c r="AZ163" i="54"/>
  <c r="AY163" i="54"/>
  <c r="AX163" i="54"/>
  <c r="AW163" i="54"/>
  <c r="AV163" i="54"/>
  <c r="AU163" i="54"/>
  <c r="AT163" i="54"/>
  <c r="AS163" i="54"/>
  <c r="AR163" i="54"/>
  <c r="AQ163" i="54"/>
  <c r="AP163" i="54"/>
  <c r="AO163" i="54"/>
  <c r="AN163" i="54"/>
  <c r="AM163" i="54"/>
  <c r="AL163" i="54"/>
  <c r="AK163" i="54"/>
  <c r="AJ163" i="54"/>
  <c r="AI163" i="54"/>
  <c r="AH163" i="54"/>
  <c r="AG163" i="54"/>
  <c r="AF163" i="54"/>
  <c r="AE163" i="54"/>
  <c r="AD163" i="54"/>
  <c r="AC163" i="54"/>
  <c r="AB163" i="54"/>
  <c r="AA163" i="54"/>
  <c r="Z163" i="54"/>
  <c r="Y163" i="54"/>
  <c r="X163" i="54"/>
  <c r="W163" i="54"/>
  <c r="V163" i="54"/>
  <c r="U163" i="54"/>
  <c r="T163" i="54"/>
  <c r="S163" i="54"/>
  <c r="Q163" i="54"/>
  <c r="F163" i="54"/>
  <c r="E163" i="54"/>
  <c r="D163" i="54"/>
  <c r="C163" i="54"/>
  <c r="B163" i="54"/>
  <c r="A163" i="54"/>
  <c r="BZ162" i="54"/>
  <c r="BY162" i="54"/>
  <c r="BX162" i="54"/>
  <c r="BW162" i="54"/>
  <c r="BV162" i="54"/>
  <c r="BU162" i="54"/>
  <c r="BT162" i="54"/>
  <c r="BS162" i="54"/>
  <c r="BR162" i="54"/>
  <c r="BQ162" i="54"/>
  <c r="BP162" i="54"/>
  <c r="BO162" i="54"/>
  <c r="BN162" i="54"/>
  <c r="BM162" i="54"/>
  <c r="BL162" i="54"/>
  <c r="BK162" i="54"/>
  <c r="BJ162" i="54"/>
  <c r="BI162" i="54"/>
  <c r="BH162" i="54"/>
  <c r="BG162" i="54"/>
  <c r="BF162" i="54"/>
  <c r="BE162" i="54"/>
  <c r="BD162" i="54"/>
  <c r="BC162" i="54"/>
  <c r="BB162" i="54"/>
  <c r="BA162" i="54"/>
  <c r="AZ162" i="54"/>
  <c r="AY162" i="54"/>
  <c r="AX162" i="54"/>
  <c r="AW162" i="54"/>
  <c r="AV162" i="54"/>
  <c r="AU162" i="54"/>
  <c r="AT162" i="54"/>
  <c r="AS162" i="54"/>
  <c r="AR162" i="54"/>
  <c r="AQ162" i="54"/>
  <c r="AP162" i="54"/>
  <c r="AO162" i="54"/>
  <c r="AN162" i="54"/>
  <c r="AM162" i="54"/>
  <c r="AL162" i="54"/>
  <c r="AK162" i="54"/>
  <c r="AJ162" i="54"/>
  <c r="AI162" i="54"/>
  <c r="AH162" i="54"/>
  <c r="AG162" i="54"/>
  <c r="AF162" i="54"/>
  <c r="AE162" i="54"/>
  <c r="AD162" i="54"/>
  <c r="AC162" i="54"/>
  <c r="AB162" i="54"/>
  <c r="AA162" i="54"/>
  <c r="Z162" i="54"/>
  <c r="Y162" i="54"/>
  <c r="X162" i="54"/>
  <c r="W162" i="54"/>
  <c r="V162" i="54"/>
  <c r="U162" i="54"/>
  <c r="T162" i="54"/>
  <c r="S162" i="54"/>
  <c r="Q162" i="54"/>
  <c r="F162" i="54"/>
  <c r="E162" i="54"/>
  <c r="D162" i="54"/>
  <c r="C162" i="54"/>
  <c r="B162" i="54"/>
  <c r="A162" i="54"/>
  <c r="BZ161" i="54"/>
  <c r="BY161" i="54"/>
  <c r="BX161" i="54"/>
  <c r="BW161" i="54"/>
  <c r="BV161" i="54"/>
  <c r="BU161" i="54"/>
  <c r="BT161" i="54"/>
  <c r="BS161" i="54"/>
  <c r="BR161" i="54"/>
  <c r="BQ161" i="54"/>
  <c r="BP161" i="54"/>
  <c r="BO161" i="54"/>
  <c r="BN161" i="54"/>
  <c r="BM161" i="54"/>
  <c r="BL161" i="54"/>
  <c r="BK161" i="54"/>
  <c r="BJ161" i="54"/>
  <c r="BI161" i="54"/>
  <c r="BH161" i="54"/>
  <c r="BG161" i="54"/>
  <c r="BF161" i="54"/>
  <c r="BE161" i="54"/>
  <c r="BD161" i="54"/>
  <c r="BC161" i="54"/>
  <c r="BB161" i="54"/>
  <c r="BA161" i="54"/>
  <c r="AZ161" i="54"/>
  <c r="AY161" i="54"/>
  <c r="AX161" i="54"/>
  <c r="AW161" i="54"/>
  <c r="AV161" i="54"/>
  <c r="AU161" i="54"/>
  <c r="AT161" i="54"/>
  <c r="AS161" i="54"/>
  <c r="AR161" i="54"/>
  <c r="AQ161" i="54"/>
  <c r="AP161" i="54"/>
  <c r="AO161" i="54"/>
  <c r="AN161" i="54"/>
  <c r="AM161" i="54"/>
  <c r="AL161" i="54"/>
  <c r="AK161" i="54"/>
  <c r="AJ161" i="54"/>
  <c r="AI161" i="54"/>
  <c r="AH161" i="54"/>
  <c r="AG161" i="54"/>
  <c r="AF161" i="54"/>
  <c r="AE161" i="54"/>
  <c r="AD161" i="54"/>
  <c r="AC161" i="54"/>
  <c r="AB161" i="54"/>
  <c r="AA161" i="54"/>
  <c r="Z161" i="54"/>
  <c r="Y161" i="54"/>
  <c r="X161" i="54"/>
  <c r="W161" i="54"/>
  <c r="V161" i="54"/>
  <c r="U161" i="54"/>
  <c r="T161" i="54"/>
  <c r="S161" i="54"/>
  <c r="Q161" i="54"/>
  <c r="F161" i="54"/>
  <c r="E161" i="54"/>
  <c r="D161" i="54"/>
  <c r="C161" i="54"/>
  <c r="B161" i="54"/>
  <c r="A161" i="54"/>
  <c r="BZ160" i="54"/>
  <c r="BY160" i="54"/>
  <c r="BX160" i="54"/>
  <c r="BW160" i="54"/>
  <c r="BV160" i="54"/>
  <c r="BU160" i="54"/>
  <c r="BT160" i="54"/>
  <c r="BS160" i="54"/>
  <c r="BR160" i="54"/>
  <c r="BQ160" i="54"/>
  <c r="BP160" i="54"/>
  <c r="BO160" i="54"/>
  <c r="BN160" i="54"/>
  <c r="BM160" i="54"/>
  <c r="BL160" i="54"/>
  <c r="BK160" i="54"/>
  <c r="BJ160" i="54"/>
  <c r="BI160" i="54"/>
  <c r="BH160" i="54"/>
  <c r="BG160" i="54"/>
  <c r="BF160" i="54"/>
  <c r="BE160" i="54"/>
  <c r="BD160" i="54"/>
  <c r="BC160" i="54"/>
  <c r="BB160" i="54"/>
  <c r="BA160" i="54"/>
  <c r="AZ160" i="54"/>
  <c r="AY160" i="54"/>
  <c r="AX160" i="54"/>
  <c r="AW160" i="54"/>
  <c r="AV160" i="54"/>
  <c r="AU160" i="54"/>
  <c r="AT160" i="54"/>
  <c r="AS160" i="54"/>
  <c r="AR160" i="54"/>
  <c r="AQ160" i="54"/>
  <c r="AP160" i="54"/>
  <c r="AO160" i="54"/>
  <c r="AN160" i="54"/>
  <c r="AM160" i="54"/>
  <c r="AL160" i="54"/>
  <c r="AK160" i="54"/>
  <c r="AJ160" i="54"/>
  <c r="AI160" i="54"/>
  <c r="AH160" i="54"/>
  <c r="AG160" i="54"/>
  <c r="AF160" i="54"/>
  <c r="AE160" i="54"/>
  <c r="AD160" i="54"/>
  <c r="AC160" i="54"/>
  <c r="AB160" i="54"/>
  <c r="AA160" i="54"/>
  <c r="Z160" i="54"/>
  <c r="Y160" i="54"/>
  <c r="X160" i="54"/>
  <c r="W160" i="54"/>
  <c r="V160" i="54"/>
  <c r="U160" i="54"/>
  <c r="T160" i="54"/>
  <c r="S160" i="54"/>
  <c r="Q160" i="54"/>
  <c r="F160" i="54"/>
  <c r="E160" i="54"/>
  <c r="D160" i="54"/>
  <c r="C160" i="54"/>
  <c r="B160" i="54"/>
  <c r="A160" i="54"/>
  <c r="BZ159" i="54"/>
  <c r="BY159" i="54"/>
  <c r="BX159" i="54"/>
  <c r="BW159" i="54"/>
  <c r="BV159" i="54"/>
  <c r="BU159" i="54"/>
  <c r="BT159" i="54"/>
  <c r="BS159" i="54"/>
  <c r="BR159" i="54"/>
  <c r="BQ159" i="54"/>
  <c r="BP159" i="54"/>
  <c r="BO159" i="54"/>
  <c r="BN159" i="54"/>
  <c r="BM159" i="54"/>
  <c r="BL159" i="54"/>
  <c r="BK159" i="54"/>
  <c r="BJ159" i="54"/>
  <c r="BI159" i="54"/>
  <c r="BH159" i="54"/>
  <c r="BG159" i="54"/>
  <c r="BF159" i="54"/>
  <c r="BE159" i="54"/>
  <c r="BD159" i="54"/>
  <c r="BC159" i="54"/>
  <c r="BB159" i="54"/>
  <c r="BA159" i="54"/>
  <c r="AZ159" i="54"/>
  <c r="AY159" i="54"/>
  <c r="AX159" i="54"/>
  <c r="AW159" i="54"/>
  <c r="AV159" i="54"/>
  <c r="AU159" i="54"/>
  <c r="AT159" i="54"/>
  <c r="AS159" i="54"/>
  <c r="AR159" i="54"/>
  <c r="AQ159" i="54"/>
  <c r="AP159" i="54"/>
  <c r="AO159" i="54"/>
  <c r="AN159" i="54"/>
  <c r="AM159" i="54"/>
  <c r="AL159" i="54"/>
  <c r="AK159" i="54"/>
  <c r="AJ159" i="54"/>
  <c r="AI159" i="54"/>
  <c r="AH159" i="54"/>
  <c r="AG159" i="54"/>
  <c r="AF159" i="54"/>
  <c r="AE159" i="54"/>
  <c r="AD159" i="54"/>
  <c r="AC159" i="54"/>
  <c r="AB159" i="54"/>
  <c r="AA159" i="54"/>
  <c r="Z159" i="54"/>
  <c r="Y159" i="54"/>
  <c r="X159" i="54"/>
  <c r="W159" i="54"/>
  <c r="V159" i="54"/>
  <c r="U159" i="54"/>
  <c r="T159" i="54"/>
  <c r="S159" i="54"/>
  <c r="Q159" i="54"/>
  <c r="F159" i="54"/>
  <c r="E159" i="54"/>
  <c r="D159" i="54"/>
  <c r="C159" i="54"/>
  <c r="B159" i="54"/>
  <c r="A159" i="54"/>
  <c r="BZ158" i="54"/>
  <c r="BY158" i="54"/>
  <c r="BX158" i="54"/>
  <c r="BW158" i="54"/>
  <c r="BV158" i="54"/>
  <c r="BU158" i="54"/>
  <c r="BT158" i="54"/>
  <c r="BS158" i="54"/>
  <c r="BR158" i="54"/>
  <c r="BQ158" i="54"/>
  <c r="BP158" i="54"/>
  <c r="BO158" i="54"/>
  <c r="BN158" i="54"/>
  <c r="BM158" i="54"/>
  <c r="BL158" i="54"/>
  <c r="BK158" i="54"/>
  <c r="BJ158" i="54"/>
  <c r="BI158" i="54"/>
  <c r="BH158" i="54"/>
  <c r="BG158" i="54"/>
  <c r="BF158" i="54"/>
  <c r="BE158" i="54"/>
  <c r="BD158" i="54"/>
  <c r="BC158" i="54"/>
  <c r="BB158" i="54"/>
  <c r="BA158" i="54"/>
  <c r="AZ158" i="54"/>
  <c r="AY158" i="54"/>
  <c r="AX158" i="54"/>
  <c r="AW158" i="54"/>
  <c r="AV158" i="54"/>
  <c r="AU158" i="54"/>
  <c r="AT158" i="54"/>
  <c r="AS158" i="54"/>
  <c r="AR158" i="54"/>
  <c r="AQ158" i="54"/>
  <c r="AP158" i="54"/>
  <c r="AO158" i="54"/>
  <c r="AN158" i="54"/>
  <c r="AM158" i="54"/>
  <c r="AL158" i="54"/>
  <c r="AK158" i="54"/>
  <c r="AJ158" i="54"/>
  <c r="AI158" i="54"/>
  <c r="AH158" i="54"/>
  <c r="AG158" i="54"/>
  <c r="AF158" i="54"/>
  <c r="AE158" i="54"/>
  <c r="AD158" i="54"/>
  <c r="AC158" i="54"/>
  <c r="AB158" i="54"/>
  <c r="AA158" i="54"/>
  <c r="Z158" i="54"/>
  <c r="Y158" i="54"/>
  <c r="X158" i="54"/>
  <c r="W158" i="54"/>
  <c r="V158" i="54"/>
  <c r="U158" i="54"/>
  <c r="T158" i="54"/>
  <c r="S158" i="54"/>
  <c r="Q158" i="54"/>
  <c r="F158" i="54"/>
  <c r="E158" i="54"/>
  <c r="D158" i="54"/>
  <c r="C158" i="54"/>
  <c r="B158" i="54"/>
  <c r="A158" i="54"/>
  <c r="BZ157" i="54"/>
  <c r="BY157" i="54"/>
  <c r="BX157" i="54"/>
  <c r="BW157" i="54"/>
  <c r="BV157" i="54"/>
  <c r="BU157" i="54"/>
  <c r="BT157" i="54"/>
  <c r="BS157" i="54"/>
  <c r="BR157" i="54"/>
  <c r="BQ157" i="54"/>
  <c r="BP157" i="54"/>
  <c r="BO157" i="54"/>
  <c r="BN157" i="54"/>
  <c r="BM157" i="54"/>
  <c r="BL157" i="54"/>
  <c r="BK157" i="54"/>
  <c r="BJ157" i="54"/>
  <c r="BI157" i="54"/>
  <c r="BH157" i="54"/>
  <c r="BG157" i="54"/>
  <c r="BF157" i="54"/>
  <c r="BE157" i="54"/>
  <c r="BD157" i="54"/>
  <c r="BC157" i="54"/>
  <c r="BB157" i="54"/>
  <c r="BA157" i="54"/>
  <c r="AZ157" i="54"/>
  <c r="AY157" i="54"/>
  <c r="AX157" i="54"/>
  <c r="AW157" i="54"/>
  <c r="AV157" i="54"/>
  <c r="AU157" i="54"/>
  <c r="AT157" i="54"/>
  <c r="AS157" i="54"/>
  <c r="AR157" i="54"/>
  <c r="AQ157" i="54"/>
  <c r="AP157" i="54"/>
  <c r="AO157" i="54"/>
  <c r="AN157" i="54"/>
  <c r="AM157" i="54"/>
  <c r="AL157" i="54"/>
  <c r="AK157" i="54"/>
  <c r="AJ157" i="54"/>
  <c r="AI157" i="54"/>
  <c r="AH157" i="54"/>
  <c r="AG157" i="54"/>
  <c r="AF157" i="54"/>
  <c r="AE157" i="54"/>
  <c r="AD157" i="54"/>
  <c r="AC157" i="54"/>
  <c r="AB157" i="54"/>
  <c r="AA157" i="54"/>
  <c r="Z157" i="54"/>
  <c r="Y157" i="54"/>
  <c r="X157" i="54"/>
  <c r="W157" i="54"/>
  <c r="V157" i="54"/>
  <c r="U157" i="54"/>
  <c r="T157" i="54"/>
  <c r="S157" i="54"/>
  <c r="Q157" i="54"/>
  <c r="F157" i="54"/>
  <c r="E157" i="54"/>
  <c r="D157" i="54"/>
  <c r="C157" i="54"/>
  <c r="B157" i="54"/>
  <c r="A157" i="54"/>
  <c r="BZ156" i="54"/>
  <c r="BY156" i="54"/>
  <c r="BX156" i="54"/>
  <c r="BW156" i="54"/>
  <c r="BV156" i="54"/>
  <c r="BU156" i="54"/>
  <c r="BT156" i="54"/>
  <c r="BS156" i="54"/>
  <c r="BR156" i="54"/>
  <c r="BQ156" i="54"/>
  <c r="BP156" i="54"/>
  <c r="BO156" i="54"/>
  <c r="BN156" i="54"/>
  <c r="BM156" i="54"/>
  <c r="BL156" i="54"/>
  <c r="BK156" i="54"/>
  <c r="BJ156" i="54"/>
  <c r="BI156" i="54"/>
  <c r="BH156" i="54"/>
  <c r="BG156" i="54"/>
  <c r="BF156" i="54"/>
  <c r="BE156" i="54"/>
  <c r="BD156" i="54"/>
  <c r="BC156" i="54"/>
  <c r="BB156" i="54"/>
  <c r="BA156" i="54"/>
  <c r="AZ156" i="54"/>
  <c r="AY156" i="54"/>
  <c r="AX156" i="54"/>
  <c r="AW156" i="54"/>
  <c r="AV156" i="54"/>
  <c r="AU156" i="54"/>
  <c r="AT156" i="54"/>
  <c r="AS156" i="54"/>
  <c r="AR156" i="54"/>
  <c r="AQ156" i="54"/>
  <c r="AP156" i="54"/>
  <c r="AO156" i="54"/>
  <c r="AN156" i="54"/>
  <c r="AM156" i="54"/>
  <c r="AL156" i="54"/>
  <c r="AK156" i="54"/>
  <c r="AJ156" i="54"/>
  <c r="AI156" i="54"/>
  <c r="AH156" i="54"/>
  <c r="AG156" i="54"/>
  <c r="AF156" i="54"/>
  <c r="AE156" i="54"/>
  <c r="AD156" i="54"/>
  <c r="AC156" i="54"/>
  <c r="AB156" i="54"/>
  <c r="AA156" i="54"/>
  <c r="Z156" i="54"/>
  <c r="Y156" i="54"/>
  <c r="X156" i="54"/>
  <c r="W156" i="54"/>
  <c r="V156" i="54"/>
  <c r="U156" i="54"/>
  <c r="T156" i="54"/>
  <c r="S156" i="54"/>
  <c r="Q156" i="54"/>
  <c r="F156" i="54"/>
  <c r="E156" i="54"/>
  <c r="D156" i="54"/>
  <c r="C156" i="54"/>
  <c r="B156" i="54"/>
  <c r="A156" i="54"/>
  <c r="BZ155" i="54"/>
  <c r="BY155" i="54"/>
  <c r="BX155" i="54"/>
  <c r="BW155" i="54"/>
  <c r="BV155" i="54"/>
  <c r="BU155" i="54"/>
  <c r="BT155" i="54"/>
  <c r="BS155" i="54"/>
  <c r="BR155" i="54"/>
  <c r="BQ155" i="54"/>
  <c r="BP155" i="54"/>
  <c r="BO155" i="54"/>
  <c r="BN155" i="54"/>
  <c r="BM155" i="54"/>
  <c r="BL155" i="54"/>
  <c r="BK155" i="54"/>
  <c r="BJ155" i="54"/>
  <c r="BI155" i="54"/>
  <c r="BH155" i="54"/>
  <c r="BG155" i="54"/>
  <c r="BF155" i="54"/>
  <c r="BE155" i="54"/>
  <c r="BD155" i="54"/>
  <c r="BC155" i="54"/>
  <c r="BB155" i="54"/>
  <c r="BA155" i="54"/>
  <c r="AZ155" i="54"/>
  <c r="AY155" i="54"/>
  <c r="AX155" i="54"/>
  <c r="AW155" i="54"/>
  <c r="AV155" i="54"/>
  <c r="AU155" i="54"/>
  <c r="AT155" i="54"/>
  <c r="AS155" i="54"/>
  <c r="AR155" i="54"/>
  <c r="AQ155" i="54"/>
  <c r="AP155" i="54"/>
  <c r="AO155" i="54"/>
  <c r="AN155" i="54"/>
  <c r="AM155" i="54"/>
  <c r="AL155" i="54"/>
  <c r="AK155" i="54"/>
  <c r="AJ155" i="54"/>
  <c r="AI155" i="54"/>
  <c r="AH155" i="54"/>
  <c r="AG155" i="54"/>
  <c r="AF155" i="54"/>
  <c r="AE155" i="54"/>
  <c r="AD155" i="54"/>
  <c r="AC155" i="54"/>
  <c r="AB155" i="54"/>
  <c r="AA155" i="54"/>
  <c r="Z155" i="54"/>
  <c r="Y155" i="54"/>
  <c r="X155" i="54"/>
  <c r="W155" i="54"/>
  <c r="V155" i="54"/>
  <c r="U155" i="54"/>
  <c r="T155" i="54"/>
  <c r="S155" i="54"/>
  <c r="Q155" i="54"/>
  <c r="F155" i="54"/>
  <c r="E155" i="54"/>
  <c r="D155" i="54"/>
  <c r="C155" i="54"/>
  <c r="B155" i="54"/>
  <c r="A155" i="54"/>
  <c r="BZ154" i="54"/>
  <c r="BY154" i="54"/>
  <c r="BX154" i="54"/>
  <c r="BW154" i="54"/>
  <c r="BV154" i="54"/>
  <c r="BU154" i="54"/>
  <c r="BT154" i="54"/>
  <c r="BS154" i="54"/>
  <c r="BR154" i="54"/>
  <c r="BQ154" i="54"/>
  <c r="BP154" i="54"/>
  <c r="BO154" i="54"/>
  <c r="BN154" i="54"/>
  <c r="BM154" i="54"/>
  <c r="BL154" i="54"/>
  <c r="BK154" i="54"/>
  <c r="BJ154" i="54"/>
  <c r="BI154" i="54"/>
  <c r="BH154" i="54"/>
  <c r="BG154" i="54"/>
  <c r="BF154" i="54"/>
  <c r="BE154" i="54"/>
  <c r="BD154" i="54"/>
  <c r="BC154" i="54"/>
  <c r="BB154" i="54"/>
  <c r="BA154" i="54"/>
  <c r="AZ154" i="54"/>
  <c r="AY154" i="54"/>
  <c r="AX154" i="54"/>
  <c r="AW154" i="54"/>
  <c r="AV154" i="54"/>
  <c r="AU154" i="54"/>
  <c r="AT154" i="54"/>
  <c r="AS154" i="54"/>
  <c r="AR154" i="54"/>
  <c r="AQ154" i="54"/>
  <c r="AP154" i="54"/>
  <c r="AO154" i="54"/>
  <c r="AN154" i="54"/>
  <c r="AM154" i="54"/>
  <c r="AL154" i="54"/>
  <c r="AK154" i="54"/>
  <c r="AJ154" i="54"/>
  <c r="AI154" i="54"/>
  <c r="AH154" i="54"/>
  <c r="AG154" i="54"/>
  <c r="AF154" i="54"/>
  <c r="AE154" i="54"/>
  <c r="AD154" i="54"/>
  <c r="AC154" i="54"/>
  <c r="AB154" i="54"/>
  <c r="AA154" i="54"/>
  <c r="Z154" i="54"/>
  <c r="Y154" i="54"/>
  <c r="X154" i="54"/>
  <c r="W154" i="54"/>
  <c r="V154" i="54"/>
  <c r="U154" i="54"/>
  <c r="T154" i="54"/>
  <c r="S154" i="54"/>
  <c r="Q154" i="54"/>
  <c r="F154" i="54"/>
  <c r="E154" i="54"/>
  <c r="D154" i="54"/>
  <c r="C154" i="54"/>
  <c r="B154" i="54"/>
  <c r="A154" i="54"/>
  <c r="BZ153" i="54"/>
  <c r="BY153" i="54"/>
  <c r="BX153" i="54"/>
  <c r="BW153" i="54"/>
  <c r="BV153" i="54"/>
  <c r="BU153" i="54"/>
  <c r="BT153" i="54"/>
  <c r="BS153" i="54"/>
  <c r="BR153" i="54"/>
  <c r="BQ153" i="54"/>
  <c r="BP153" i="54"/>
  <c r="BO153" i="54"/>
  <c r="BN153" i="54"/>
  <c r="BM153" i="54"/>
  <c r="BL153" i="54"/>
  <c r="BK153" i="54"/>
  <c r="BJ153" i="54"/>
  <c r="BI153" i="54"/>
  <c r="BH153" i="54"/>
  <c r="BG153" i="54"/>
  <c r="BF153" i="54"/>
  <c r="BE153" i="54"/>
  <c r="BD153" i="54"/>
  <c r="BC153" i="54"/>
  <c r="BB153" i="54"/>
  <c r="BA153" i="54"/>
  <c r="AZ153" i="54"/>
  <c r="AY153" i="54"/>
  <c r="AX153" i="54"/>
  <c r="AW153" i="54"/>
  <c r="AV153" i="54"/>
  <c r="AU153" i="54"/>
  <c r="AT153" i="54"/>
  <c r="AS153" i="54"/>
  <c r="AR153" i="54"/>
  <c r="AQ153" i="54"/>
  <c r="AP153" i="54"/>
  <c r="AO153" i="54"/>
  <c r="AN153" i="54"/>
  <c r="AM153" i="54"/>
  <c r="AL153" i="54"/>
  <c r="AK153" i="54"/>
  <c r="AJ153" i="54"/>
  <c r="AI153" i="54"/>
  <c r="AH153" i="54"/>
  <c r="AG153" i="54"/>
  <c r="AF153" i="54"/>
  <c r="AE153" i="54"/>
  <c r="AD153" i="54"/>
  <c r="AC153" i="54"/>
  <c r="AB153" i="54"/>
  <c r="AA153" i="54"/>
  <c r="Z153" i="54"/>
  <c r="Y153" i="54"/>
  <c r="X153" i="54"/>
  <c r="W153" i="54"/>
  <c r="V153" i="54"/>
  <c r="U153" i="54"/>
  <c r="T153" i="54"/>
  <c r="S153" i="54"/>
  <c r="Q153" i="54"/>
  <c r="F153" i="54"/>
  <c r="E153" i="54"/>
  <c r="D153" i="54"/>
  <c r="C153" i="54"/>
  <c r="B153" i="54"/>
  <c r="A153" i="54"/>
  <c r="BZ152" i="54"/>
  <c r="BY152" i="54"/>
  <c r="BX152" i="54"/>
  <c r="BW152" i="54"/>
  <c r="BV152" i="54"/>
  <c r="BU152" i="54"/>
  <c r="BT152" i="54"/>
  <c r="BS152" i="54"/>
  <c r="BR152" i="54"/>
  <c r="BQ152" i="54"/>
  <c r="BP152" i="54"/>
  <c r="BO152" i="54"/>
  <c r="BN152" i="54"/>
  <c r="BM152" i="54"/>
  <c r="BL152" i="54"/>
  <c r="BK152" i="54"/>
  <c r="BJ152" i="54"/>
  <c r="BI152" i="54"/>
  <c r="BH152" i="54"/>
  <c r="BG152" i="54"/>
  <c r="BF152" i="54"/>
  <c r="BE152" i="54"/>
  <c r="BD152" i="54"/>
  <c r="BC152" i="54"/>
  <c r="BB152" i="54"/>
  <c r="BA152" i="54"/>
  <c r="AZ152" i="54"/>
  <c r="AY152" i="54"/>
  <c r="AX152" i="54"/>
  <c r="AW152" i="54"/>
  <c r="AV152" i="54"/>
  <c r="AU152" i="54"/>
  <c r="AT152" i="54"/>
  <c r="AS152" i="54"/>
  <c r="AR152" i="54"/>
  <c r="AQ152" i="54"/>
  <c r="AP152" i="54"/>
  <c r="AO152" i="54"/>
  <c r="AN152" i="54"/>
  <c r="AM152" i="54"/>
  <c r="AL152" i="54"/>
  <c r="AK152" i="54"/>
  <c r="AJ152" i="54"/>
  <c r="AI152" i="54"/>
  <c r="AH152" i="54"/>
  <c r="AG152" i="54"/>
  <c r="AF152" i="54"/>
  <c r="AE152" i="54"/>
  <c r="AD152" i="54"/>
  <c r="AC152" i="54"/>
  <c r="AB152" i="54"/>
  <c r="AA152" i="54"/>
  <c r="Z152" i="54"/>
  <c r="Y152" i="54"/>
  <c r="X152" i="54"/>
  <c r="W152" i="54"/>
  <c r="V152" i="54"/>
  <c r="U152" i="54"/>
  <c r="T152" i="54"/>
  <c r="S152" i="54"/>
  <c r="Q152" i="54"/>
  <c r="F152" i="54"/>
  <c r="E152" i="54"/>
  <c r="D152" i="54"/>
  <c r="C152" i="54"/>
  <c r="B152" i="54"/>
  <c r="A152" i="54"/>
  <c r="BZ151" i="54"/>
  <c r="BY151" i="54"/>
  <c r="BX151" i="54"/>
  <c r="BW151" i="54"/>
  <c r="BV151" i="54"/>
  <c r="BU151" i="54"/>
  <c r="BT151" i="54"/>
  <c r="BS151" i="54"/>
  <c r="BR151" i="54"/>
  <c r="BQ151" i="54"/>
  <c r="BP151" i="54"/>
  <c r="BO151" i="54"/>
  <c r="BN151" i="54"/>
  <c r="BM151" i="54"/>
  <c r="BL151" i="54"/>
  <c r="BK151" i="54"/>
  <c r="BJ151" i="54"/>
  <c r="BI151" i="54"/>
  <c r="BH151" i="54"/>
  <c r="BG151" i="54"/>
  <c r="BF151" i="54"/>
  <c r="BE151" i="54"/>
  <c r="BD151" i="54"/>
  <c r="BC151" i="54"/>
  <c r="BB151" i="54"/>
  <c r="BA151" i="54"/>
  <c r="AZ151" i="54"/>
  <c r="AY151" i="54"/>
  <c r="AX151" i="54"/>
  <c r="AW151" i="54"/>
  <c r="AV151" i="54"/>
  <c r="AU151" i="54"/>
  <c r="AT151" i="54"/>
  <c r="AS151" i="54"/>
  <c r="AR151" i="54"/>
  <c r="AQ151" i="54"/>
  <c r="AP151" i="54"/>
  <c r="AO151" i="54"/>
  <c r="AN151" i="54"/>
  <c r="AM151" i="54"/>
  <c r="AL151" i="54"/>
  <c r="AK151" i="54"/>
  <c r="AJ151" i="54"/>
  <c r="AI151" i="54"/>
  <c r="AH151" i="54"/>
  <c r="AG151" i="54"/>
  <c r="AF151" i="54"/>
  <c r="AE151" i="54"/>
  <c r="AD151" i="54"/>
  <c r="AC151" i="54"/>
  <c r="AB151" i="54"/>
  <c r="AA151" i="54"/>
  <c r="Z151" i="54"/>
  <c r="Y151" i="54"/>
  <c r="X151" i="54"/>
  <c r="W151" i="54"/>
  <c r="V151" i="54"/>
  <c r="U151" i="54"/>
  <c r="T151" i="54"/>
  <c r="S151" i="54"/>
  <c r="Q151" i="54"/>
  <c r="F151" i="54"/>
  <c r="E151" i="54"/>
  <c r="D151" i="54"/>
  <c r="C151" i="54"/>
  <c r="B151" i="54"/>
  <c r="A151" i="54"/>
  <c r="BZ150" i="54"/>
  <c r="BY150" i="54"/>
  <c r="BX150" i="54"/>
  <c r="BW150" i="54"/>
  <c r="BV150" i="54"/>
  <c r="BU150" i="54"/>
  <c r="BT150" i="54"/>
  <c r="BS150" i="54"/>
  <c r="BR150" i="54"/>
  <c r="BQ150" i="54"/>
  <c r="BP150" i="54"/>
  <c r="BO150" i="54"/>
  <c r="BN150" i="54"/>
  <c r="BM150" i="54"/>
  <c r="BL150" i="54"/>
  <c r="BK150" i="54"/>
  <c r="BJ150" i="54"/>
  <c r="BI150" i="54"/>
  <c r="BH150" i="54"/>
  <c r="BG150" i="54"/>
  <c r="BF150" i="54"/>
  <c r="BE150" i="54"/>
  <c r="BD150" i="54"/>
  <c r="BC150" i="54"/>
  <c r="BB150" i="54"/>
  <c r="BA150" i="54"/>
  <c r="AZ150" i="54"/>
  <c r="AY150" i="54"/>
  <c r="AX150" i="54"/>
  <c r="AW150" i="54"/>
  <c r="AV150" i="54"/>
  <c r="AU150" i="54"/>
  <c r="AT150" i="54"/>
  <c r="AS150" i="54"/>
  <c r="AR150" i="54"/>
  <c r="AQ150" i="54"/>
  <c r="AP150" i="54"/>
  <c r="AO150" i="54"/>
  <c r="AN150" i="54"/>
  <c r="AM150" i="54"/>
  <c r="AL150" i="54"/>
  <c r="AK150" i="54"/>
  <c r="AJ150" i="54"/>
  <c r="AI150" i="54"/>
  <c r="AH150" i="54"/>
  <c r="AG150" i="54"/>
  <c r="AF150" i="54"/>
  <c r="AE150" i="54"/>
  <c r="AD150" i="54"/>
  <c r="AC150" i="54"/>
  <c r="AB150" i="54"/>
  <c r="AA150" i="54"/>
  <c r="Z150" i="54"/>
  <c r="Y150" i="54"/>
  <c r="X150" i="54"/>
  <c r="W150" i="54"/>
  <c r="V150" i="54"/>
  <c r="U150" i="54"/>
  <c r="T150" i="54"/>
  <c r="S150" i="54"/>
  <c r="Q150" i="54"/>
  <c r="F150" i="54"/>
  <c r="E150" i="54"/>
  <c r="D150" i="54"/>
  <c r="C150" i="54"/>
  <c r="B150" i="54"/>
  <c r="A150" i="54"/>
  <c r="BZ149" i="54"/>
  <c r="BY149" i="54"/>
  <c r="BX149" i="54"/>
  <c r="BW149" i="54"/>
  <c r="BV149" i="54"/>
  <c r="BU149" i="54"/>
  <c r="BT149" i="54"/>
  <c r="BS149" i="54"/>
  <c r="BR149" i="54"/>
  <c r="BQ149" i="54"/>
  <c r="BP149" i="54"/>
  <c r="BO149" i="54"/>
  <c r="BN149" i="54"/>
  <c r="BM149" i="54"/>
  <c r="BL149" i="54"/>
  <c r="BK149" i="54"/>
  <c r="BJ149" i="54"/>
  <c r="BI149" i="54"/>
  <c r="BH149" i="54"/>
  <c r="BG149" i="54"/>
  <c r="BF149" i="54"/>
  <c r="BE149" i="54"/>
  <c r="BD149" i="54"/>
  <c r="BC149" i="54"/>
  <c r="BB149" i="54"/>
  <c r="BA149" i="54"/>
  <c r="AZ149" i="54"/>
  <c r="AY149" i="54"/>
  <c r="AX149" i="54"/>
  <c r="AW149" i="54"/>
  <c r="AV149" i="54"/>
  <c r="AU149" i="54"/>
  <c r="AT149" i="54"/>
  <c r="AS149" i="54"/>
  <c r="AR149" i="54"/>
  <c r="AQ149" i="54"/>
  <c r="AP149" i="54"/>
  <c r="AO149" i="54"/>
  <c r="AN149" i="54"/>
  <c r="AM149" i="54"/>
  <c r="AL149" i="54"/>
  <c r="AK149" i="54"/>
  <c r="AJ149" i="54"/>
  <c r="AI149" i="54"/>
  <c r="AH149" i="54"/>
  <c r="AG149" i="54"/>
  <c r="AF149" i="54"/>
  <c r="AE149" i="54"/>
  <c r="AD149" i="54"/>
  <c r="AC149" i="54"/>
  <c r="AB149" i="54"/>
  <c r="AA149" i="54"/>
  <c r="Z149" i="54"/>
  <c r="Y149" i="54"/>
  <c r="X149" i="54"/>
  <c r="W149" i="54"/>
  <c r="V149" i="54"/>
  <c r="U149" i="54"/>
  <c r="T149" i="54"/>
  <c r="S149" i="54"/>
  <c r="Q149" i="54"/>
  <c r="F149" i="54"/>
  <c r="E149" i="54"/>
  <c r="D149" i="54"/>
  <c r="C149" i="54"/>
  <c r="B149" i="54"/>
  <c r="A149" i="54"/>
  <c r="BZ148" i="54"/>
  <c r="BY148" i="54"/>
  <c r="BX148" i="54"/>
  <c r="BW148" i="54"/>
  <c r="BV148" i="54"/>
  <c r="BU148" i="54"/>
  <c r="BT148" i="54"/>
  <c r="BS148" i="54"/>
  <c r="BR148" i="54"/>
  <c r="BQ148" i="54"/>
  <c r="BP148" i="54"/>
  <c r="BO148" i="54"/>
  <c r="BN148" i="54"/>
  <c r="BM148" i="54"/>
  <c r="BL148" i="54"/>
  <c r="BK148" i="54"/>
  <c r="BJ148" i="54"/>
  <c r="BI148" i="54"/>
  <c r="BH148" i="54"/>
  <c r="BG148" i="54"/>
  <c r="BF148" i="54"/>
  <c r="BE148" i="54"/>
  <c r="BD148" i="54"/>
  <c r="BC148" i="54"/>
  <c r="BB148" i="54"/>
  <c r="BA148" i="54"/>
  <c r="AZ148" i="54"/>
  <c r="AY148" i="54"/>
  <c r="AX148" i="54"/>
  <c r="AW148" i="54"/>
  <c r="AV148" i="54"/>
  <c r="AU148" i="54"/>
  <c r="AT148" i="54"/>
  <c r="AS148" i="54"/>
  <c r="AR148" i="54"/>
  <c r="AQ148" i="54"/>
  <c r="AP148" i="54"/>
  <c r="AO148" i="54"/>
  <c r="AN148" i="54"/>
  <c r="AM148" i="54"/>
  <c r="AL148" i="54"/>
  <c r="AK148" i="54"/>
  <c r="AJ148" i="54"/>
  <c r="AI148" i="54"/>
  <c r="AH148" i="54"/>
  <c r="AG148" i="54"/>
  <c r="AF148" i="54"/>
  <c r="AE148" i="54"/>
  <c r="AD148" i="54"/>
  <c r="AC148" i="54"/>
  <c r="AB148" i="54"/>
  <c r="AA148" i="54"/>
  <c r="Z148" i="54"/>
  <c r="Y148" i="54"/>
  <c r="X148" i="54"/>
  <c r="W148" i="54"/>
  <c r="V148" i="54"/>
  <c r="U148" i="54"/>
  <c r="T148" i="54"/>
  <c r="S148" i="54"/>
  <c r="Q148" i="54"/>
  <c r="F148" i="54"/>
  <c r="E148" i="54"/>
  <c r="D148" i="54"/>
  <c r="C148" i="54"/>
  <c r="B148" i="54"/>
  <c r="A148" i="54"/>
  <c r="BZ147" i="54"/>
  <c r="BY147" i="54"/>
  <c r="BX147" i="54"/>
  <c r="BW147" i="54"/>
  <c r="BV147" i="54"/>
  <c r="BU147" i="54"/>
  <c r="BT147" i="54"/>
  <c r="BS147" i="54"/>
  <c r="BR147" i="54"/>
  <c r="BQ147" i="54"/>
  <c r="BP147" i="54"/>
  <c r="BO147" i="54"/>
  <c r="BN147" i="54"/>
  <c r="BM147" i="54"/>
  <c r="BL147" i="54"/>
  <c r="BK147" i="54"/>
  <c r="BJ147" i="54"/>
  <c r="BI147" i="54"/>
  <c r="BH147" i="54"/>
  <c r="BG147" i="54"/>
  <c r="BF147" i="54"/>
  <c r="BE147" i="54"/>
  <c r="BD147" i="54"/>
  <c r="BC147" i="54"/>
  <c r="BB147" i="54"/>
  <c r="BA147" i="54"/>
  <c r="AZ147" i="54"/>
  <c r="AY147" i="54"/>
  <c r="AX147" i="54"/>
  <c r="AW147" i="54"/>
  <c r="AV147" i="54"/>
  <c r="AU147" i="54"/>
  <c r="AT147" i="54"/>
  <c r="AS147" i="54"/>
  <c r="AR147" i="54"/>
  <c r="AQ147" i="54"/>
  <c r="AP147" i="54"/>
  <c r="AO147" i="54"/>
  <c r="AN147" i="54"/>
  <c r="AM147" i="54"/>
  <c r="AL147" i="54"/>
  <c r="AK147" i="54"/>
  <c r="AJ147" i="54"/>
  <c r="AI147" i="54"/>
  <c r="AH147" i="54"/>
  <c r="AG147" i="54"/>
  <c r="AF147" i="54"/>
  <c r="AE147" i="54"/>
  <c r="AD147" i="54"/>
  <c r="AC147" i="54"/>
  <c r="AB147" i="54"/>
  <c r="AA147" i="54"/>
  <c r="Z147" i="54"/>
  <c r="Y147" i="54"/>
  <c r="X147" i="54"/>
  <c r="W147" i="54"/>
  <c r="V147" i="54"/>
  <c r="U147" i="54"/>
  <c r="T147" i="54"/>
  <c r="S147" i="54"/>
  <c r="Q147" i="54"/>
  <c r="F147" i="54"/>
  <c r="E147" i="54"/>
  <c r="D147" i="54"/>
  <c r="C147" i="54"/>
  <c r="B147" i="54"/>
  <c r="A147" i="54"/>
  <c r="BZ146" i="54"/>
  <c r="BY146" i="54"/>
  <c r="BX146" i="54"/>
  <c r="BW146" i="54"/>
  <c r="BV146" i="54"/>
  <c r="BU146" i="54"/>
  <c r="BT146" i="54"/>
  <c r="BS146" i="54"/>
  <c r="BR146" i="54"/>
  <c r="BQ146" i="54"/>
  <c r="BP146" i="54"/>
  <c r="BO146" i="54"/>
  <c r="BN146" i="54"/>
  <c r="BM146" i="54"/>
  <c r="BL146" i="54"/>
  <c r="BK146" i="54"/>
  <c r="BJ146" i="54"/>
  <c r="BI146" i="54"/>
  <c r="BH146" i="54"/>
  <c r="BG146" i="54"/>
  <c r="BF146" i="54"/>
  <c r="BE146" i="54"/>
  <c r="BD146" i="54"/>
  <c r="BC146" i="54"/>
  <c r="BB146" i="54"/>
  <c r="BA146" i="54"/>
  <c r="AZ146" i="54"/>
  <c r="AY146" i="54"/>
  <c r="AX146" i="54"/>
  <c r="AW146" i="54"/>
  <c r="AV146" i="54"/>
  <c r="AU146" i="54"/>
  <c r="AT146" i="54"/>
  <c r="AS146" i="54"/>
  <c r="AR146" i="54"/>
  <c r="AQ146" i="54"/>
  <c r="AP146" i="54"/>
  <c r="AO146" i="54"/>
  <c r="AN146" i="54"/>
  <c r="AM146" i="54"/>
  <c r="AL146" i="54"/>
  <c r="AK146" i="54"/>
  <c r="AJ146" i="54"/>
  <c r="AI146" i="54"/>
  <c r="AH146" i="54"/>
  <c r="AG146" i="54"/>
  <c r="AF146" i="54"/>
  <c r="AE146" i="54"/>
  <c r="AD146" i="54"/>
  <c r="AC146" i="54"/>
  <c r="AB146" i="54"/>
  <c r="AA146" i="54"/>
  <c r="Z146" i="54"/>
  <c r="Y146" i="54"/>
  <c r="X146" i="54"/>
  <c r="W146" i="54"/>
  <c r="V146" i="54"/>
  <c r="U146" i="54"/>
  <c r="T146" i="54"/>
  <c r="S146" i="54"/>
  <c r="Q146" i="54"/>
  <c r="F146" i="54"/>
  <c r="E146" i="54"/>
  <c r="D146" i="54"/>
  <c r="C146" i="54"/>
  <c r="B146" i="54"/>
  <c r="A146" i="54"/>
  <c r="BZ145" i="54"/>
  <c r="BY145" i="54"/>
  <c r="BX145" i="54"/>
  <c r="BW145" i="54"/>
  <c r="BV145" i="54"/>
  <c r="BU145" i="54"/>
  <c r="BT145" i="54"/>
  <c r="BS145" i="54"/>
  <c r="BR145" i="54"/>
  <c r="BQ145" i="54"/>
  <c r="BP145" i="54"/>
  <c r="BO145" i="54"/>
  <c r="BN145" i="54"/>
  <c r="BM145" i="54"/>
  <c r="BL145" i="54"/>
  <c r="BK145" i="54"/>
  <c r="BJ145" i="54"/>
  <c r="BI145" i="54"/>
  <c r="BH145" i="54"/>
  <c r="BG145" i="54"/>
  <c r="BF145" i="54"/>
  <c r="BE145" i="54"/>
  <c r="BD145" i="54"/>
  <c r="BC145" i="54"/>
  <c r="BB145" i="54"/>
  <c r="BA145" i="54"/>
  <c r="AZ145" i="54"/>
  <c r="AY145" i="54"/>
  <c r="AX145" i="54"/>
  <c r="AW145" i="54"/>
  <c r="AV145" i="54"/>
  <c r="AU145" i="54"/>
  <c r="AT145" i="54"/>
  <c r="AS145" i="54"/>
  <c r="AR145" i="54"/>
  <c r="AQ145" i="54"/>
  <c r="AP145" i="54"/>
  <c r="AO145" i="54"/>
  <c r="AN145" i="54"/>
  <c r="AM145" i="54"/>
  <c r="AL145" i="54"/>
  <c r="AK145" i="54"/>
  <c r="AJ145" i="54"/>
  <c r="AI145" i="54"/>
  <c r="AH145" i="54"/>
  <c r="AG145" i="54"/>
  <c r="AF145" i="54"/>
  <c r="AE145" i="54"/>
  <c r="AD145" i="54"/>
  <c r="AC145" i="54"/>
  <c r="AB145" i="54"/>
  <c r="AA145" i="54"/>
  <c r="Z145" i="54"/>
  <c r="Y145" i="54"/>
  <c r="X145" i="54"/>
  <c r="W145" i="54"/>
  <c r="V145" i="54"/>
  <c r="U145" i="54"/>
  <c r="T145" i="54"/>
  <c r="S145" i="54"/>
  <c r="Q145" i="54"/>
  <c r="F145" i="54"/>
  <c r="E145" i="54"/>
  <c r="D145" i="54"/>
  <c r="C145" i="54"/>
  <c r="B145" i="54"/>
  <c r="A145" i="54"/>
  <c r="BZ144" i="54"/>
  <c r="BY144" i="54"/>
  <c r="BX144" i="54"/>
  <c r="BW144" i="54"/>
  <c r="BV144" i="54"/>
  <c r="BU144" i="54"/>
  <c r="BT144" i="54"/>
  <c r="BS144" i="54"/>
  <c r="BR144" i="54"/>
  <c r="BQ144" i="54"/>
  <c r="BP144" i="54"/>
  <c r="BO144" i="54"/>
  <c r="BN144" i="54"/>
  <c r="BM144" i="54"/>
  <c r="BL144" i="54"/>
  <c r="BK144" i="54"/>
  <c r="BJ144" i="54"/>
  <c r="BI144" i="54"/>
  <c r="BH144" i="54"/>
  <c r="BG144" i="54"/>
  <c r="BF144" i="54"/>
  <c r="BE144" i="54"/>
  <c r="BD144" i="54"/>
  <c r="BC144" i="54"/>
  <c r="BB144" i="54"/>
  <c r="BA144" i="54"/>
  <c r="AZ144" i="54"/>
  <c r="AY144" i="54"/>
  <c r="AX144" i="54"/>
  <c r="AW144" i="54"/>
  <c r="AV144" i="54"/>
  <c r="AU144" i="54"/>
  <c r="AT144" i="54"/>
  <c r="AS144" i="54"/>
  <c r="AR144" i="54"/>
  <c r="AQ144" i="54"/>
  <c r="AP144" i="54"/>
  <c r="AO144" i="54"/>
  <c r="AN144" i="54"/>
  <c r="AM144" i="54"/>
  <c r="AL144" i="54"/>
  <c r="AK144" i="54"/>
  <c r="AJ144" i="54"/>
  <c r="AI144" i="54"/>
  <c r="AH144" i="54"/>
  <c r="AG144" i="54"/>
  <c r="AF144" i="54"/>
  <c r="AE144" i="54"/>
  <c r="AD144" i="54"/>
  <c r="AC144" i="54"/>
  <c r="AB144" i="54"/>
  <c r="AA144" i="54"/>
  <c r="Z144" i="54"/>
  <c r="Y144" i="54"/>
  <c r="X144" i="54"/>
  <c r="W144" i="54"/>
  <c r="V144" i="54"/>
  <c r="U144" i="54"/>
  <c r="T144" i="54"/>
  <c r="S144" i="54"/>
  <c r="Q144" i="54"/>
  <c r="F144" i="54"/>
  <c r="E144" i="54"/>
  <c r="D144" i="54"/>
  <c r="C144" i="54"/>
  <c r="B144" i="54"/>
  <c r="A144" i="54"/>
  <c r="BZ143" i="54"/>
  <c r="BY143" i="54"/>
  <c r="BX143" i="54"/>
  <c r="BW143" i="54"/>
  <c r="BV143" i="54"/>
  <c r="BU143" i="54"/>
  <c r="BT143" i="54"/>
  <c r="BS143" i="54"/>
  <c r="BR143" i="54"/>
  <c r="BQ143" i="54"/>
  <c r="BP143" i="54"/>
  <c r="BO143" i="54"/>
  <c r="BN143" i="54"/>
  <c r="BM143" i="54"/>
  <c r="BL143" i="54"/>
  <c r="BK143" i="54"/>
  <c r="BJ143" i="54"/>
  <c r="BI143" i="54"/>
  <c r="BH143" i="54"/>
  <c r="BG143" i="54"/>
  <c r="BF143" i="54"/>
  <c r="BE143" i="54"/>
  <c r="BD143" i="54"/>
  <c r="BC143" i="54"/>
  <c r="BB143" i="54"/>
  <c r="BA143" i="54"/>
  <c r="AZ143" i="54"/>
  <c r="AY143" i="54"/>
  <c r="AX143" i="54"/>
  <c r="AW143" i="54"/>
  <c r="AV143" i="54"/>
  <c r="AU143" i="54"/>
  <c r="AT143" i="54"/>
  <c r="AS143" i="54"/>
  <c r="AR143" i="54"/>
  <c r="AQ143" i="54"/>
  <c r="AP143" i="54"/>
  <c r="AO143" i="54"/>
  <c r="AN143" i="54"/>
  <c r="AM143" i="54"/>
  <c r="AL143" i="54"/>
  <c r="AK143" i="54"/>
  <c r="AJ143" i="54"/>
  <c r="AI143" i="54"/>
  <c r="AH143" i="54"/>
  <c r="AG143" i="54"/>
  <c r="AF143" i="54"/>
  <c r="AE143" i="54"/>
  <c r="AD143" i="54"/>
  <c r="AC143" i="54"/>
  <c r="AB143" i="54"/>
  <c r="AA143" i="54"/>
  <c r="Z143" i="54"/>
  <c r="Y143" i="54"/>
  <c r="X143" i="54"/>
  <c r="W143" i="54"/>
  <c r="V143" i="54"/>
  <c r="U143" i="54"/>
  <c r="T143" i="54"/>
  <c r="S143" i="54"/>
  <c r="Q143" i="54"/>
  <c r="F143" i="54"/>
  <c r="E143" i="54"/>
  <c r="D143" i="54"/>
  <c r="C143" i="54"/>
  <c r="B143" i="54"/>
  <c r="A143" i="54"/>
  <c r="BZ142" i="54"/>
  <c r="BY142" i="54"/>
  <c r="BX142" i="54"/>
  <c r="BW142" i="54"/>
  <c r="BV142" i="54"/>
  <c r="BU142" i="54"/>
  <c r="BT142" i="54"/>
  <c r="BS142" i="54"/>
  <c r="BR142" i="54"/>
  <c r="BQ142" i="54"/>
  <c r="BP142" i="54"/>
  <c r="BO142" i="54"/>
  <c r="BN142" i="54"/>
  <c r="BM142" i="54"/>
  <c r="BL142" i="54"/>
  <c r="BK142" i="54"/>
  <c r="BJ142" i="54"/>
  <c r="BI142" i="54"/>
  <c r="BH142" i="54"/>
  <c r="BG142" i="54"/>
  <c r="BF142" i="54"/>
  <c r="BE142" i="54"/>
  <c r="BD142" i="54"/>
  <c r="BC142" i="54"/>
  <c r="BB142" i="54"/>
  <c r="BA142" i="54"/>
  <c r="AZ142" i="54"/>
  <c r="AY142" i="54"/>
  <c r="AX142" i="54"/>
  <c r="AW142" i="54"/>
  <c r="AV142" i="54"/>
  <c r="AU142" i="54"/>
  <c r="AT142" i="54"/>
  <c r="AS142" i="54"/>
  <c r="AR142" i="54"/>
  <c r="AQ142" i="54"/>
  <c r="AP142" i="54"/>
  <c r="AO142" i="54"/>
  <c r="AN142" i="54"/>
  <c r="AM142" i="54"/>
  <c r="AL142" i="54"/>
  <c r="AK142" i="54"/>
  <c r="AJ142" i="54"/>
  <c r="AI142" i="54"/>
  <c r="AH142" i="54"/>
  <c r="AG142" i="54"/>
  <c r="AF142" i="54"/>
  <c r="AE142" i="54"/>
  <c r="AD142" i="54"/>
  <c r="AC142" i="54"/>
  <c r="AB142" i="54"/>
  <c r="AA142" i="54"/>
  <c r="Z142" i="54"/>
  <c r="Y142" i="54"/>
  <c r="X142" i="54"/>
  <c r="W142" i="54"/>
  <c r="V142" i="54"/>
  <c r="U142" i="54"/>
  <c r="T142" i="54"/>
  <c r="S142" i="54"/>
  <c r="Q142" i="54"/>
  <c r="F142" i="54"/>
  <c r="E142" i="54"/>
  <c r="D142" i="54"/>
  <c r="C142" i="54"/>
  <c r="B142" i="54"/>
  <c r="A142" i="54"/>
  <c r="BZ141" i="54"/>
  <c r="BY141" i="54"/>
  <c r="BX141" i="54"/>
  <c r="BW141" i="54"/>
  <c r="BV141" i="54"/>
  <c r="BU141" i="54"/>
  <c r="BT141" i="54"/>
  <c r="BS141" i="54"/>
  <c r="BR141" i="54"/>
  <c r="BQ141" i="54"/>
  <c r="BP141" i="54"/>
  <c r="BO141" i="54"/>
  <c r="BN141" i="54"/>
  <c r="BM141" i="54"/>
  <c r="BL141" i="54"/>
  <c r="BK141" i="54"/>
  <c r="BJ141" i="54"/>
  <c r="BI141" i="54"/>
  <c r="BH141" i="54"/>
  <c r="BG141" i="54"/>
  <c r="BF141" i="54"/>
  <c r="BE141" i="54"/>
  <c r="BD141" i="54"/>
  <c r="BC141" i="54"/>
  <c r="BB141" i="54"/>
  <c r="BA141" i="54"/>
  <c r="AZ141" i="54"/>
  <c r="AY141" i="54"/>
  <c r="AX141" i="54"/>
  <c r="AW141" i="54"/>
  <c r="AV141" i="54"/>
  <c r="AU141" i="54"/>
  <c r="AT141" i="54"/>
  <c r="AS141" i="54"/>
  <c r="AR141" i="54"/>
  <c r="AQ141" i="54"/>
  <c r="AP141" i="54"/>
  <c r="AO141" i="54"/>
  <c r="AN141" i="54"/>
  <c r="AM141" i="54"/>
  <c r="AL141" i="54"/>
  <c r="AK141" i="54"/>
  <c r="AJ141" i="54"/>
  <c r="AI141" i="54"/>
  <c r="AH141" i="54"/>
  <c r="AG141" i="54"/>
  <c r="AF141" i="54"/>
  <c r="AE141" i="54"/>
  <c r="AD141" i="54"/>
  <c r="AC141" i="54"/>
  <c r="AB141" i="54"/>
  <c r="AA141" i="54"/>
  <c r="Z141" i="54"/>
  <c r="Y141" i="54"/>
  <c r="X141" i="54"/>
  <c r="W141" i="54"/>
  <c r="V141" i="54"/>
  <c r="U141" i="54"/>
  <c r="T141" i="54"/>
  <c r="S141" i="54"/>
  <c r="Q141" i="54"/>
  <c r="F141" i="54"/>
  <c r="E141" i="54"/>
  <c r="D141" i="54"/>
  <c r="C141" i="54"/>
  <c r="B141" i="54"/>
  <c r="A141" i="54"/>
  <c r="BZ140" i="54"/>
  <c r="BY140" i="54"/>
  <c r="BX140" i="54"/>
  <c r="BW140" i="54"/>
  <c r="BV140" i="54"/>
  <c r="BU140" i="54"/>
  <c r="BT140" i="54"/>
  <c r="BS140" i="54"/>
  <c r="BR140" i="54"/>
  <c r="BQ140" i="54"/>
  <c r="BP140" i="54"/>
  <c r="BO140" i="54"/>
  <c r="BN140" i="54"/>
  <c r="BM140" i="54"/>
  <c r="BL140" i="54"/>
  <c r="BK140" i="54"/>
  <c r="BJ140" i="54"/>
  <c r="BI140" i="54"/>
  <c r="BH140" i="54"/>
  <c r="BG140" i="54"/>
  <c r="BF140" i="54"/>
  <c r="BE140" i="54"/>
  <c r="BD140" i="54"/>
  <c r="BC140" i="54"/>
  <c r="BB140" i="54"/>
  <c r="BA140" i="54"/>
  <c r="AZ140" i="54"/>
  <c r="AY140" i="54"/>
  <c r="AX140" i="54"/>
  <c r="AW140" i="54"/>
  <c r="AV140" i="54"/>
  <c r="AU140" i="54"/>
  <c r="AT140" i="54"/>
  <c r="AS140" i="54"/>
  <c r="AR140" i="54"/>
  <c r="AQ140" i="54"/>
  <c r="AP140" i="54"/>
  <c r="AO140" i="54"/>
  <c r="AN140" i="54"/>
  <c r="AM140" i="54"/>
  <c r="AL140" i="54"/>
  <c r="AK140" i="54"/>
  <c r="AJ140" i="54"/>
  <c r="AI140" i="54"/>
  <c r="AH140" i="54"/>
  <c r="AG140" i="54"/>
  <c r="AF140" i="54"/>
  <c r="AE140" i="54"/>
  <c r="AD140" i="54"/>
  <c r="AC140" i="54"/>
  <c r="AB140" i="54"/>
  <c r="AA140" i="54"/>
  <c r="Z140" i="54"/>
  <c r="Y140" i="54"/>
  <c r="X140" i="54"/>
  <c r="W140" i="54"/>
  <c r="V140" i="54"/>
  <c r="U140" i="54"/>
  <c r="T140" i="54"/>
  <c r="S140" i="54"/>
  <c r="Q140" i="54"/>
  <c r="F140" i="54"/>
  <c r="E140" i="54"/>
  <c r="D140" i="54"/>
  <c r="C140" i="54"/>
  <c r="B140" i="54"/>
  <c r="A140" i="54"/>
  <c r="BZ139" i="54"/>
  <c r="BY139" i="54"/>
  <c r="BX139" i="54"/>
  <c r="BW139" i="54"/>
  <c r="BV139" i="54"/>
  <c r="BU139" i="54"/>
  <c r="BT139" i="54"/>
  <c r="BS139" i="54"/>
  <c r="BR139" i="54"/>
  <c r="BQ139" i="54"/>
  <c r="BP139" i="54"/>
  <c r="BO139" i="54"/>
  <c r="BN139" i="54"/>
  <c r="BM139" i="54"/>
  <c r="BL139" i="54"/>
  <c r="BK139" i="54"/>
  <c r="BJ139" i="54"/>
  <c r="BI139" i="54"/>
  <c r="BH139" i="54"/>
  <c r="BG139" i="54"/>
  <c r="BF139" i="54"/>
  <c r="BE139" i="54"/>
  <c r="BD139" i="54"/>
  <c r="BC139" i="54"/>
  <c r="BB139" i="54"/>
  <c r="BA139" i="54"/>
  <c r="AZ139" i="54"/>
  <c r="AY139" i="54"/>
  <c r="AX139" i="54"/>
  <c r="AW139" i="54"/>
  <c r="AV139" i="54"/>
  <c r="AU139" i="54"/>
  <c r="AT139" i="54"/>
  <c r="AS139" i="54"/>
  <c r="AR139" i="54"/>
  <c r="AQ139" i="54"/>
  <c r="AP139" i="54"/>
  <c r="AO139" i="54"/>
  <c r="AN139" i="54"/>
  <c r="AM139" i="54"/>
  <c r="AL139" i="54"/>
  <c r="AK139" i="54"/>
  <c r="AJ139" i="54"/>
  <c r="AI139" i="54"/>
  <c r="AH139" i="54"/>
  <c r="AG139" i="54"/>
  <c r="AF139" i="54"/>
  <c r="AE139" i="54"/>
  <c r="AD139" i="54"/>
  <c r="AC139" i="54"/>
  <c r="AB139" i="54"/>
  <c r="AA139" i="54"/>
  <c r="Z139" i="54"/>
  <c r="Y139" i="54"/>
  <c r="X139" i="54"/>
  <c r="W139" i="54"/>
  <c r="V139" i="54"/>
  <c r="U139" i="54"/>
  <c r="T139" i="54"/>
  <c r="S139" i="54"/>
  <c r="Q139" i="54"/>
  <c r="F139" i="54"/>
  <c r="E139" i="54"/>
  <c r="D139" i="54"/>
  <c r="C139" i="54"/>
  <c r="B139" i="54"/>
  <c r="A139" i="54"/>
  <c r="BZ138" i="54"/>
  <c r="BY138" i="54"/>
  <c r="BX138" i="54"/>
  <c r="BW138" i="54"/>
  <c r="BV138" i="54"/>
  <c r="BU138" i="54"/>
  <c r="BT138" i="54"/>
  <c r="BS138" i="54"/>
  <c r="BR138" i="54"/>
  <c r="BQ138" i="54"/>
  <c r="BP138" i="54"/>
  <c r="BO138" i="54"/>
  <c r="BN138" i="54"/>
  <c r="BM138" i="54"/>
  <c r="BL138" i="54"/>
  <c r="BK138" i="54"/>
  <c r="BJ138" i="54"/>
  <c r="BI138" i="54"/>
  <c r="BH138" i="54"/>
  <c r="BG138" i="54"/>
  <c r="BF138" i="54"/>
  <c r="BE138" i="54"/>
  <c r="BD138" i="54"/>
  <c r="BC138" i="54"/>
  <c r="BB138" i="54"/>
  <c r="BA138" i="54"/>
  <c r="AZ138" i="54"/>
  <c r="AY138" i="54"/>
  <c r="AX138" i="54"/>
  <c r="AW138" i="54"/>
  <c r="AV138" i="54"/>
  <c r="AU138" i="54"/>
  <c r="AT138" i="54"/>
  <c r="AS138" i="54"/>
  <c r="AR138" i="54"/>
  <c r="AQ138" i="54"/>
  <c r="AP138" i="54"/>
  <c r="AO138" i="54"/>
  <c r="AN138" i="54"/>
  <c r="AM138" i="54"/>
  <c r="AL138" i="54"/>
  <c r="AK138" i="54"/>
  <c r="AJ138" i="54"/>
  <c r="AI138" i="54"/>
  <c r="AH138" i="54"/>
  <c r="AG138" i="54"/>
  <c r="AF138" i="54"/>
  <c r="AE138" i="54"/>
  <c r="AD138" i="54"/>
  <c r="AC138" i="54"/>
  <c r="AB138" i="54"/>
  <c r="AA138" i="54"/>
  <c r="Z138" i="54"/>
  <c r="Y138" i="54"/>
  <c r="X138" i="54"/>
  <c r="W138" i="54"/>
  <c r="V138" i="54"/>
  <c r="U138" i="54"/>
  <c r="T138" i="54"/>
  <c r="S138" i="54"/>
  <c r="Q138" i="54"/>
  <c r="F138" i="54"/>
  <c r="E138" i="54"/>
  <c r="D138" i="54"/>
  <c r="C138" i="54"/>
  <c r="B138" i="54"/>
  <c r="A138" i="54"/>
  <c r="BZ137" i="54"/>
  <c r="BY137" i="54"/>
  <c r="BX137" i="54"/>
  <c r="BW137" i="54"/>
  <c r="BV137" i="54"/>
  <c r="BU137" i="54"/>
  <c r="BT137" i="54"/>
  <c r="BS137" i="54"/>
  <c r="BR137" i="54"/>
  <c r="BQ137" i="54"/>
  <c r="BP137" i="54"/>
  <c r="BO137" i="54"/>
  <c r="BN137" i="54"/>
  <c r="BM137" i="54"/>
  <c r="BL137" i="54"/>
  <c r="BK137" i="54"/>
  <c r="BJ137" i="54"/>
  <c r="BI137" i="54"/>
  <c r="BH137" i="54"/>
  <c r="BG137" i="54"/>
  <c r="BF137" i="54"/>
  <c r="BE137" i="54"/>
  <c r="BD137" i="54"/>
  <c r="BC137" i="54"/>
  <c r="BB137" i="54"/>
  <c r="BA137" i="54"/>
  <c r="AZ137" i="54"/>
  <c r="AY137" i="54"/>
  <c r="AX137" i="54"/>
  <c r="AW137" i="54"/>
  <c r="AV137" i="54"/>
  <c r="AU137" i="54"/>
  <c r="AT137" i="54"/>
  <c r="AS137" i="54"/>
  <c r="AR137" i="54"/>
  <c r="AQ137" i="54"/>
  <c r="AP137" i="54"/>
  <c r="AO137" i="54"/>
  <c r="AN137" i="54"/>
  <c r="AM137" i="54"/>
  <c r="AL137" i="54"/>
  <c r="AK137" i="54"/>
  <c r="AJ137" i="54"/>
  <c r="AI137" i="54"/>
  <c r="AH137" i="54"/>
  <c r="AG137" i="54"/>
  <c r="AF137" i="54"/>
  <c r="AE137" i="54"/>
  <c r="AD137" i="54"/>
  <c r="AC137" i="54"/>
  <c r="AB137" i="54"/>
  <c r="AA137" i="54"/>
  <c r="Z137" i="54"/>
  <c r="Y137" i="54"/>
  <c r="X137" i="54"/>
  <c r="W137" i="54"/>
  <c r="V137" i="54"/>
  <c r="U137" i="54"/>
  <c r="T137" i="54"/>
  <c r="S137" i="54"/>
  <c r="Q137" i="54"/>
  <c r="F137" i="54"/>
  <c r="E137" i="54"/>
  <c r="D137" i="54"/>
  <c r="C137" i="54"/>
  <c r="B137" i="54"/>
  <c r="A137" i="54"/>
  <c r="BZ136" i="54"/>
  <c r="BY136" i="54"/>
  <c r="BX136" i="54"/>
  <c r="BW136" i="54"/>
  <c r="BV136" i="54"/>
  <c r="BU136" i="54"/>
  <c r="BT136" i="54"/>
  <c r="BS136" i="54"/>
  <c r="BR136" i="54"/>
  <c r="BQ136" i="54"/>
  <c r="BP136" i="54"/>
  <c r="BO136" i="54"/>
  <c r="BN136" i="54"/>
  <c r="BM136" i="54"/>
  <c r="BL136" i="54"/>
  <c r="BK136" i="54"/>
  <c r="BJ136" i="54"/>
  <c r="BI136" i="54"/>
  <c r="BH136" i="54"/>
  <c r="BG136" i="54"/>
  <c r="BF136" i="54"/>
  <c r="BE136" i="54"/>
  <c r="BD136" i="54"/>
  <c r="BC136" i="54"/>
  <c r="BB136" i="54"/>
  <c r="BA136" i="54"/>
  <c r="AZ136" i="54"/>
  <c r="AY136" i="54"/>
  <c r="AX136" i="54"/>
  <c r="AW136" i="54"/>
  <c r="AV136" i="54"/>
  <c r="AU136" i="54"/>
  <c r="AT136" i="54"/>
  <c r="AS136" i="54"/>
  <c r="AR136" i="54"/>
  <c r="AQ136" i="54"/>
  <c r="AP136" i="54"/>
  <c r="AO136" i="54"/>
  <c r="AN136" i="54"/>
  <c r="AM136" i="54"/>
  <c r="AL136" i="54"/>
  <c r="AK136" i="54"/>
  <c r="AJ136" i="54"/>
  <c r="AI136" i="54"/>
  <c r="AH136" i="54"/>
  <c r="AG136" i="54"/>
  <c r="AF136" i="54"/>
  <c r="AE136" i="54"/>
  <c r="AD136" i="54"/>
  <c r="AC136" i="54"/>
  <c r="AB136" i="54"/>
  <c r="AA136" i="54"/>
  <c r="Z136" i="54"/>
  <c r="Y136" i="54"/>
  <c r="X136" i="54"/>
  <c r="W136" i="54"/>
  <c r="V136" i="54"/>
  <c r="U136" i="54"/>
  <c r="T136" i="54"/>
  <c r="S136" i="54"/>
  <c r="Q136" i="54"/>
  <c r="F136" i="54"/>
  <c r="E136" i="54"/>
  <c r="D136" i="54"/>
  <c r="C136" i="54"/>
  <c r="B136" i="54"/>
  <c r="A136" i="54"/>
  <c r="BZ135" i="54"/>
  <c r="BY135" i="54"/>
  <c r="BX135" i="54"/>
  <c r="BW135" i="54"/>
  <c r="BV135" i="54"/>
  <c r="BU135" i="54"/>
  <c r="BT135" i="54"/>
  <c r="BS135" i="54"/>
  <c r="BR135" i="54"/>
  <c r="BQ135" i="54"/>
  <c r="BP135" i="54"/>
  <c r="BO135" i="54"/>
  <c r="BN135" i="54"/>
  <c r="BM135" i="54"/>
  <c r="BL135" i="54"/>
  <c r="BK135" i="54"/>
  <c r="BJ135" i="54"/>
  <c r="BI135" i="54"/>
  <c r="BH135" i="54"/>
  <c r="BG135" i="54"/>
  <c r="BF135" i="54"/>
  <c r="BE135" i="54"/>
  <c r="BD135" i="54"/>
  <c r="BC135" i="54"/>
  <c r="BB135" i="54"/>
  <c r="BA135" i="54"/>
  <c r="AZ135" i="54"/>
  <c r="AY135" i="54"/>
  <c r="AX135" i="54"/>
  <c r="AW135" i="54"/>
  <c r="AV135" i="54"/>
  <c r="AU135" i="54"/>
  <c r="AT135" i="54"/>
  <c r="AS135" i="54"/>
  <c r="AR135" i="54"/>
  <c r="AQ135" i="54"/>
  <c r="AP135" i="54"/>
  <c r="AO135" i="54"/>
  <c r="AN135" i="54"/>
  <c r="AM135" i="54"/>
  <c r="AL135" i="54"/>
  <c r="AK135" i="54"/>
  <c r="AJ135" i="54"/>
  <c r="AI135" i="54"/>
  <c r="AH135" i="54"/>
  <c r="AG135" i="54"/>
  <c r="AF135" i="54"/>
  <c r="AE135" i="54"/>
  <c r="AD135" i="54"/>
  <c r="AC135" i="54"/>
  <c r="AB135" i="54"/>
  <c r="AA135" i="54"/>
  <c r="Z135" i="54"/>
  <c r="Y135" i="54"/>
  <c r="X135" i="54"/>
  <c r="W135" i="54"/>
  <c r="V135" i="54"/>
  <c r="U135" i="54"/>
  <c r="T135" i="54"/>
  <c r="S135" i="54"/>
  <c r="Q135" i="54"/>
  <c r="F135" i="54"/>
  <c r="E135" i="54"/>
  <c r="D135" i="54"/>
  <c r="C135" i="54"/>
  <c r="B135" i="54"/>
  <c r="A135" i="54"/>
  <c r="BZ134" i="54"/>
  <c r="BY134" i="54"/>
  <c r="BX134" i="54"/>
  <c r="BW134" i="54"/>
  <c r="BV134" i="54"/>
  <c r="BU134" i="54"/>
  <c r="BT134" i="54"/>
  <c r="BS134" i="54"/>
  <c r="BR134" i="54"/>
  <c r="BQ134" i="54"/>
  <c r="BP134" i="54"/>
  <c r="BO134" i="54"/>
  <c r="BN134" i="54"/>
  <c r="BM134" i="54"/>
  <c r="BL134" i="54"/>
  <c r="BK134" i="54"/>
  <c r="BJ134" i="54"/>
  <c r="BI134" i="54"/>
  <c r="BH134" i="54"/>
  <c r="BG134" i="54"/>
  <c r="BF134" i="54"/>
  <c r="BE134" i="54"/>
  <c r="BD134" i="54"/>
  <c r="BC134" i="54"/>
  <c r="BB134" i="54"/>
  <c r="BA134" i="54"/>
  <c r="AZ134" i="54"/>
  <c r="AY134" i="54"/>
  <c r="AX134" i="54"/>
  <c r="AW134" i="54"/>
  <c r="AV134" i="54"/>
  <c r="AU134" i="54"/>
  <c r="AT134" i="54"/>
  <c r="AS134" i="54"/>
  <c r="AR134" i="54"/>
  <c r="AQ134" i="54"/>
  <c r="AP134" i="54"/>
  <c r="AO134" i="54"/>
  <c r="AN134" i="54"/>
  <c r="AM134" i="54"/>
  <c r="AL134" i="54"/>
  <c r="AK134" i="54"/>
  <c r="AJ134" i="54"/>
  <c r="AI134" i="54"/>
  <c r="AH134" i="54"/>
  <c r="AG134" i="54"/>
  <c r="AF134" i="54"/>
  <c r="AE134" i="54"/>
  <c r="AD134" i="54"/>
  <c r="AC134" i="54"/>
  <c r="AB134" i="54"/>
  <c r="AA134" i="54"/>
  <c r="Z134" i="54"/>
  <c r="Y134" i="54"/>
  <c r="X134" i="54"/>
  <c r="W134" i="54"/>
  <c r="V134" i="54"/>
  <c r="U134" i="54"/>
  <c r="T134" i="54"/>
  <c r="S134" i="54"/>
  <c r="Q134" i="54"/>
  <c r="F134" i="54"/>
  <c r="E134" i="54"/>
  <c r="D134" i="54"/>
  <c r="C134" i="54"/>
  <c r="B134" i="54"/>
  <c r="A134" i="54"/>
  <c r="BZ133" i="54"/>
  <c r="BY133" i="54"/>
  <c r="BX133" i="54"/>
  <c r="BW133" i="54"/>
  <c r="BV133" i="54"/>
  <c r="BU133" i="54"/>
  <c r="BT133" i="54"/>
  <c r="BS133" i="54"/>
  <c r="BR133" i="54"/>
  <c r="BQ133" i="54"/>
  <c r="BP133" i="54"/>
  <c r="BO133" i="54"/>
  <c r="BN133" i="54"/>
  <c r="BM133" i="54"/>
  <c r="BL133" i="54"/>
  <c r="BK133" i="54"/>
  <c r="BJ133" i="54"/>
  <c r="BI133" i="54"/>
  <c r="BH133" i="54"/>
  <c r="BG133" i="54"/>
  <c r="BF133" i="54"/>
  <c r="BE133" i="54"/>
  <c r="BD133" i="54"/>
  <c r="BC133" i="54"/>
  <c r="BB133" i="54"/>
  <c r="BA133" i="54"/>
  <c r="AZ133" i="54"/>
  <c r="AY133" i="54"/>
  <c r="AX133" i="54"/>
  <c r="AW133" i="54"/>
  <c r="AV133" i="54"/>
  <c r="AU133" i="54"/>
  <c r="AT133" i="54"/>
  <c r="AS133" i="54"/>
  <c r="AR133" i="54"/>
  <c r="AQ133" i="54"/>
  <c r="AP133" i="54"/>
  <c r="AO133" i="54"/>
  <c r="AN133" i="54"/>
  <c r="AM133" i="54"/>
  <c r="AL133" i="54"/>
  <c r="AK133" i="54"/>
  <c r="AJ133" i="54"/>
  <c r="AI133" i="54"/>
  <c r="AH133" i="54"/>
  <c r="AG133" i="54"/>
  <c r="AF133" i="54"/>
  <c r="AE133" i="54"/>
  <c r="AD133" i="54"/>
  <c r="AC133" i="54"/>
  <c r="AB133" i="54"/>
  <c r="AA133" i="54"/>
  <c r="Z133" i="54"/>
  <c r="Y133" i="54"/>
  <c r="X133" i="54"/>
  <c r="W133" i="54"/>
  <c r="V133" i="54"/>
  <c r="U133" i="54"/>
  <c r="T133" i="54"/>
  <c r="S133" i="54"/>
  <c r="Q133" i="54"/>
  <c r="F133" i="54"/>
  <c r="E133" i="54"/>
  <c r="D133" i="54"/>
  <c r="C133" i="54"/>
  <c r="B133" i="54"/>
  <c r="A133" i="54"/>
  <c r="BZ132" i="54"/>
  <c r="BY132" i="54"/>
  <c r="BX132" i="54"/>
  <c r="BW132" i="54"/>
  <c r="BV132" i="54"/>
  <c r="BU132" i="54"/>
  <c r="BT132" i="54"/>
  <c r="BS132" i="54"/>
  <c r="BR132" i="54"/>
  <c r="BQ132" i="54"/>
  <c r="BP132" i="54"/>
  <c r="BO132" i="54"/>
  <c r="BN132" i="54"/>
  <c r="BM132" i="54"/>
  <c r="BL132" i="54"/>
  <c r="BK132" i="54"/>
  <c r="BJ132" i="54"/>
  <c r="BI132" i="54"/>
  <c r="BH132" i="54"/>
  <c r="BG132" i="54"/>
  <c r="BF132" i="54"/>
  <c r="BE132" i="54"/>
  <c r="BD132" i="54"/>
  <c r="BC132" i="54"/>
  <c r="BB132" i="54"/>
  <c r="BA132" i="54"/>
  <c r="AZ132" i="54"/>
  <c r="AY132" i="54"/>
  <c r="AX132" i="54"/>
  <c r="AW132" i="54"/>
  <c r="AV132" i="54"/>
  <c r="AU132" i="54"/>
  <c r="AT132" i="54"/>
  <c r="AS132" i="54"/>
  <c r="AR132" i="54"/>
  <c r="AQ132" i="54"/>
  <c r="AP132" i="54"/>
  <c r="AO132" i="54"/>
  <c r="AN132" i="54"/>
  <c r="AM132" i="54"/>
  <c r="AL132" i="54"/>
  <c r="AK132" i="54"/>
  <c r="AJ132" i="54"/>
  <c r="AI132" i="54"/>
  <c r="AH132" i="54"/>
  <c r="AG132" i="54"/>
  <c r="AF132" i="54"/>
  <c r="AE132" i="54"/>
  <c r="AD132" i="54"/>
  <c r="AC132" i="54"/>
  <c r="AB132" i="54"/>
  <c r="AA132" i="54"/>
  <c r="Z132" i="54"/>
  <c r="Y132" i="54"/>
  <c r="X132" i="54"/>
  <c r="W132" i="54"/>
  <c r="V132" i="54"/>
  <c r="U132" i="54"/>
  <c r="T132" i="54"/>
  <c r="S132" i="54"/>
  <c r="Q132" i="54"/>
  <c r="F132" i="54"/>
  <c r="E132" i="54"/>
  <c r="D132" i="54"/>
  <c r="C132" i="54"/>
  <c r="B132" i="54"/>
  <c r="A132" i="54"/>
  <c r="BZ131" i="54"/>
  <c r="BY131" i="54"/>
  <c r="BX131" i="54"/>
  <c r="BW131" i="54"/>
  <c r="BV131" i="54"/>
  <c r="BU131" i="54"/>
  <c r="BT131" i="54"/>
  <c r="BS131" i="54"/>
  <c r="BR131" i="54"/>
  <c r="BQ131" i="54"/>
  <c r="BP131" i="54"/>
  <c r="BO131" i="54"/>
  <c r="BN131" i="54"/>
  <c r="BM131" i="54"/>
  <c r="BL131" i="54"/>
  <c r="BK131" i="54"/>
  <c r="BJ131" i="54"/>
  <c r="BI131" i="54"/>
  <c r="BH131" i="54"/>
  <c r="BG131" i="54"/>
  <c r="BF131" i="54"/>
  <c r="BE131" i="54"/>
  <c r="BD131" i="54"/>
  <c r="BC131" i="54"/>
  <c r="BB131" i="54"/>
  <c r="BA131" i="54"/>
  <c r="AZ131" i="54"/>
  <c r="AY131" i="54"/>
  <c r="AX131" i="54"/>
  <c r="AW131" i="54"/>
  <c r="AV131" i="54"/>
  <c r="AU131" i="54"/>
  <c r="AT131" i="54"/>
  <c r="AS131" i="54"/>
  <c r="AR131" i="54"/>
  <c r="AQ131" i="54"/>
  <c r="AP131" i="54"/>
  <c r="AO131" i="54"/>
  <c r="AN131" i="54"/>
  <c r="AM131" i="54"/>
  <c r="AL131" i="54"/>
  <c r="AK131" i="54"/>
  <c r="AJ131" i="54"/>
  <c r="AI131" i="54"/>
  <c r="AH131" i="54"/>
  <c r="AG131" i="54"/>
  <c r="AF131" i="54"/>
  <c r="AE131" i="54"/>
  <c r="AD131" i="54"/>
  <c r="AC131" i="54"/>
  <c r="AB131" i="54"/>
  <c r="AA131" i="54"/>
  <c r="Z131" i="54"/>
  <c r="Y131" i="54"/>
  <c r="X131" i="54"/>
  <c r="W131" i="54"/>
  <c r="V131" i="54"/>
  <c r="U131" i="54"/>
  <c r="T131" i="54"/>
  <c r="S131" i="54"/>
  <c r="Q131" i="54"/>
  <c r="F131" i="54"/>
  <c r="E131" i="54"/>
  <c r="D131" i="54"/>
  <c r="C131" i="54"/>
  <c r="B131" i="54"/>
  <c r="A131" i="54"/>
  <c r="BZ130" i="54"/>
  <c r="BY130" i="54"/>
  <c r="BX130" i="54"/>
  <c r="BW130" i="54"/>
  <c r="BV130" i="54"/>
  <c r="BU130" i="54"/>
  <c r="BT130" i="54"/>
  <c r="BS130" i="54"/>
  <c r="BR130" i="54"/>
  <c r="BQ130" i="54"/>
  <c r="BP130" i="54"/>
  <c r="BO130" i="54"/>
  <c r="BN130" i="54"/>
  <c r="BM130" i="54"/>
  <c r="BL130" i="54"/>
  <c r="BK130" i="54"/>
  <c r="BJ130" i="54"/>
  <c r="BI130" i="54"/>
  <c r="BH130" i="54"/>
  <c r="BG130" i="54"/>
  <c r="BF130" i="54"/>
  <c r="BE130" i="54"/>
  <c r="BD130" i="54"/>
  <c r="BC130" i="54"/>
  <c r="BB130" i="54"/>
  <c r="BA130" i="54"/>
  <c r="AZ130" i="54"/>
  <c r="AY130" i="54"/>
  <c r="AX130" i="54"/>
  <c r="AW130" i="54"/>
  <c r="AV130" i="54"/>
  <c r="AU130" i="54"/>
  <c r="AT130" i="54"/>
  <c r="AS130" i="54"/>
  <c r="AR130" i="54"/>
  <c r="AQ130" i="54"/>
  <c r="AP130" i="54"/>
  <c r="AO130" i="54"/>
  <c r="AN130" i="54"/>
  <c r="AM130" i="54"/>
  <c r="AL130" i="54"/>
  <c r="AK130" i="54"/>
  <c r="AJ130" i="54"/>
  <c r="AI130" i="54"/>
  <c r="AH130" i="54"/>
  <c r="AG130" i="54"/>
  <c r="AF130" i="54"/>
  <c r="AE130" i="54"/>
  <c r="AD130" i="54"/>
  <c r="AC130" i="54"/>
  <c r="AB130" i="54"/>
  <c r="AA130" i="54"/>
  <c r="Z130" i="54"/>
  <c r="Y130" i="54"/>
  <c r="X130" i="54"/>
  <c r="W130" i="54"/>
  <c r="V130" i="54"/>
  <c r="U130" i="54"/>
  <c r="T130" i="54"/>
  <c r="S130" i="54"/>
  <c r="Q130" i="54"/>
  <c r="F130" i="54"/>
  <c r="E130" i="54"/>
  <c r="D130" i="54"/>
  <c r="C130" i="54"/>
  <c r="B130" i="54"/>
  <c r="A130" i="54"/>
  <c r="BZ129" i="54"/>
  <c r="BY129" i="54"/>
  <c r="BX129" i="54"/>
  <c r="BW129" i="54"/>
  <c r="BV129" i="54"/>
  <c r="BU129" i="54"/>
  <c r="BT129" i="54"/>
  <c r="BS129" i="54"/>
  <c r="BR129" i="54"/>
  <c r="BQ129" i="54"/>
  <c r="BP129" i="54"/>
  <c r="BO129" i="54"/>
  <c r="BN129" i="54"/>
  <c r="BM129" i="54"/>
  <c r="BL129" i="54"/>
  <c r="BK129" i="54"/>
  <c r="BJ129" i="54"/>
  <c r="BI129" i="54"/>
  <c r="BH129" i="54"/>
  <c r="BG129" i="54"/>
  <c r="BF129" i="54"/>
  <c r="BE129" i="54"/>
  <c r="BD129" i="54"/>
  <c r="BC129" i="54"/>
  <c r="BB129" i="54"/>
  <c r="BA129" i="54"/>
  <c r="AZ129" i="54"/>
  <c r="AY129" i="54"/>
  <c r="AX129" i="54"/>
  <c r="AW129" i="54"/>
  <c r="AV129" i="54"/>
  <c r="AU129" i="54"/>
  <c r="AT129" i="54"/>
  <c r="AS129" i="54"/>
  <c r="AR129" i="54"/>
  <c r="AQ129" i="54"/>
  <c r="AP129" i="54"/>
  <c r="AO129" i="54"/>
  <c r="AN129" i="54"/>
  <c r="AM129" i="54"/>
  <c r="AL129" i="54"/>
  <c r="AK129" i="54"/>
  <c r="AJ129" i="54"/>
  <c r="AI129" i="54"/>
  <c r="AH129" i="54"/>
  <c r="AG129" i="54"/>
  <c r="AF129" i="54"/>
  <c r="AE129" i="54"/>
  <c r="AD129" i="54"/>
  <c r="AC129" i="54"/>
  <c r="AB129" i="54"/>
  <c r="AA129" i="54"/>
  <c r="Z129" i="54"/>
  <c r="Y129" i="54"/>
  <c r="X129" i="54"/>
  <c r="W129" i="54"/>
  <c r="V129" i="54"/>
  <c r="U129" i="54"/>
  <c r="T129" i="54"/>
  <c r="S129" i="54"/>
  <c r="Q129" i="54"/>
  <c r="F129" i="54"/>
  <c r="E129" i="54"/>
  <c r="D129" i="54"/>
  <c r="C129" i="54"/>
  <c r="B129" i="54"/>
  <c r="A129" i="54"/>
  <c r="BZ128" i="54"/>
  <c r="BY128" i="54"/>
  <c r="BX128" i="54"/>
  <c r="BW128" i="54"/>
  <c r="BV128" i="54"/>
  <c r="BU128" i="54"/>
  <c r="BT128" i="54"/>
  <c r="BS128" i="54"/>
  <c r="BR128" i="54"/>
  <c r="BQ128" i="54"/>
  <c r="BP128" i="54"/>
  <c r="BO128" i="54"/>
  <c r="BN128" i="54"/>
  <c r="BM128" i="54"/>
  <c r="BL128" i="54"/>
  <c r="BK128" i="54"/>
  <c r="BJ128" i="54"/>
  <c r="BI128" i="54"/>
  <c r="BH128" i="54"/>
  <c r="BG128" i="54"/>
  <c r="BF128" i="54"/>
  <c r="BE128" i="54"/>
  <c r="BD128" i="54"/>
  <c r="BC128" i="54"/>
  <c r="BB128" i="54"/>
  <c r="BA128" i="54"/>
  <c r="AZ128" i="54"/>
  <c r="AY128" i="54"/>
  <c r="AX128" i="54"/>
  <c r="AW128" i="54"/>
  <c r="AV128" i="54"/>
  <c r="AU128" i="54"/>
  <c r="AT128" i="54"/>
  <c r="AS128" i="54"/>
  <c r="AR128" i="54"/>
  <c r="AQ128" i="54"/>
  <c r="AP128" i="54"/>
  <c r="AO128" i="54"/>
  <c r="AN128" i="54"/>
  <c r="AM128" i="54"/>
  <c r="AL128" i="54"/>
  <c r="AK128" i="54"/>
  <c r="AJ128" i="54"/>
  <c r="AI128" i="54"/>
  <c r="AH128" i="54"/>
  <c r="AG128" i="54"/>
  <c r="AF128" i="54"/>
  <c r="AE128" i="54"/>
  <c r="AD128" i="54"/>
  <c r="AC128" i="54"/>
  <c r="AB128" i="54"/>
  <c r="AA128" i="54"/>
  <c r="Z128" i="54"/>
  <c r="Y128" i="54"/>
  <c r="X128" i="54"/>
  <c r="W128" i="54"/>
  <c r="V128" i="54"/>
  <c r="U128" i="54"/>
  <c r="T128" i="54"/>
  <c r="S128" i="54"/>
  <c r="Q128" i="54"/>
  <c r="F128" i="54"/>
  <c r="E128" i="54"/>
  <c r="D128" i="54"/>
  <c r="C128" i="54"/>
  <c r="B128" i="54"/>
  <c r="A128" i="54"/>
  <c r="BZ127" i="54"/>
  <c r="BY127" i="54"/>
  <c r="BX127" i="54"/>
  <c r="BW127" i="54"/>
  <c r="BV127" i="54"/>
  <c r="BU127" i="54"/>
  <c r="BT127" i="54"/>
  <c r="BS127" i="54"/>
  <c r="BR127" i="54"/>
  <c r="BQ127" i="54"/>
  <c r="BP127" i="54"/>
  <c r="BO127" i="54"/>
  <c r="BN127" i="54"/>
  <c r="BM127" i="54"/>
  <c r="BL127" i="54"/>
  <c r="BK127" i="54"/>
  <c r="BJ127" i="54"/>
  <c r="BI127" i="54"/>
  <c r="BH127" i="54"/>
  <c r="BG127" i="54"/>
  <c r="BF127" i="54"/>
  <c r="BE127" i="54"/>
  <c r="BD127" i="54"/>
  <c r="BC127" i="54"/>
  <c r="BB127" i="54"/>
  <c r="BA127" i="54"/>
  <c r="AZ127" i="54"/>
  <c r="AY127" i="54"/>
  <c r="AX127" i="54"/>
  <c r="AW127" i="54"/>
  <c r="AV127" i="54"/>
  <c r="AU127" i="54"/>
  <c r="AT127" i="54"/>
  <c r="AS127" i="54"/>
  <c r="AR127" i="54"/>
  <c r="AQ127" i="54"/>
  <c r="AP127" i="54"/>
  <c r="AO127" i="54"/>
  <c r="AN127" i="54"/>
  <c r="AM127" i="54"/>
  <c r="AL127" i="54"/>
  <c r="AK127" i="54"/>
  <c r="AJ127" i="54"/>
  <c r="AI127" i="54"/>
  <c r="AH127" i="54"/>
  <c r="AG127" i="54"/>
  <c r="AF127" i="54"/>
  <c r="AE127" i="54"/>
  <c r="AD127" i="54"/>
  <c r="AC127" i="54"/>
  <c r="AB127" i="54"/>
  <c r="AA127" i="54"/>
  <c r="Z127" i="54"/>
  <c r="Y127" i="54"/>
  <c r="X127" i="54"/>
  <c r="W127" i="54"/>
  <c r="V127" i="54"/>
  <c r="U127" i="54"/>
  <c r="T127" i="54"/>
  <c r="S127" i="54"/>
  <c r="Q127" i="54"/>
  <c r="F127" i="54"/>
  <c r="E127" i="54"/>
  <c r="D127" i="54"/>
  <c r="C127" i="54"/>
  <c r="B127" i="54"/>
  <c r="A127" i="54"/>
  <c r="BZ126" i="54"/>
  <c r="BY126" i="54"/>
  <c r="BX126" i="54"/>
  <c r="BW126" i="54"/>
  <c r="BV126" i="54"/>
  <c r="BU126" i="54"/>
  <c r="BT126" i="54"/>
  <c r="BS126" i="54"/>
  <c r="BR126" i="54"/>
  <c r="BQ126" i="54"/>
  <c r="BP126" i="54"/>
  <c r="BO126" i="54"/>
  <c r="BN126" i="54"/>
  <c r="BM126" i="54"/>
  <c r="BL126" i="54"/>
  <c r="BK126" i="54"/>
  <c r="BJ126" i="54"/>
  <c r="BI126" i="54"/>
  <c r="BH126" i="54"/>
  <c r="BG126" i="54"/>
  <c r="BF126" i="54"/>
  <c r="BE126" i="54"/>
  <c r="BD126" i="54"/>
  <c r="BC126" i="54"/>
  <c r="BB126" i="54"/>
  <c r="BA126" i="54"/>
  <c r="AZ126" i="54"/>
  <c r="AY126" i="54"/>
  <c r="AX126" i="54"/>
  <c r="AW126" i="54"/>
  <c r="AV126" i="54"/>
  <c r="AU126" i="54"/>
  <c r="AT126" i="54"/>
  <c r="AS126" i="54"/>
  <c r="AR126" i="54"/>
  <c r="AQ126" i="54"/>
  <c r="AP126" i="54"/>
  <c r="AO126" i="54"/>
  <c r="AN126" i="54"/>
  <c r="AM126" i="54"/>
  <c r="AL126" i="54"/>
  <c r="AK126" i="54"/>
  <c r="AJ126" i="54"/>
  <c r="AI126" i="54"/>
  <c r="AH126" i="54"/>
  <c r="AG126" i="54"/>
  <c r="AF126" i="54"/>
  <c r="AE126" i="54"/>
  <c r="AD126" i="54"/>
  <c r="AC126" i="54"/>
  <c r="AB126" i="54"/>
  <c r="AA126" i="54"/>
  <c r="Z126" i="54"/>
  <c r="Y126" i="54"/>
  <c r="X126" i="54"/>
  <c r="W126" i="54"/>
  <c r="V126" i="54"/>
  <c r="U126" i="54"/>
  <c r="T126" i="54"/>
  <c r="S126" i="54"/>
  <c r="Q126" i="54"/>
  <c r="F126" i="54"/>
  <c r="E126" i="54"/>
  <c r="D126" i="54"/>
  <c r="C126" i="54"/>
  <c r="B126" i="54"/>
  <c r="A126" i="54"/>
  <c r="BZ125" i="54"/>
  <c r="BY125" i="54"/>
  <c r="BX125" i="54"/>
  <c r="BW125" i="54"/>
  <c r="BV125" i="54"/>
  <c r="BU125" i="54"/>
  <c r="BT125" i="54"/>
  <c r="BS125" i="54"/>
  <c r="BR125" i="54"/>
  <c r="BQ125" i="54"/>
  <c r="BP125" i="54"/>
  <c r="BO125" i="54"/>
  <c r="BN125" i="54"/>
  <c r="BM125" i="54"/>
  <c r="BL125" i="54"/>
  <c r="BK125" i="54"/>
  <c r="BJ125" i="54"/>
  <c r="BI125" i="54"/>
  <c r="BH125" i="54"/>
  <c r="BG125" i="54"/>
  <c r="BF125" i="54"/>
  <c r="BE125" i="54"/>
  <c r="BD125" i="54"/>
  <c r="BC125" i="54"/>
  <c r="BB125" i="54"/>
  <c r="BA125" i="54"/>
  <c r="AZ125" i="54"/>
  <c r="AY125" i="54"/>
  <c r="AX125" i="54"/>
  <c r="AW125" i="54"/>
  <c r="AV125" i="54"/>
  <c r="AU125" i="54"/>
  <c r="AT125" i="54"/>
  <c r="AS125" i="54"/>
  <c r="AR125" i="54"/>
  <c r="AQ125" i="54"/>
  <c r="AP125" i="54"/>
  <c r="AO125" i="54"/>
  <c r="AN125" i="54"/>
  <c r="AM125" i="54"/>
  <c r="AL125" i="54"/>
  <c r="AK125" i="54"/>
  <c r="AJ125" i="54"/>
  <c r="AI125" i="54"/>
  <c r="AH125" i="54"/>
  <c r="AG125" i="54"/>
  <c r="AF125" i="54"/>
  <c r="AE125" i="54"/>
  <c r="AD125" i="54"/>
  <c r="AC125" i="54"/>
  <c r="AB125" i="54"/>
  <c r="AA125" i="54"/>
  <c r="Z125" i="54"/>
  <c r="Y125" i="54"/>
  <c r="X125" i="54"/>
  <c r="W125" i="54"/>
  <c r="V125" i="54"/>
  <c r="U125" i="54"/>
  <c r="T125" i="54"/>
  <c r="S125" i="54"/>
  <c r="Q125" i="54"/>
  <c r="F125" i="54"/>
  <c r="E125" i="54"/>
  <c r="D125" i="54"/>
  <c r="C125" i="54"/>
  <c r="B125" i="54"/>
  <c r="A125" i="54"/>
  <c r="BZ124" i="54"/>
  <c r="BY124" i="54"/>
  <c r="BX124" i="54"/>
  <c r="BW124" i="54"/>
  <c r="BV124" i="54"/>
  <c r="BU124" i="54"/>
  <c r="BT124" i="54"/>
  <c r="BS124" i="54"/>
  <c r="BR124" i="54"/>
  <c r="BQ124" i="54"/>
  <c r="BP124" i="54"/>
  <c r="BO124" i="54"/>
  <c r="BN124" i="54"/>
  <c r="BM124" i="54"/>
  <c r="BL124" i="54"/>
  <c r="BK124" i="54"/>
  <c r="BJ124" i="54"/>
  <c r="BI124" i="54"/>
  <c r="BH124" i="54"/>
  <c r="BG124" i="54"/>
  <c r="BF124" i="54"/>
  <c r="BE124" i="54"/>
  <c r="BD124" i="54"/>
  <c r="BC124" i="54"/>
  <c r="BB124" i="54"/>
  <c r="BA124" i="54"/>
  <c r="AZ124" i="54"/>
  <c r="AY124" i="54"/>
  <c r="AX124" i="54"/>
  <c r="AW124" i="54"/>
  <c r="AV124" i="54"/>
  <c r="AU124" i="54"/>
  <c r="AT124" i="54"/>
  <c r="AS124" i="54"/>
  <c r="AR124" i="54"/>
  <c r="AQ124" i="54"/>
  <c r="AP124" i="54"/>
  <c r="AO124" i="54"/>
  <c r="AN124" i="54"/>
  <c r="AM124" i="54"/>
  <c r="AL124" i="54"/>
  <c r="AK124" i="54"/>
  <c r="AJ124" i="54"/>
  <c r="AI124" i="54"/>
  <c r="AH124" i="54"/>
  <c r="AG124" i="54"/>
  <c r="AF124" i="54"/>
  <c r="AE124" i="54"/>
  <c r="AD124" i="54"/>
  <c r="AC124" i="54"/>
  <c r="AB124" i="54"/>
  <c r="AA124" i="54"/>
  <c r="Z124" i="54"/>
  <c r="Y124" i="54"/>
  <c r="X124" i="54"/>
  <c r="W124" i="54"/>
  <c r="V124" i="54"/>
  <c r="U124" i="54"/>
  <c r="T124" i="54"/>
  <c r="S124" i="54"/>
  <c r="Q124" i="54"/>
  <c r="F124" i="54"/>
  <c r="E124" i="54"/>
  <c r="D124" i="54"/>
  <c r="C124" i="54"/>
  <c r="B124" i="54"/>
  <c r="A124" i="54"/>
  <c r="BZ123" i="54"/>
  <c r="BY123" i="54"/>
  <c r="BX123" i="54"/>
  <c r="BW123" i="54"/>
  <c r="BV123" i="54"/>
  <c r="BU123" i="54"/>
  <c r="BT123" i="54"/>
  <c r="BS123" i="54"/>
  <c r="BR123" i="54"/>
  <c r="BQ123" i="54"/>
  <c r="BP123" i="54"/>
  <c r="BO123" i="54"/>
  <c r="BN123" i="54"/>
  <c r="BM123" i="54"/>
  <c r="BL123" i="54"/>
  <c r="BK123" i="54"/>
  <c r="BJ123" i="54"/>
  <c r="BI123" i="54"/>
  <c r="BH123" i="54"/>
  <c r="BG123" i="54"/>
  <c r="BF123" i="54"/>
  <c r="BE123" i="54"/>
  <c r="BD123" i="54"/>
  <c r="BC123" i="54"/>
  <c r="BB123" i="54"/>
  <c r="BA123" i="54"/>
  <c r="AZ123" i="54"/>
  <c r="AY123" i="54"/>
  <c r="AX123" i="54"/>
  <c r="AW123" i="54"/>
  <c r="AV123" i="54"/>
  <c r="AU123" i="54"/>
  <c r="AT123" i="54"/>
  <c r="AS123" i="54"/>
  <c r="AR123" i="54"/>
  <c r="AQ123" i="54"/>
  <c r="AP123" i="54"/>
  <c r="AO123" i="54"/>
  <c r="AN123" i="54"/>
  <c r="AM123" i="54"/>
  <c r="AL123" i="54"/>
  <c r="AK123" i="54"/>
  <c r="AJ123" i="54"/>
  <c r="AI123" i="54"/>
  <c r="AH123" i="54"/>
  <c r="AG123" i="54"/>
  <c r="AF123" i="54"/>
  <c r="AE123" i="54"/>
  <c r="AD123" i="54"/>
  <c r="AC123" i="54"/>
  <c r="AB123" i="54"/>
  <c r="AA123" i="54"/>
  <c r="Z123" i="54"/>
  <c r="Y123" i="54"/>
  <c r="X123" i="54"/>
  <c r="W123" i="54"/>
  <c r="V123" i="54"/>
  <c r="U123" i="54"/>
  <c r="T123" i="54"/>
  <c r="S123" i="54"/>
  <c r="Q123" i="54"/>
  <c r="F123" i="54"/>
  <c r="E123" i="54"/>
  <c r="D123" i="54"/>
  <c r="C123" i="54"/>
  <c r="B123" i="54"/>
  <c r="A123" i="54"/>
  <c r="BZ122" i="54"/>
  <c r="BY122" i="54"/>
  <c r="BX122" i="54"/>
  <c r="BW122" i="54"/>
  <c r="BV122" i="54"/>
  <c r="BU122" i="54"/>
  <c r="BT122" i="54"/>
  <c r="BS122" i="54"/>
  <c r="BR122" i="54"/>
  <c r="BQ122" i="54"/>
  <c r="BP122" i="54"/>
  <c r="BO122" i="54"/>
  <c r="BN122" i="54"/>
  <c r="BM122" i="54"/>
  <c r="BL122" i="54"/>
  <c r="BK122" i="54"/>
  <c r="BJ122" i="54"/>
  <c r="BI122" i="54"/>
  <c r="BH122" i="54"/>
  <c r="BG122" i="54"/>
  <c r="BF122" i="54"/>
  <c r="BE122" i="54"/>
  <c r="BD122" i="54"/>
  <c r="BC122" i="54"/>
  <c r="BB122" i="54"/>
  <c r="BA122" i="54"/>
  <c r="AZ122" i="54"/>
  <c r="AY122" i="54"/>
  <c r="AX122" i="54"/>
  <c r="AW122" i="54"/>
  <c r="AV122" i="54"/>
  <c r="AU122" i="54"/>
  <c r="AT122" i="54"/>
  <c r="AS122" i="54"/>
  <c r="AR122" i="54"/>
  <c r="AQ122" i="54"/>
  <c r="AP122" i="54"/>
  <c r="AO122" i="54"/>
  <c r="AN122" i="54"/>
  <c r="AM122" i="54"/>
  <c r="AL122" i="54"/>
  <c r="AK122" i="54"/>
  <c r="AJ122" i="54"/>
  <c r="AI122" i="54"/>
  <c r="AH122" i="54"/>
  <c r="AG122" i="54"/>
  <c r="AF122" i="54"/>
  <c r="AE122" i="54"/>
  <c r="AD122" i="54"/>
  <c r="AC122" i="54"/>
  <c r="AB122" i="54"/>
  <c r="AA122" i="54"/>
  <c r="Z122" i="54"/>
  <c r="Y122" i="54"/>
  <c r="X122" i="54"/>
  <c r="W122" i="54"/>
  <c r="V122" i="54"/>
  <c r="U122" i="54"/>
  <c r="T122" i="54"/>
  <c r="S122" i="54"/>
  <c r="Q122" i="54"/>
  <c r="F122" i="54"/>
  <c r="E122" i="54"/>
  <c r="D122" i="54"/>
  <c r="C122" i="54"/>
  <c r="B122" i="54"/>
  <c r="A122" i="54"/>
  <c r="BZ121" i="54"/>
  <c r="BY121" i="54"/>
  <c r="BX121" i="54"/>
  <c r="BW121" i="54"/>
  <c r="BV121" i="54"/>
  <c r="BU121" i="54"/>
  <c r="BT121" i="54"/>
  <c r="BS121" i="54"/>
  <c r="BR121" i="54"/>
  <c r="BQ121" i="54"/>
  <c r="BP121" i="54"/>
  <c r="BO121" i="54"/>
  <c r="BN121" i="54"/>
  <c r="BM121" i="54"/>
  <c r="BL121" i="54"/>
  <c r="BK121" i="54"/>
  <c r="BJ121" i="54"/>
  <c r="BI121" i="54"/>
  <c r="BH121" i="54"/>
  <c r="BG121" i="54"/>
  <c r="BF121" i="54"/>
  <c r="BE121" i="54"/>
  <c r="BD121" i="54"/>
  <c r="BC121" i="54"/>
  <c r="BB121" i="54"/>
  <c r="BA121" i="54"/>
  <c r="AZ121" i="54"/>
  <c r="AY121" i="54"/>
  <c r="AX121" i="54"/>
  <c r="AW121" i="54"/>
  <c r="AV121" i="54"/>
  <c r="AU121" i="54"/>
  <c r="AT121" i="54"/>
  <c r="AS121" i="54"/>
  <c r="AR121" i="54"/>
  <c r="AQ121" i="54"/>
  <c r="AP121" i="54"/>
  <c r="AO121" i="54"/>
  <c r="AN121" i="54"/>
  <c r="AM121" i="54"/>
  <c r="AL121" i="54"/>
  <c r="AK121" i="54"/>
  <c r="AJ121" i="54"/>
  <c r="AI121" i="54"/>
  <c r="AH121" i="54"/>
  <c r="AG121" i="54"/>
  <c r="AF121" i="54"/>
  <c r="AE121" i="54"/>
  <c r="AD121" i="54"/>
  <c r="AC121" i="54"/>
  <c r="AB121" i="54"/>
  <c r="AA121" i="54"/>
  <c r="Z121" i="54"/>
  <c r="Y121" i="54"/>
  <c r="X121" i="54"/>
  <c r="W121" i="54"/>
  <c r="V121" i="54"/>
  <c r="U121" i="54"/>
  <c r="T121" i="54"/>
  <c r="S121" i="54"/>
  <c r="Q121" i="54"/>
  <c r="F121" i="54"/>
  <c r="E121" i="54"/>
  <c r="D121" i="54"/>
  <c r="C121" i="54"/>
  <c r="B121" i="54"/>
  <c r="A121" i="54"/>
  <c r="BZ120" i="54"/>
  <c r="BY120" i="54"/>
  <c r="BX120" i="54"/>
  <c r="BW120" i="54"/>
  <c r="BV120" i="54"/>
  <c r="BU120" i="54"/>
  <c r="BT120" i="54"/>
  <c r="BS120" i="54"/>
  <c r="BR120" i="54"/>
  <c r="BQ120" i="54"/>
  <c r="BP120" i="54"/>
  <c r="BO120" i="54"/>
  <c r="BN120" i="54"/>
  <c r="BM120" i="54"/>
  <c r="BL120" i="54"/>
  <c r="BK120" i="54"/>
  <c r="BJ120" i="54"/>
  <c r="BI120" i="54"/>
  <c r="BH120" i="54"/>
  <c r="BG120" i="54"/>
  <c r="BF120" i="54"/>
  <c r="BE120" i="54"/>
  <c r="BD120" i="54"/>
  <c r="BC120" i="54"/>
  <c r="BB120" i="54"/>
  <c r="BA120" i="54"/>
  <c r="AZ120" i="54"/>
  <c r="AY120" i="54"/>
  <c r="AX120" i="54"/>
  <c r="AW120" i="54"/>
  <c r="AV120" i="54"/>
  <c r="AU120" i="54"/>
  <c r="AT120" i="54"/>
  <c r="AS120" i="54"/>
  <c r="AR120" i="54"/>
  <c r="AQ120" i="54"/>
  <c r="AP120" i="54"/>
  <c r="AO120" i="54"/>
  <c r="AN120" i="54"/>
  <c r="AM120" i="54"/>
  <c r="AL120" i="54"/>
  <c r="AK120" i="54"/>
  <c r="AJ120" i="54"/>
  <c r="AI120" i="54"/>
  <c r="AH120" i="54"/>
  <c r="AG120" i="54"/>
  <c r="AF120" i="54"/>
  <c r="AE120" i="54"/>
  <c r="AD120" i="54"/>
  <c r="AC120" i="54"/>
  <c r="AB120" i="54"/>
  <c r="AA120" i="54"/>
  <c r="Z120" i="54"/>
  <c r="Y120" i="54"/>
  <c r="X120" i="54"/>
  <c r="W120" i="54"/>
  <c r="V120" i="54"/>
  <c r="U120" i="54"/>
  <c r="T120" i="54"/>
  <c r="S120" i="54"/>
  <c r="Q120" i="54"/>
  <c r="F120" i="54"/>
  <c r="E120" i="54"/>
  <c r="D120" i="54"/>
  <c r="C120" i="54"/>
  <c r="B120" i="54"/>
  <c r="A120" i="54"/>
  <c r="BZ119" i="54"/>
  <c r="BY119" i="54"/>
  <c r="BX119" i="54"/>
  <c r="BW119" i="54"/>
  <c r="BV119" i="54"/>
  <c r="BU119" i="54"/>
  <c r="BT119" i="54"/>
  <c r="BS119" i="54"/>
  <c r="BR119" i="54"/>
  <c r="BQ119" i="54"/>
  <c r="BP119" i="54"/>
  <c r="BO119" i="54"/>
  <c r="BN119" i="54"/>
  <c r="BM119" i="54"/>
  <c r="BL119" i="54"/>
  <c r="BK119" i="54"/>
  <c r="BJ119" i="54"/>
  <c r="BI119" i="54"/>
  <c r="BH119" i="54"/>
  <c r="BG119" i="54"/>
  <c r="BF119" i="54"/>
  <c r="BE119" i="54"/>
  <c r="BD119" i="54"/>
  <c r="BC119" i="54"/>
  <c r="BB119" i="54"/>
  <c r="BA119" i="54"/>
  <c r="AZ119" i="54"/>
  <c r="AY119" i="54"/>
  <c r="AX119" i="54"/>
  <c r="AW119" i="54"/>
  <c r="AV119" i="54"/>
  <c r="AU119" i="54"/>
  <c r="AT119" i="54"/>
  <c r="AS119" i="54"/>
  <c r="AR119" i="54"/>
  <c r="AQ119" i="54"/>
  <c r="AP119" i="54"/>
  <c r="AO119" i="54"/>
  <c r="AN119" i="54"/>
  <c r="AM119" i="54"/>
  <c r="AL119" i="54"/>
  <c r="AK119" i="54"/>
  <c r="AJ119" i="54"/>
  <c r="AI119" i="54"/>
  <c r="AH119" i="54"/>
  <c r="AG119" i="54"/>
  <c r="AF119" i="54"/>
  <c r="AE119" i="54"/>
  <c r="AD119" i="54"/>
  <c r="AC119" i="54"/>
  <c r="AB119" i="54"/>
  <c r="AA119" i="54"/>
  <c r="Z119" i="54"/>
  <c r="Y119" i="54"/>
  <c r="X119" i="54"/>
  <c r="W119" i="54"/>
  <c r="V119" i="54"/>
  <c r="U119" i="54"/>
  <c r="T119" i="54"/>
  <c r="S119" i="54"/>
  <c r="Q119" i="54"/>
  <c r="F119" i="54"/>
  <c r="E119" i="54"/>
  <c r="D119" i="54"/>
  <c r="C119" i="54"/>
  <c r="B119" i="54"/>
  <c r="A119" i="54"/>
  <c r="BZ118" i="54"/>
  <c r="BY118" i="54"/>
  <c r="BX118" i="54"/>
  <c r="BW118" i="54"/>
  <c r="BV118" i="54"/>
  <c r="BU118" i="54"/>
  <c r="BT118" i="54"/>
  <c r="BS118" i="54"/>
  <c r="BR118" i="54"/>
  <c r="BQ118" i="54"/>
  <c r="BP118" i="54"/>
  <c r="BO118" i="54"/>
  <c r="BN118" i="54"/>
  <c r="BM118" i="54"/>
  <c r="BL118" i="54"/>
  <c r="BK118" i="54"/>
  <c r="BJ118" i="54"/>
  <c r="BI118" i="54"/>
  <c r="BH118" i="54"/>
  <c r="BG118" i="54"/>
  <c r="BF118" i="54"/>
  <c r="BE118" i="54"/>
  <c r="BD118" i="54"/>
  <c r="BC118" i="54"/>
  <c r="BB118" i="54"/>
  <c r="BA118" i="54"/>
  <c r="AZ118" i="54"/>
  <c r="AY118" i="54"/>
  <c r="AX118" i="54"/>
  <c r="AW118" i="54"/>
  <c r="AV118" i="54"/>
  <c r="AU118" i="54"/>
  <c r="AT118" i="54"/>
  <c r="AS118" i="54"/>
  <c r="AR118" i="54"/>
  <c r="AQ118" i="54"/>
  <c r="AP118" i="54"/>
  <c r="AO118" i="54"/>
  <c r="AN118" i="54"/>
  <c r="AM118" i="54"/>
  <c r="AL118" i="54"/>
  <c r="AK118" i="54"/>
  <c r="AJ118" i="54"/>
  <c r="AI118" i="54"/>
  <c r="AH118" i="54"/>
  <c r="AG118" i="54"/>
  <c r="AF118" i="54"/>
  <c r="AE118" i="54"/>
  <c r="AD118" i="54"/>
  <c r="AC118" i="54"/>
  <c r="AB118" i="54"/>
  <c r="AA118" i="54"/>
  <c r="Z118" i="54"/>
  <c r="Y118" i="54"/>
  <c r="X118" i="54"/>
  <c r="W118" i="54"/>
  <c r="V118" i="54"/>
  <c r="U118" i="54"/>
  <c r="T118" i="54"/>
  <c r="S118" i="54"/>
  <c r="Q118" i="54"/>
  <c r="F118" i="54"/>
  <c r="E118" i="54"/>
  <c r="D118" i="54"/>
  <c r="C118" i="54"/>
  <c r="B118" i="54"/>
  <c r="A118" i="54"/>
  <c r="BZ117" i="54"/>
  <c r="BY117" i="54"/>
  <c r="BX117" i="54"/>
  <c r="BW117" i="54"/>
  <c r="BV117" i="54"/>
  <c r="BU117" i="54"/>
  <c r="BT117" i="54"/>
  <c r="BS117" i="54"/>
  <c r="BR117" i="54"/>
  <c r="BQ117" i="54"/>
  <c r="BP117" i="54"/>
  <c r="BO117" i="54"/>
  <c r="BN117" i="54"/>
  <c r="BM117" i="54"/>
  <c r="BL117" i="54"/>
  <c r="BK117" i="54"/>
  <c r="BJ117" i="54"/>
  <c r="BI117" i="54"/>
  <c r="BH117" i="54"/>
  <c r="BG117" i="54"/>
  <c r="BF117" i="54"/>
  <c r="BE117" i="54"/>
  <c r="BD117" i="54"/>
  <c r="BC117" i="54"/>
  <c r="BB117" i="54"/>
  <c r="BA117" i="54"/>
  <c r="AZ117" i="54"/>
  <c r="AY117" i="54"/>
  <c r="AX117" i="54"/>
  <c r="AW117" i="54"/>
  <c r="AV117" i="54"/>
  <c r="AU117" i="54"/>
  <c r="AT117" i="54"/>
  <c r="AS117" i="54"/>
  <c r="AR117" i="54"/>
  <c r="AQ117" i="54"/>
  <c r="AP117" i="54"/>
  <c r="AO117" i="54"/>
  <c r="AN117" i="54"/>
  <c r="AM117" i="54"/>
  <c r="AL117" i="54"/>
  <c r="AK117" i="54"/>
  <c r="AJ117" i="54"/>
  <c r="AI117" i="54"/>
  <c r="AH117" i="54"/>
  <c r="AG117" i="54"/>
  <c r="AF117" i="54"/>
  <c r="AE117" i="54"/>
  <c r="AD117" i="54"/>
  <c r="AC117" i="54"/>
  <c r="AB117" i="54"/>
  <c r="AA117" i="54"/>
  <c r="Z117" i="54"/>
  <c r="Y117" i="54"/>
  <c r="X117" i="54"/>
  <c r="W117" i="54"/>
  <c r="V117" i="54"/>
  <c r="U117" i="54"/>
  <c r="T117" i="54"/>
  <c r="S117" i="54"/>
  <c r="Q117" i="54"/>
  <c r="F117" i="54"/>
  <c r="E117" i="54"/>
  <c r="D117" i="54"/>
  <c r="C117" i="54"/>
  <c r="B117" i="54"/>
  <c r="A117" i="54"/>
  <c r="BZ116" i="54"/>
  <c r="BY116" i="54"/>
  <c r="BX116" i="54"/>
  <c r="BW116" i="54"/>
  <c r="BV116" i="54"/>
  <c r="BU116" i="54"/>
  <c r="BT116" i="54"/>
  <c r="BS116" i="54"/>
  <c r="BR116" i="54"/>
  <c r="BQ116" i="54"/>
  <c r="BP116" i="54"/>
  <c r="BO116" i="54"/>
  <c r="BN116" i="54"/>
  <c r="BM116" i="54"/>
  <c r="BL116" i="54"/>
  <c r="BK116" i="54"/>
  <c r="BJ116" i="54"/>
  <c r="BI116" i="54"/>
  <c r="BH116" i="54"/>
  <c r="BG116" i="54"/>
  <c r="BF116" i="54"/>
  <c r="BE116" i="54"/>
  <c r="BD116" i="54"/>
  <c r="BC116" i="54"/>
  <c r="BB116" i="54"/>
  <c r="BA116" i="54"/>
  <c r="AZ116" i="54"/>
  <c r="AY116" i="54"/>
  <c r="AX116" i="54"/>
  <c r="AW116" i="54"/>
  <c r="AV116" i="54"/>
  <c r="AU116" i="54"/>
  <c r="AT116" i="54"/>
  <c r="AS116" i="54"/>
  <c r="AR116" i="54"/>
  <c r="AQ116" i="54"/>
  <c r="AP116" i="54"/>
  <c r="AO116" i="54"/>
  <c r="AN116" i="54"/>
  <c r="AM116" i="54"/>
  <c r="AL116" i="54"/>
  <c r="AK116" i="54"/>
  <c r="AJ116" i="54"/>
  <c r="AI116" i="54"/>
  <c r="AH116" i="54"/>
  <c r="AG116" i="54"/>
  <c r="AF116" i="54"/>
  <c r="AE116" i="54"/>
  <c r="AD116" i="54"/>
  <c r="AC116" i="54"/>
  <c r="AB116" i="54"/>
  <c r="AA116" i="54"/>
  <c r="Z116" i="54"/>
  <c r="Y116" i="54"/>
  <c r="X116" i="54"/>
  <c r="W116" i="54"/>
  <c r="V116" i="54"/>
  <c r="U116" i="54"/>
  <c r="T116" i="54"/>
  <c r="S116" i="54"/>
  <c r="Q116" i="54"/>
  <c r="F116" i="54"/>
  <c r="E116" i="54"/>
  <c r="D116" i="54"/>
  <c r="C116" i="54"/>
  <c r="B116" i="54"/>
  <c r="A116" i="54"/>
  <c r="BZ115" i="54"/>
  <c r="BY115" i="54"/>
  <c r="BX115" i="54"/>
  <c r="BW115" i="54"/>
  <c r="BV115" i="54"/>
  <c r="BU115" i="54"/>
  <c r="BT115" i="54"/>
  <c r="BS115" i="54"/>
  <c r="BR115" i="54"/>
  <c r="BQ115" i="54"/>
  <c r="BP115" i="54"/>
  <c r="BO115" i="54"/>
  <c r="BN115" i="54"/>
  <c r="BM115" i="54"/>
  <c r="BL115" i="54"/>
  <c r="BK115" i="54"/>
  <c r="BJ115" i="54"/>
  <c r="BI115" i="54"/>
  <c r="BH115" i="54"/>
  <c r="BG115" i="54"/>
  <c r="BF115" i="54"/>
  <c r="BE115" i="54"/>
  <c r="BD115" i="54"/>
  <c r="BC115" i="54"/>
  <c r="BB115" i="54"/>
  <c r="BA115" i="54"/>
  <c r="AZ115" i="54"/>
  <c r="AY115" i="54"/>
  <c r="AX115" i="54"/>
  <c r="AW115" i="54"/>
  <c r="AV115" i="54"/>
  <c r="AU115" i="54"/>
  <c r="AT115" i="54"/>
  <c r="AS115" i="54"/>
  <c r="AR115" i="54"/>
  <c r="AQ115" i="54"/>
  <c r="AP115" i="54"/>
  <c r="AO115" i="54"/>
  <c r="AN115" i="54"/>
  <c r="AM115" i="54"/>
  <c r="AL115" i="54"/>
  <c r="AK115" i="54"/>
  <c r="AJ115" i="54"/>
  <c r="AI115" i="54"/>
  <c r="AH115" i="54"/>
  <c r="AG115" i="54"/>
  <c r="AF115" i="54"/>
  <c r="AE115" i="54"/>
  <c r="AD115" i="54"/>
  <c r="AC115" i="54"/>
  <c r="AB115" i="54"/>
  <c r="AA115" i="54"/>
  <c r="Z115" i="54"/>
  <c r="Y115" i="54"/>
  <c r="X115" i="54"/>
  <c r="W115" i="54"/>
  <c r="V115" i="54"/>
  <c r="U115" i="54"/>
  <c r="T115" i="54"/>
  <c r="S115" i="54"/>
  <c r="Q115" i="54"/>
  <c r="F115" i="54"/>
  <c r="E115" i="54"/>
  <c r="D115" i="54"/>
  <c r="C115" i="54"/>
  <c r="B115" i="54"/>
  <c r="A115" i="54"/>
  <c r="BZ114" i="54"/>
  <c r="BY114" i="54"/>
  <c r="BX114" i="54"/>
  <c r="BW114" i="54"/>
  <c r="BV114" i="54"/>
  <c r="BU114" i="54"/>
  <c r="BT114" i="54"/>
  <c r="BS114" i="54"/>
  <c r="BR114" i="54"/>
  <c r="BQ114" i="54"/>
  <c r="BP114" i="54"/>
  <c r="BO114" i="54"/>
  <c r="BN114" i="54"/>
  <c r="BM114" i="54"/>
  <c r="BL114" i="54"/>
  <c r="BK114" i="54"/>
  <c r="BJ114" i="54"/>
  <c r="BI114" i="54"/>
  <c r="BH114" i="54"/>
  <c r="BG114" i="54"/>
  <c r="BF114" i="54"/>
  <c r="BE114" i="54"/>
  <c r="BD114" i="54"/>
  <c r="BC114" i="54"/>
  <c r="BB114" i="54"/>
  <c r="BA114" i="54"/>
  <c r="AZ114" i="54"/>
  <c r="AY114" i="54"/>
  <c r="AX114" i="54"/>
  <c r="AW114" i="54"/>
  <c r="AV114" i="54"/>
  <c r="AU114" i="54"/>
  <c r="AT114" i="54"/>
  <c r="AS114" i="54"/>
  <c r="AR114" i="54"/>
  <c r="AQ114" i="54"/>
  <c r="AP114" i="54"/>
  <c r="AO114" i="54"/>
  <c r="AN114" i="54"/>
  <c r="AM114" i="54"/>
  <c r="AL114" i="54"/>
  <c r="AK114" i="54"/>
  <c r="AJ114" i="54"/>
  <c r="AI114" i="54"/>
  <c r="AH114" i="54"/>
  <c r="AG114" i="54"/>
  <c r="AF114" i="54"/>
  <c r="AE114" i="54"/>
  <c r="AD114" i="54"/>
  <c r="AC114" i="54"/>
  <c r="AB114" i="54"/>
  <c r="AA114" i="54"/>
  <c r="Z114" i="54"/>
  <c r="Y114" i="54"/>
  <c r="X114" i="54"/>
  <c r="W114" i="54"/>
  <c r="V114" i="54"/>
  <c r="U114" i="54"/>
  <c r="T114" i="54"/>
  <c r="S114" i="54"/>
  <c r="Q114" i="54"/>
  <c r="F114" i="54"/>
  <c r="E114" i="54"/>
  <c r="D114" i="54"/>
  <c r="C114" i="54"/>
  <c r="B114" i="54"/>
  <c r="A114" i="54"/>
  <c r="BZ113" i="54"/>
  <c r="BY113" i="54"/>
  <c r="BX113" i="54"/>
  <c r="BW113" i="54"/>
  <c r="BV113" i="54"/>
  <c r="BU113" i="54"/>
  <c r="BT113" i="54"/>
  <c r="BS113" i="54"/>
  <c r="BR113" i="54"/>
  <c r="BQ113" i="54"/>
  <c r="BP113" i="54"/>
  <c r="BO113" i="54"/>
  <c r="BN113" i="54"/>
  <c r="BM113" i="54"/>
  <c r="BL113" i="54"/>
  <c r="BK113" i="54"/>
  <c r="BJ113" i="54"/>
  <c r="BI113" i="54"/>
  <c r="BH113" i="54"/>
  <c r="BG113" i="54"/>
  <c r="BF113" i="54"/>
  <c r="BE113" i="54"/>
  <c r="BD113" i="54"/>
  <c r="BC113" i="54"/>
  <c r="BB113" i="54"/>
  <c r="BA113" i="54"/>
  <c r="AZ113" i="54"/>
  <c r="AY113" i="54"/>
  <c r="AX113" i="54"/>
  <c r="AW113" i="54"/>
  <c r="AV113" i="54"/>
  <c r="AU113" i="54"/>
  <c r="AT113" i="54"/>
  <c r="AS113" i="54"/>
  <c r="AR113" i="54"/>
  <c r="AQ113" i="54"/>
  <c r="AP113" i="54"/>
  <c r="AO113" i="54"/>
  <c r="AN113" i="54"/>
  <c r="AM113" i="54"/>
  <c r="AL113" i="54"/>
  <c r="AK113" i="54"/>
  <c r="AJ113" i="54"/>
  <c r="AI113" i="54"/>
  <c r="AH113" i="54"/>
  <c r="AG113" i="54"/>
  <c r="AF113" i="54"/>
  <c r="AE113" i="54"/>
  <c r="AD113" i="54"/>
  <c r="AC113" i="54"/>
  <c r="AB113" i="54"/>
  <c r="AA113" i="54"/>
  <c r="Z113" i="54"/>
  <c r="Y113" i="54"/>
  <c r="X113" i="54"/>
  <c r="W113" i="54"/>
  <c r="V113" i="54"/>
  <c r="U113" i="54"/>
  <c r="T113" i="54"/>
  <c r="S113" i="54"/>
  <c r="Q113" i="54"/>
  <c r="F113" i="54"/>
  <c r="E113" i="54"/>
  <c r="D113" i="54"/>
  <c r="C113" i="54"/>
  <c r="B113" i="54"/>
  <c r="A113" i="54"/>
  <c r="BZ112" i="54"/>
  <c r="BY112" i="54"/>
  <c r="BX112" i="54"/>
  <c r="BW112" i="54"/>
  <c r="BV112" i="54"/>
  <c r="BU112" i="54"/>
  <c r="BT112" i="54"/>
  <c r="BS112" i="54"/>
  <c r="BR112" i="54"/>
  <c r="BQ112" i="54"/>
  <c r="BP112" i="54"/>
  <c r="BO112" i="54"/>
  <c r="BN112" i="54"/>
  <c r="BM112" i="54"/>
  <c r="BL112" i="54"/>
  <c r="BK112" i="54"/>
  <c r="BJ112" i="54"/>
  <c r="BI112" i="54"/>
  <c r="BH112" i="54"/>
  <c r="BG112" i="54"/>
  <c r="BF112" i="54"/>
  <c r="BE112" i="54"/>
  <c r="BD112" i="54"/>
  <c r="BC112" i="54"/>
  <c r="BB112" i="54"/>
  <c r="BA112" i="54"/>
  <c r="AZ112" i="54"/>
  <c r="AY112" i="54"/>
  <c r="AX112" i="54"/>
  <c r="AW112" i="54"/>
  <c r="AV112" i="54"/>
  <c r="AU112" i="54"/>
  <c r="AT112" i="54"/>
  <c r="AS112" i="54"/>
  <c r="AR112" i="54"/>
  <c r="AQ112" i="54"/>
  <c r="AP112" i="54"/>
  <c r="AO112" i="54"/>
  <c r="AN112" i="54"/>
  <c r="AM112" i="54"/>
  <c r="AL112" i="54"/>
  <c r="AK112" i="54"/>
  <c r="AJ112" i="54"/>
  <c r="AI112" i="54"/>
  <c r="AH112" i="54"/>
  <c r="AG112" i="54"/>
  <c r="AF112" i="54"/>
  <c r="AE112" i="54"/>
  <c r="AD112" i="54"/>
  <c r="AC112" i="54"/>
  <c r="AB112" i="54"/>
  <c r="AA112" i="54"/>
  <c r="Z112" i="54"/>
  <c r="Y112" i="54"/>
  <c r="X112" i="54"/>
  <c r="W112" i="54"/>
  <c r="V112" i="54"/>
  <c r="U112" i="54"/>
  <c r="T112" i="54"/>
  <c r="S112" i="54"/>
  <c r="Q112" i="54"/>
  <c r="F112" i="54"/>
  <c r="E112" i="54"/>
  <c r="D112" i="54"/>
  <c r="C112" i="54"/>
  <c r="B112" i="54"/>
  <c r="A112" i="54"/>
  <c r="BZ111" i="54"/>
  <c r="BY111" i="54"/>
  <c r="BX111" i="54"/>
  <c r="BW111" i="54"/>
  <c r="BV111" i="54"/>
  <c r="BU111" i="54"/>
  <c r="BT111" i="54"/>
  <c r="BS111" i="54"/>
  <c r="BR111" i="54"/>
  <c r="BQ111" i="54"/>
  <c r="BP111" i="54"/>
  <c r="BO111" i="54"/>
  <c r="BN111" i="54"/>
  <c r="BM111" i="54"/>
  <c r="BL111" i="54"/>
  <c r="BK111" i="54"/>
  <c r="BJ111" i="54"/>
  <c r="BI111" i="54"/>
  <c r="BH111" i="54"/>
  <c r="BG111" i="54"/>
  <c r="BF111" i="54"/>
  <c r="BE111" i="54"/>
  <c r="BD111" i="54"/>
  <c r="BC111" i="54"/>
  <c r="BB111" i="54"/>
  <c r="BA111" i="54"/>
  <c r="AZ111" i="54"/>
  <c r="AY111" i="54"/>
  <c r="AX111" i="54"/>
  <c r="AW111" i="54"/>
  <c r="AV111" i="54"/>
  <c r="AU111" i="54"/>
  <c r="AT111" i="54"/>
  <c r="AS111" i="54"/>
  <c r="AR111" i="54"/>
  <c r="AQ111" i="54"/>
  <c r="AP111" i="54"/>
  <c r="AO111" i="54"/>
  <c r="AN111" i="54"/>
  <c r="AM111" i="54"/>
  <c r="AL111" i="54"/>
  <c r="AK111" i="54"/>
  <c r="AJ111" i="54"/>
  <c r="AI111" i="54"/>
  <c r="AH111" i="54"/>
  <c r="AG111" i="54"/>
  <c r="AF111" i="54"/>
  <c r="AE111" i="54"/>
  <c r="AD111" i="54"/>
  <c r="AC111" i="54"/>
  <c r="AB111" i="54"/>
  <c r="AA111" i="54"/>
  <c r="Z111" i="54"/>
  <c r="Y111" i="54"/>
  <c r="X111" i="54"/>
  <c r="W111" i="54"/>
  <c r="V111" i="54"/>
  <c r="U111" i="54"/>
  <c r="T111" i="54"/>
  <c r="S111" i="54"/>
  <c r="Q111" i="54"/>
  <c r="F111" i="54"/>
  <c r="E111" i="54"/>
  <c r="D111" i="54"/>
  <c r="C111" i="54"/>
  <c r="B111" i="54"/>
  <c r="A111" i="54"/>
  <c r="BZ110" i="54"/>
  <c r="BY110" i="54"/>
  <c r="BX110" i="54"/>
  <c r="BW110" i="54"/>
  <c r="BV110" i="54"/>
  <c r="BU110" i="54"/>
  <c r="BT110" i="54"/>
  <c r="BS110" i="54"/>
  <c r="BR110" i="54"/>
  <c r="BQ110" i="54"/>
  <c r="BP110" i="54"/>
  <c r="BO110" i="54"/>
  <c r="BN110" i="54"/>
  <c r="BM110" i="54"/>
  <c r="BL110" i="54"/>
  <c r="BK110" i="54"/>
  <c r="BJ110" i="54"/>
  <c r="BI110" i="54"/>
  <c r="BH110" i="54"/>
  <c r="BG110" i="54"/>
  <c r="BF110" i="54"/>
  <c r="BE110" i="54"/>
  <c r="BD110" i="54"/>
  <c r="BC110" i="54"/>
  <c r="BB110" i="54"/>
  <c r="BA110" i="54"/>
  <c r="AZ110" i="54"/>
  <c r="AY110" i="54"/>
  <c r="AX110" i="54"/>
  <c r="AW110" i="54"/>
  <c r="AV110" i="54"/>
  <c r="AU110" i="54"/>
  <c r="AT110" i="54"/>
  <c r="AS110" i="54"/>
  <c r="AR110" i="54"/>
  <c r="AQ110" i="54"/>
  <c r="AP110" i="54"/>
  <c r="AO110" i="54"/>
  <c r="AN110" i="54"/>
  <c r="AM110" i="54"/>
  <c r="AL110" i="54"/>
  <c r="AK110" i="54"/>
  <c r="AJ110" i="54"/>
  <c r="AI110" i="54"/>
  <c r="AH110" i="54"/>
  <c r="AG110" i="54"/>
  <c r="AF110" i="54"/>
  <c r="AE110" i="54"/>
  <c r="AD110" i="54"/>
  <c r="AC110" i="54"/>
  <c r="AB110" i="54"/>
  <c r="AA110" i="54"/>
  <c r="Z110" i="54"/>
  <c r="Y110" i="54"/>
  <c r="X110" i="54"/>
  <c r="W110" i="54"/>
  <c r="V110" i="54"/>
  <c r="U110" i="54"/>
  <c r="T110" i="54"/>
  <c r="S110" i="54"/>
  <c r="Q110" i="54"/>
  <c r="F110" i="54"/>
  <c r="E110" i="54"/>
  <c r="D110" i="54"/>
  <c r="C110" i="54"/>
  <c r="B110" i="54"/>
  <c r="A110" i="54"/>
  <c r="BZ109" i="54"/>
  <c r="BY109" i="54"/>
  <c r="BX109" i="54"/>
  <c r="BW109" i="54"/>
  <c r="BV109" i="54"/>
  <c r="BU109" i="54"/>
  <c r="BT109" i="54"/>
  <c r="BS109" i="54"/>
  <c r="BR109" i="54"/>
  <c r="BQ109" i="54"/>
  <c r="BP109" i="54"/>
  <c r="BO109" i="54"/>
  <c r="BN109" i="54"/>
  <c r="BM109" i="54"/>
  <c r="BL109" i="54"/>
  <c r="BK109" i="54"/>
  <c r="BJ109" i="54"/>
  <c r="BI109" i="54"/>
  <c r="BH109" i="54"/>
  <c r="BG109" i="54"/>
  <c r="BF109" i="54"/>
  <c r="BE109" i="54"/>
  <c r="BD109" i="54"/>
  <c r="BC109" i="54"/>
  <c r="BB109" i="54"/>
  <c r="BA109" i="54"/>
  <c r="AZ109" i="54"/>
  <c r="AY109" i="54"/>
  <c r="AX109" i="54"/>
  <c r="AW109" i="54"/>
  <c r="AV109" i="54"/>
  <c r="AU109" i="54"/>
  <c r="AT109" i="54"/>
  <c r="AS109" i="54"/>
  <c r="AR109" i="54"/>
  <c r="AQ109" i="54"/>
  <c r="AP109" i="54"/>
  <c r="AO109" i="54"/>
  <c r="AN109" i="54"/>
  <c r="AM109" i="54"/>
  <c r="AL109" i="54"/>
  <c r="AK109" i="54"/>
  <c r="AJ109" i="54"/>
  <c r="AI109" i="54"/>
  <c r="AH109" i="54"/>
  <c r="AG109" i="54"/>
  <c r="AF109" i="54"/>
  <c r="AE109" i="54"/>
  <c r="AD109" i="54"/>
  <c r="AC109" i="54"/>
  <c r="AB109" i="54"/>
  <c r="AA109" i="54"/>
  <c r="Z109" i="54"/>
  <c r="Y109" i="54"/>
  <c r="X109" i="54"/>
  <c r="W109" i="54"/>
  <c r="V109" i="54"/>
  <c r="U109" i="54"/>
  <c r="T109" i="54"/>
  <c r="S109" i="54"/>
  <c r="Q109" i="54"/>
  <c r="F109" i="54"/>
  <c r="E109" i="54"/>
  <c r="D109" i="54"/>
  <c r="C109" i="54"/>
  <c r="B109" i="54"/>
  <c r="A109" i="54"/>
  <c r="BZ108" i="54"/>
  <c r="BY108" i="54"/>
  <c r="BX108" i="54"/>
  <c r="BW108" i="54"/>
  <c r="BV108" i="54"/>
  <c r="BU108" i="54"/>
  <c r="BT108" i="54"/>
  <c r="BS108" i="54"/>
  <c r="BR108" i="54"/>
  <c r="BQ108" i="54"/>
  <c r="BP108" i="54"/>
  <c r="BO108" i="54"/>
  <c r="BN108" i="54"/>
  <c r="BM108" i="54"/>
  <c r="BL108" i="54"/>
  <c r="BK108" i="54"/>
  <c r="BJ108" i="54"/>
  <c r="BI108" i="54"/>
  <c r="BH108" i="54"/>
  <c r="BG108" i="54"/>
  <c r="BF108" i="54"/>
  <c r="BE108" i="54"/>
  <c r="BD108" i="54"/>
  <c r="BC108" i="54"/>
  <c r="BB108" i="54"/>
  <c r="BA108" i="54"/>
  <c r="AZ108" i="54"/>
  <c r="AY108" i="54"/>
  <c r="AX108" i="54"/>
  <c r="AW108" i="54"/>
  <c r="AV108" i="54"/>
  <c r="AU108" i="54"/>
  <c r="AT108" i="54"/>
  <c r="AS108" i="54"/>
  <c r="AR108" i="54"/>
  <c r="AQ108" i="54"/>
  <c r="AP108" i="54"/>
  <c r="AO108" i="54"/>
  <c r="AN108" i="54"/>
  <c r="AM108" i="54"/>
  <c r="AL108" i="54"/>
  <c r="AK108" i="54"/>
  <c r="AJ108" i="54"/>
  <c r="AI108" i="54"/>
  <c r="AH108" i="54"/>
  <c r="AG108" i="54"/>
  <c r="AF108" i="54"/>
  <c r="AE108" i="54"/>
  <c r="AD108" i="54"/>
  <c r="AC108" i="54"/>
  <c r="AB108" i="54"/>
  <c r="AA108" i="54"/>
  <c r="Z108" i="54"/>
  <c r="Y108" i="54"/>
  <c r="X108" i="54"/>
  <c r="W108" i="54"/>
  <c r="V108" i="54"/>
  <c r="U108" i="54"/>
  <c r="T108" i="54"/>
  <c r="S108" i="54"/>
  <c r="Q108" i="54"/>
  <c r="F108" i="54"/>
  <c r="E108" i="54"/>
  <c r="D108" i="54"/>
  <c r="C108" i="54"/>
  <c r="B108" i="54"/>
  <c r="A108" i="54"/>
  <c r="BZ107" i="54"/>
  <c r="BY107" i="54"/>
  <c r="BX107" i="54"/>
  <c r="BW107" i="54"/>
  <c r="BV107" i="54"/>
  <c r="BU107" i="54"/>
  <c r="BT107" i="54"/>
  <c r="BS107" i="54"/>
  <c r="BR107" i="54"/>
  <c r="BQ107" i="54"/>
  <c r="BP107" i="54"/>
  <c r="BO107" i="54"/>
  <c r="BN107" i="54"/>
  <c r="BM107" i="54"/>
  <c r="BL107" i="54"/>
  <c r="BK107" i="54"/>
  <c r="BJ107" i="54"/>
  <c r="BI107" i="54"/>
  <c r="BH107" i="54"/>
  <c r="BG107" i="54"/>
  <c r="BF107" i="54"/>
  <c r="BE107" i="54"/>
  <c r="BD107" i="54"/>
  <c r="BC107" i="54"/>
  <c r="BB107" i="54"/>
  <c r="BA107" i="54"/>
  <c r="AZ107" i="54"/>
  <c r="AY107" i="54"/>
  <c r="AX107" i="54"/>
  <c r="AW107" i="54"/>
  <c r="AV107" i="54"/>
  <c r="AU107" i="54"/>
  <c r="AT107" i="54"/>
  <c r="AS107" i="54"/>
  <c r="AR107" i="54"/>
  <c r="AQ107" i="54"/>
  <c r="AP107" i="54"/>
  <c r="AO107" i="54"/>
  <c r="AN107" i="54"/>
  <c r="AM107" i="54"/>
  <c r="AL107" i="54"/>
  <c r="AK107" i="54"/>
  <c r="AJ107" i="54"/>
  <c r="AI107" i="54"/>
  <c r="AH107" i="54"/>
  <c r="AG107" i="54"/>
  <c r="AF107" i="54"/>
  <c r="AE107" i="54"/>
  <c r="AD107" i="54"/>
  <c r="AC107" i="54"/>
  <c r="AB107" i="54"/>
  <c r="AA107" i="54"/>
  <c r="Z107" i="54"/>
  <c r="Y107" i="54"/>
  <c r="X107" i="54"/>
  <c r="W107" i="54"/>
  <c r="V107" i="54"/>
  <c r="U107" i="54"/>
  <c r="T107" i="54"/>
  <c r="S107" i="54"/>
  <c r="Q107" i="54"/>
  <c r="F107" i="54"/>
  <c r="E107" i="54"/>
  <c r="D107" i="54"/>
  <c r="C107" i="54"/>
  <c r="B107" i="54"/>
  <c r="A107" i="54"/>
  <c r="BZ106" i="54"/>
  <c r="BY106" i="54"/>
  <c r="BX106" i="54"/>
  <c r="BW106" i="54"/>
  <c r="BV106" i="54"/>
  <c r="BU106" i="54"/>
  <c r="BT106" i="54"/>
  <c r="BS106" i="54"/>
  <c r="BR106" i="54"/>
  <c r="BQ106" i="54"/>
  <c r="BP106" i="54"/>
  <c r="BO106" i="54"/>
  <c r="BN106" i="54"/>
  <c r="BM106" i="54"/>
  <c r="BL106" i="54"/>
  <c r="BK106" i="54"/>
  <c r="BJ106" i="54"/>
  <c r="BI106" i="54"/>
  <c r="BH106" i="54"/>
  <c r="BG106" i="54"/>
  <c r="BF106" i="54"/>
  <c r="BE106" i="54"/>
  <c r="BD106" i="54"/>
  <c r="BC106" i="54"/>
  <c r="BB106" i="54"/>
  <c r="BA106" i="54"/>
  <c r="AZ106" i="54"/>
  <c r="AY106" i="54"/>
  <c r="AX106" i="54"/>
  <c r="AW106" i="54"/>
  <c r="AV106" i="54"/>
  <c r="AU106" i="54"/>
  <c r="AT106" i="54"/>
  <c r="AS106" i="54"/>
  <c r="AR106" i="54"/>
  <c r="AQ106" i="54"/>
  <c r="AP106" i="54"/>
  <c r="AO106" i="54"/>
  <c r="AN106" i="54"/>
  <c r="AM106" i="54"/>
  <c r="AL106" i="54"/>
  <c r="AK106" i="54"/>
  <c r="AJ106" i="54"/>
  <c r="AI106" i="54"/>
  <c r="AH106" i="54"/>
  <c r="AG106" i="54"/>
  <c r="AF106" i="54"/>
  <c r="AE106" i="54"/>
  <c r="AD106" i="54"/>
  <c r="AC106" i="54"/>
  <c r="AB106" i="54"/>
  <c r="AA106" i="54"/>
  <c r="Z106" i="54"/>
  <c r="Y106" i="54"/>
  <c r="X106" i="54"/>
  <c r="W106" i="54"/>
  <c r="V106" i="54"/>
  <c r="U106" i="54"/>
  <c r="T106" i="54"/>
  <c r="S106" i="54"/>
  <c r="Q106" i="54"/>
  <c r="F106" i="54"/>
  <c r="E106" i="54"/>
  <c r="D106" i="54"/>
  <c r="C106" i="54"/>
  <c r="B106" i="54"/>
  <c r="A106" i="54"/>
  <c r="BZ105" i="54"/>
  <c r="BY105" i="54"/>
  <c r="BX105" i="54"/>
  <c r="BW105" i="54"/>
  <c r="BV105" i="54"/>
  <c r="BU105" i="54"/>
  <c r="BT105" i="54"/>
  <c r="BS105" i="54"/>
  <c r="BR105" i="54"/>
  <c r="BQ105" i="54"/>
  <c r="BP105" i="54"/>
  <c r="BO105" i="54"/>
  <c r="BN105" i="54"/>
  <c r="BM105" i="54"/>
  <c r="BL105" i="54"/>
  <c r="BK105" i="54"/>
  <c r="BJ105" i="54"/>
  <c r="BI105" i="54"/>
  <c r="BH105" i="54"/>
  <c r="BG105" i="54"/>
  <c r="BF105" i="54"/>
  <c r="BE105" i="54"/>
  <c r="BD105" i="54"/>
  <c r="BC105" i="54"/>
  <c r="BB105" i="54"/>
  <c r="BA105" i="54"/>
  <c r="AZ105" i="54"/>
  <c r="AY105" i="54"/>
  <c r="AX105" i="54"/>
  <c r="AW105" i="54"/>
  <c r="AV105" i="54"/>
  <c r="AU105" i="54"/>
  <c r="AT105" i="54"/>
  <c r="AS105" i="54"/>
  <c r="AR105" i="54"/>
  <c r="AQ105" i="54"/>
  <c r="AP105" i="54"/>
  <c r="AO105" i="54"/>
  <c r="AN105" i="54"/>
  <c r="AM105" i="54"/>
  <c r="AL105" i="54"/>
  <c r="AK105" i="54"/>
  <c r="AJ105" i="54"/>
  <c r="AI105" i="54"/>
  <c r="AH105" i="54"/>
  <c r="AG105" i="54"/>
  <c r="AF105" i="54"/>
  <c r="AE105" i="54"/>
  <c r="AD105" i="54"/>
  <c r="AC105" i="54"/>
  <c r="AB105" i="54"/>
  <c r="AA105" i="54"/>
  <c r="Z105" i="54"/>
  <c r="Y105" i="54"/>
  <c r="X105" i="54"/>
  <c r="W105" i="54"/>
  <c r="V105" i="54"/>
  <c r="U105" i="54"/>
  <c r="T105" i="54"/>
  <c r="S105" i="54"/>
  <c r="Q105" i="54"/>
  <c r="F105" i="54"/>
  <c r="E105" i="54"/>
  <c r="D105" i="54"/>
  <c r="C105" i="54"/>
  <c r="B105" i="54"/>
  <c r="A105" i="54"/>
  <c r="BZ104" i="54"/>
  <c r="BY104" i="54"/>
  <c r="BX104" i="54"/>
  <c r="BW104" i="54"/>
  <c r="BV104" i="54"/>
  <c r="BU104" i="54"/>
  <c r="BT104" i="54"/>
  <c r="BS104" i="54"/>
  <c r="BR104" i="54"/>
  <c r="BQ104" i="54"/>
  <c r="BP104" i="54"/>
  <c r="BO104" i="54"/>
  <c r="BN104" i="54"/>
  <c r="BM104" i="54"/>
  <c r="BL104" i="54"/>
  <c r="BK104" i="54"/>
  <c r="BJ104" i="54"/>
  <c r="BI104" i="54"/>
  <c r="BH104" i="54"/>
  <c r="BG104" i="54"/>
  <c r="BF104" i="54"/>
  <c r="BE104" i="54"/>
  <c r="BD104" i="54"/>
  <c r="BC104" i="54"/>
  <c r="BB104" i="54"/>
  <c r="BA104" i="54"/>
  <c r="AZ104" i="54"/>
  <c r="AY104" i="54"/>
  <c r="AX104" i="54"/>
  <c r="AW104" i="54"/>
  <c r="AV104" i="54"/>
  <c r="AU104" i="54"/>
  <c r="AT104" i="54"/>
  <c r="AS104" i="54"/>
  <c r="AR104" i="54"/>
  <c r="AQ104" i="54"/>
  <c r="AP104" i="54"/>
  <c r="AO104" i="54"/>
  <c r="AN104" i="54"/>
  <c r="AM104" i="54"/>
  <c r="AL104" i="54"/>
  <c r="AK104" i="54"/>
  <c r="AJ104" i="54"/>
  <c r="AI104" i="54"/>
  <c r="AH104" i="54"/>
  <c r="AG104" i="54"/>
  <c r="AF104" i="54"/>
  <c r="AE104" i="54"/>
  <c r="AD104" i="54"/>
  <c r="AC104" i="54"/>
  <c r="AB104" i="54"/>
  <c r="AA104" i="54"/>
  <c r="Z104" i="54"/>
  <c r="Y104" i="54"/>
  <c r="X104" i="54"/>
  <c r="W104" i="54"/>
  <c r="V104" i="54"/>
  <c r="U104" i="54"/>
  <c r="T104" i="54"/>
  <c r="S104" i="54"/>
  <c r="Q104" i="54"/>
  <c r="F104" i="54"/>
  <c r="E104" i="54"/>
  <c r="D104" i="54"/>
  <c r="C104" i="54"/>
  <c r="B104" i="54"/>
  <c r="A104" i="54"/>
  <c r="BZ103" i="54"/>
  <c r="BY103" i="54"/>
  <c r="BX103" i="54"/>
  <c r="BW103" i="54"/>
  <c r="BV103" i="54"/>
  <c r="BU103" i="54"/>
  <c r="BT103" i="54"/>
  <c r="BS103" i="54"/>
  <c r="BR103" i="54"/>
  <c r="BQ103" i="54"/>
  <c r="BP103" i="54"/>
  <c r="BO103" i="54"/>
  <c r="BN103" i="54"/>
  <c r="BM103" i="54"/>
  <c r="BL103" i="54"/>
  <c r="BK103" i="54"/>
  <c r="BJ103" i="54"/>
  <c r="BI103" i="54"/>
  <c r="BH103" i="54"/>
  <c r="BG103" i="54"/>
  <c r="BF103" i="54"/>
  <c r="BE103" i="54"/>
  <c r="BD103" i="54"/>
  <c r="BC103" i="54"/>
  <c r="BB103" i="54"/>
  <c r="BA103" i="54"/>
  <c r="AZ103" i="54"/>
  <c r="AY103" i="54"/>
  <c r="AX103" i="54"/>
  <c r="AW103" i="54"/>
  <c r="AV103" i="54"/>
  <c r="AU103" i="54"/>
  <c r="AT103" i="54"/>
  <c r="AS103" i="54"/>
  <c r="AR103" i="54"/>
  <c r="AQ103" i="54"/>
  <c r="AP103" i="54"/>
  <c r="AO103" i="54"/>
  <c r="AN103" i="54"/>
  <c r="AM103" i="54"/>
  <c r="AL103" i="54"/>
  <c r="AK103" i="54"/>
  <c r="AJ103" i="54"/>
  <c r="AI103" i="54"/>
  <c r="AH103" i="54"/>
  <c r="AG103" i="54"/>
  <c r="AF103" i="54"/>
  <c r="AE103" i="54"/>
  <c r="AD103" i="54"/>
  <c r="AC103" i="54"/>
  <c r="AB103" i="54"/>
  <c r="AA103" i="54"/>
  <c r="Z103" i="54"/>
  <c r="Y103" i="54"/>
  <c r="X103" i="54"/>
  <c r="W103" i="54"/>
  <c r="V103" i="54"/>
  <c r="U103" i="54"/>
  <c r="T103" i="54"/>
  <c r="S103" i="54"/>
  <c r="Q103" i="54"/>
  <c r="F103" i="54"/>
  <c r="E103" i="54"/>
  <c r="D103" i="54"/>
  <c r="C103" i="54"/>
  <c r="B103" i="54"/>
  <c r="A103" i="54"/>
  <c r="BZ102" i="54"/>
  <c r="BY102" i="54"/>
  <c r="BX102" i="54"/>
  <c r="BW102" i="54"/>
  <c r="BV102" i="54"/>
  <c r="BU102" i="54"/>
  <c r="BT102" i="54"/>
  <c r="BS102" i="54"/>
  <c r="BR102" i="54"/>
  <c r="BQ102" i="54"/>
  <c r="BP102" i="54"/>
  <c r="BO102" i="54"/>
  <c r="BN102" i="54"/>
  <c r="BM102" i="54"/>
  <c r="BL102" i="54"/>
  <c r="BK102" i="54"/>
  <c r="BJ102" i="54"/>
  <c r="BI102" i="54"/>
  <c r="BH102" i="54"/>
  <c r="BG102" i="54"/>
  <c r="BF102" i="54"/>
  <c r="BE102" i="54"/>
  <c r="BD102" i="54"/>
  <c r="BC102" i="54"/>
  <c r="BB102" i="54"/>
  <c r="BA102" i="54"/>
  <c r="AZ102" i="54"/>
  <c r="AY102" i="54"/>
  <c r="AX102" i="54"/>
  <c r="AW102" i="54"/>
  <c r="AV102" i="54"/>
  <c r="AU102" i="54"/>
  <c r="AT102" i="54"/>
  <c r="AS102" i="54"/>
  <c r="AR102" i="54"/>
  <c r="AQ102" i="54"/>
  <c r="AP102" i="54"/>
  <c r="AO102" i="54"/>
  <c r="AN102" i="54"/>
  <c r="AM102" i="54"/>
  <c r="AL102" i="54"/>
  <c r="AK102" i="54"/>
  <c r="AJ102" i="54"/>
  <c r="AI102" i="54"/>
  <c r="AH102" i="54"/>
  <c r="AG102" i="54"/>
  <c r="AF102" i="54"/>
  <c r="AE102" i="54"/>
  <c r="AD102" i="54"/>
  <c r="AC102" i="54"/>
  <c r="AB102" i="54"/>
  <c r="AA102" i="54"/>
  <c r="Z102" i="54"/>
  <c r="Y102" i="54"/>
  <c r="X102" i="54"/>
  <c r="W102" i="54"/>
  <c r="V102" i="54"/>
  <c r="U102" i="54"/>
  <c r="T102" i="54"/>
  <c r="S102" i="54"/>
  <c r="Q102" i="54"/>
  <c r="F102" i="54"/>
  <c r="E102" i="54"/>
  <c r="D102" i="54"/>
  <c r="C102" i="54"/>
  <c r="B102" i="54"/>
  <c r="A102" i="54"/>
  <c r="BZ101" i="54"/>
  <c r="BY101" i="54"/>
  <c r="BX101" i="54"/>
  <c r="BW101" i="54"/>
  <c r="BV101" i="54"/>
  <c r="BU101" i="54"/>
  <c r="BT101" i="54"/>
  <c r="BS101" i="54"/>
  <c r="BR101" i="54"/>
  <c r="BQ101" i="54"/>
  <c r="BP101" i="54"/>
  <c r="BO101" i="54"/>
  <c r="BN101" i="54"/>
  <c r="BM101" i="54"/>
  <c r="BL101" i="54"/>
  <c r="BK101" i="54"/>
  <c r="BJ101" i="54"/>
  <c r="BI101" i="54"/>
  <c r="BH101" i="54"/>
  <c r="BG101" i="54"/>
  <c r="BF101" i="54"/>
  <c r="BE101" i="54"/>
  <c r="BD101" i="54"/>
  <c r="BC101" i="54"/>
  <c r="BB101" i="54"/>
  <c r="BA101" i="54"/>
  <c r="AZ101" i="54"/>
  <c r="AY101" i="54"/>
  <c r="AX101" i="54"/>
  <c r="AW101" i="54"/>
  <c r="AV101" i="54"/>
  <c r="AU101" i="54"/>
  <c r="AT101" i="54"/>
  <c r="AS101" i="54"/>
  <c r="AR101" i="54"/>
  <c r="AQ101" i="54"/>
  <c r="AP101" i="54"/>
  <c r="AO101" i="54"/>
  <c r="AN101" i="54"/>
  <c r="AM101" i="54"/>
  <c r="AL101" i="54"/>
  <c r="AK101" i="54"/>
  <c r="AJ101" i="54"/>
  <c r="AI101" i="54"/>
  <c r="AH101" i="54"/>
  <c r="AG101" i="54"/>
  <c r="AF101" i="54"/>
  <c r="AE101" i="54"/>
  <c r="AD101" i="54"/>
  <c r="AC101" i="54"/>
  <c r="AB101" i="54"/>
  <c r="AA101" i="54"/>
  <c r="Z101" i="54"/>
  <c r="Y101" i="54"/>
  <c r="X101" i="54"/>
  <c r="W101" i="54"/>
  <c r="V101" i="54"/>
  <c r="U101" i="54"/>
  <c r="T101" i="54"/>
  <c r="S101" i="54"/>
  <c r="Q101" i="54"/>
  <c r="F101" i="54"/>
  <c r="E101" i="54"/>
  <c r="D101" i="54"/>
  <c r="C101" i="54"/>
  <c r="B101" i="54"/>
  <c r="A101" i="54"/>
  <c r="BZ100" i="54"/>
  <c r="BY100" i="54"/>
  <c r="BX100" i="54"/>
  <c r="BW100" i="54"/>
  <c r="BV100" i="54"/>
  <c r="BU100" i="54"/>
  <c r="BT100" i="54"/>
  <c r="BS100" i="54"/>
  <c r="BR100" i="54"/>
  <c r="BQ100" i="54"/>
  <c r="BP100" i="54"/>
  <c r="BO100" i="54"/>
  <c r="BN100" i="54"/>
  <c r="BM100" i="54"/>
  <c r="BL100" i="54"/>
  <c r="BK100" i="54"/>
  <c r="BJ100" i="54"/>
  <c r="BI100" i="54"/>
  <c r="BH100" i="54"/>
  <c r="BG100" i="54"/>
  <c r="BF100" i="54"/>
  <c r="BE100" i="54"/>
  <c r="BD100" i="54"/>
  <c r="BC100" i="54"/>
  <c r="BB100" i="54"/>
  <c r="BA100" i="54"/>
  <c r="AZ100" i="54"/>
  <c r="AY100" i="54"/>
  <c r="AX100" i="54"/>
  <c r="AW100" i="54"/>
  <c r="AV100" i="54"/>
  <c r="AU100" i="54"/>
  <c r="AT100" i="54"/>
  <c r="AS100" i="54"/>
  <c r="AR100" i="54"/>
  <c r="AQ100" i="54"/>
  <c r="AP100" i="54"/>
  <c r="AO100" i="54"/>
  <c r="AN100" i="54"/>
  <c r="AM100" i="54"/>
  <c r="AL100" i="54"/>
  <c r="AK100" i="54"/>
  <c r="AJ100" i="54"/>
  <c r="AI100" i="54"/>
  <c r="AH100" i="54"/>
  <c r="AG100" i="54"/>
  <c r="AF100" i="54"/>
  <c r="AE100" i="54"/>
  <c r="AD100" i="54"/>
  <c r="AC100" i="54"/>
  <c r="AB100" i="54"/>
  <c r="AA100" i="54"/>
  <c r="Z100" i="54"/>
  <c r="Y100" i="54"/>
  <c r="X100" i="54"/>
  <c r="W100" i="54"/>
  <c r="V100" i="54"/>
  <c r="U100" i="54"/>
  <c r="T100" i="54"/>
  <c r="S100" i="54"/>
  <c r="Q100" i="54"/>
  <c r="F100" i="54"/>
  <c r="E100" i="54"/>
  <c r="D100" i="54"/>
  <c r="C100" i="54"/>
  <c r="B100" i="54"/>
  <c r="A100" i="54"/>
  <c r="BZ99" i="54"/>
  <c r="BY99" i="54"/>
  <c r="BX99" i="54"/>
  <c r="BW99" i="54"/>
  <c r="BV99" i="54"/>
  <c r="BU99" i="54"/>
  <c r="BT99" i="54"/>
  <c r="BS99" i="54"/>
  <c r="BR99" i="54"/>
  <c r="BQ99" i="54"/>
  <c r="BP99" i="54"/>
  <c r="BO99" i="54"/>
  <c r="BN99" i="54"/>
  <c r="BM99" i="54"/>
  <c r="BL99" i="54"/>
  <c r="BK99" i="54"/>
  <c r="BJ99" i="54"/>
  <c r="BI99" i="54"/>
  <c r="BH99" i="54"/>
  <c r="BG99" i="54"/>
  <c r="BF99" i="54"/>
  <c r="BE99" i="54"/>
  <c r="BD99" i="54"/>
  <c r="BC99" i="54"/>
  <c r="BB99" i="54"/>
  <c r="BA99" i="54"/>
  <c r="AZ99" i="54"/>
  <c r="AY99" i="54"/>
  <c r="AX99" i="54"/>
  <c r="AW99" i="54"/>
  <c r="AV99" i="54"/>
  <c r="AU99" i="54"/>
  <c r="AT99" i="54"/>
  <c r="AS99" i="54"/>
  <c r="AR99" i="54"/>
  <c r="AQ99" i="54"/>
  <c r="AP99" i="54"/>
  <c r="AO99" i="54"/>
  <c r="AN99" i="54"/>
  <c r="AM99" i="54"/>
  <c r="AL99" i="54"/>
  <c r="AK99" i="54"/>
  <c r="AJ99" i="54"/>
  <c r="AI99" i="54"/>
  <c r="AH99" i="54"/>
  <c r="AG99" i="54"/>
  <c r="AF99" i="54"/>
  <c r="AE99" i="54"/>
  <c r="AD99" i="54"/>
  <c r="AC99" i="54"/>
  <c r="AB99" i="54"/>
  <c r="AA99" i="54"/>
  <c r="Z99" i="54"/>
  <c r="Y99" i="54"/>
  <c r="X99" i="54"/>
  <c r="W99" i="54"/>
  <c r="V99" i="54"/>
  <c r="U99" i="54"/>
  <c r="T99" i="54"/>
  <c r="S99" i="54"/>
  <c r="Q99" i="54"/>
  <c r="F99" i="54"/>
  <c r="E99" i="54"/>
  <c r="D99" i="54"/>
  <c r="C99" i="54"/>
  <c r="B99" i="54"/>
  <c r="A99" i="54"/>
  <c r="BZ98" i="54"/>
  <c r="BY98" i="54"/>
  <c r="BX98" i="54"/>
  <c r="BW98" i="54"/>
  <c r="BV98" i="54"/>
  <c r="BU98" i="54"/>
  <c r="BT98" i="54"/>
  <c r="BS98" i="54"/>
  <c r="BR98" i="54"/>
  <c r="BQ98" i="54"/>
  <c r="BP98" i="54"/>
  <c r="BO98" i="54"/>
  <c r="BN98" i="54"/>
  <c r="BM98" i="54"/>
  <c r="BL98" i="54"/>
  <c r="BK98" i="54"/>
  <c r="BJ98" i="54"/>
  <c r="BI98" i="54"/>
  <c r="BH98" i="54"/>
  <c r="BG98" i="54"/>
  <c r="BF98" i="54"/>
  <c r="BE98" i="54"/>
  <c r="BD98" i="54"/>
  <c r="BC98" i="54"/>
  <c r="BB98" i="54"/>
  <c r="BA98" i="54"/>
  <c r="AZ98" i="54"/>
  <c r="AY98" i="54"/>
  <c r="AX98" i="54"/>
  <c r="AW98" i="54"/>
  <c r="AV98" i="54"/>
  <c r="AU98" i="54"/>
  <c r="AT98" i="54"/>
  <c r="AS98" i="54"/>
  <c r="AR98" i="54"/>
  <c r="AQ98" i="54"/>
  <c r="AP98" i="54"/>
  <c r="AO98" i="54"/>
  <c r="AN98" i="54"/>
  <c r="AM98" i="54"/>
  <c r="AL98" i="54"/>
  <c r="AK98" i="54"/>
  <c r="AJ98" i="54"/>
  <c r="AI98" i="54"/>
  <c r="AH98" i="54"/>
  <c r="AG98" i="54"/>
  <c r="AF98" i="54"/>
  <c r="AE98" i="54"/>
  <c r="AD98" i="54"/>
  <c r="AC98" i="54"/>
  <c r="AB98" i="54"/>
  <c r="AA98" i="54"/>
  <c r="Z98" i="54"/>
  <c r="Y98" i="54"/>
  <c r="X98" i="54"/>
  <c r="W98" i="54"/>
  <c r="V98" i="54"/>
  <c r="U98" i="54"/>
  <c r="T98" i="54"/>
  <c r="S98" i="54"/>
  <c r="Q98" i="54"/>
  <c r="F98" i="54"/>
  <c r="E98" i="54"/>
  <c r="D98" i="54"/>
  <c r="C98" i="54"/>
  <c r="B98" i="54"/>
  <c r="A98" i="54"/>
  <c r="BZ97" i="54"/>
  <c r="BY97" i="54"/>
  <c r="BX97" i="54"/>
  <c r="BW97" i="54"/>
  <c r="BV97" i="54"/>
  <c r="BU97" i="54"/>
  <c r="BT97" i="54"/>
  <c r="BS97" i="54"/>
  <c r="BR97" i="54"/>
  <c r="BQ97" i="54"/>
  <c r="BP97" i="54"/>
  <c r="BO97" i="54"/>
  <c r="BN97" i="54"/>
  <c r="BM97" i="54"/>
  <c r="BL97" i="54"/>
  <c r="BK97" i="54"/>
  <c r="BJ97" i="54"/>
  <c r="BI97" i="54"/>
  <c r="BH97" i="54"/>
  <c r="BG97" i="54"/>
  <c r="BF97" i="54"/>
  <c r="BE97" i="54"/>
  <c r="BD97" i="54"/>
  <c r="BC97" i="54"/>
  <c r="BB97" i="54"/>
  <c r="BA97" i="54"/>
  <c r="AZ97" i="54"/>
  <c r="AY97" i="54"/>
  <c r="AX97" i="54"/>
  <c r="AW97" i="54"/>
  <c r="AV97" i="54"/>
  <c r="AU97" i="54"/>
  <c r="AT97" i="54"/>
  <c r="AS97" i="54"/>
  <c r="AR97" i="54"/>
  <c r="AQ97" i="54"/>
  <c r="AP97" i="54"/>
  <c r="AO97" i="54"/>
  <c r="AN97" i="54"/>
  <c r="AM97" i="54"/>
  <c r="AL97" i="54"/>
  <c r="AK97" i="54"/>
  <c r="AJ97" i="54"/>
  <c r="AI97" i="54"/>
  <c r="AH97" i="54"/>
  <c r="AG97" i="54"/>
  <c r="AF97" i="54"/>
  <c r="AE97" i="54"/>
  <c r="AD97" i="54"/>
  <c r="AC97" i="54"/>
  <c r="AB97" i="54"/>
  <c r="AA97" i="54"/>
  <c r="Z97" i="54"/>
  <c r="Y97" i="54"/>
  <c r="X97" i="54"/>
  <c r="W97" i="54"/>
  <c r="V97" i="54"/>
  <c r="U97" i="54"/>
  <c r="T97" i="54"/>
  <c r="S97" i="54"/>
  <c r="Q97" i="54"/>
  <c r="F97" i="54"/>
  <c r="E97" i="54"/>
  <c r="D97" i="54"/>
  <c r="C97" i="54"/>
  <c r="B97" i="54"/>
  <c r="A97" i="54"/>
  <c r="BZ96" i="54"/>
  <c r="BY96" i="54"/>
  <c r="BX96" i="54"/>
  <c r="BW96" i="54"/>
  <c r="BV96" i="54"/>
  <c r="BU96" i="54"/>
  <c r="BT96" i="54"/>
  <c r="BS96" i="54"/>
  <c r="BR96" i="54"/>
  <c r="BQ96" i="54"/>
  <c r="BP96" i="54"/>
  <c r="BO96" i="54"/>
  <c r="BN96" i="54"/>
  <c r="BM96" i="54"/>
  <c r="BL96" i="54"/>
  <c r="BK96" i="54"/>
  <c r="BJ96" i="54"/>
  <c r="BI96" i="54"/>
  <c r="BH96" i="54"/>
  <c r="BG96" i="54"/>
  <c r="BF96" i="54"/>
  <c r="BE96" i="54"/>
  <c r="BD96" i="54"/>
  <c r="BC96" i="54"/>
  <c r="BB96" i="54"/>
  <c r="BA96" i="54"/>
  <c r="AZ96" i="54"/>
  <c r="AY96" i="54"/>
  <c r="AX96" i="54"/>
  <c r="AW96" i="54"/>
  <c r="AV96" i="54"/>
  <c r="AU96" i="54"/>
  <c r="AT96" i="54"/>
  <c r="AS96" i="54"/>
  <c r="AR96" i="54"/>
  <c r="AQ96" i="54"/>
  <c r="AP96" i="54"/>
  <c r="AO96" i="54"/>
  <c r="AN96" i="54"/>
  <c r="AM96" i="54"/>
  <c r="AL96" i="54"/>
  <c r="AK96" i="54"/>
  <c r="AJ96" i="54"/>
  <c r="AI96" i="54"/>
  <c r="AH96" i="54"/>
  <c r="AG96" i="54"/>
  <c r="AF96" i="54"/>
  <c r="AE96" i="54"/>
  <c r="AD96" i="54"/>
  <c r="AC96" i="54"/>
  <c r="AB96" i="54"/>
  <c r="AA96" i="54"/>
  <c r="Z96" i="54"/>
  <c r="Y96" i="54"/>
  <c r="X96" i="54"/>
  <c r="W96" i="54"/>
  <c r="V96" i="54"/>
  <c r="U96" i="54"/>
  <c r="T96" i="54"/>
  <c r="S96" i="54"/>
  <c r="Q96" i="54"/>
  <c r="F96" i="54"/>
  <c r="E96" i="54"/>
  <c r="D96" i="54"/>
  <c r="C96" i="54"/>
  <c r="B96" i="54"/>
  <c r="A96" i="54"/>
  <c r="BZ95" i="54"/>
  <c r="BY95" i="54"/>
  <c r="BX95" i="54"/>
  <c r="BW95" i="54"/>
  <c r="BV95" i="54"/>
  <c r="BU95" i="54"/>
  <c r="BT95" i="54"/>
  <c r="BS95" i="54"/>
  <c r="BR95" i="54"/>
  <c r="BQ95" i="54"/>
  <c r="BP95" i="54"/>
  <c r="BO95" i="54"/>
  <c r="BN95" i="54"/>
  <c r="BM95" i="54"/>
  <c r="BL95" i="54"/>
  <c r="BK95" i="54"/>
  <c r="BJ95" i="54"/>
  <c r="BI95" i="54"/>
  <c r="BH95" i="54"/>
  <c r="BG95" i="54"/>
  <c r="BF95" i="54"/>
  <c r="BE95" i="54"/>
  <c r="BD95" i="54"/>
  <c r="BC95" i="54"/>
  <c r="BB95" i="54"/>
  <c r="BA95" i="54"/>
  <c r="AZ95" i="54"/>
  <c r="AY95" i="54"/>
  <c r="AX95" i="54"/>
  <c r="AW95" i="54"/>
  <c r="AV95" i="54"/>
  <c r="AU95" i="54"/>
  <c r="AT95" i="54"/>
  <c r="AS95" i="54"/>
  <c r="AR95" i="54"/>
  <c r="AQ95" i="54"/>
  <c r="AP95" i="54"/>
  <c r="AO95" i="54"/>
  <c r="AN95" i="54"/>
  <c r="AM95" i="54"/>
  <c r="AL95" i="54"/>
  <c r="AK95" i="54"/>
  <c r="AJ95" i="54"/>
  <c r="AI95" i="54"/>
  <c r="AH95" i="54"/>
  <c r="AG95" i="54"/>
  <c r="AF95" i="54"/>
  <c r="AE95" i="54"/>
  <c r="AD95" i="54"/>
  <c r="AC95" i="54"/>
  <c r="AB95" i="54"/>
  <c r="AA95" i="54"/>
  <c r="Z95" i="54"/>
  <c r="Y95" i="54"/>
  <c r="X95" i="54"/>
  <c r="W95" i="54"/>
  <c r="V95" i="54"/>
  <c r="U95" i="54"/>
  <c r="T95" i="54"/>
  <c r="S95" i="54"/>
  <c r="Q95" i="54"/>
  <c r="F95" i="54"/>
  <c r="E95" i="54"/>
  <c r="D95" i="54"/>
  <c r="C95" i="54"/>
  <c r="B95" i="54"/>
  <c r="A95" i="54"/>
  <c r="BZ94" i="54"/>
  <c r="BY94" i="54"/>
  <c r="BX94" i="54"/>
  <c r="BW94" i="54"/>
  <c r="BV94" i="54"/>
  <c r="BU94" i="54"/>
  <c r="BT94" i="54"/>
  <c r="BS94" i="54"/>
  <c r="BR94" i="54"/>
  <c r="BQ94" i="54"/>
  <c r="BP94" i="54"/>
  <c r="BO94" i="54"/>
  <c r="BN94" i="54"/>
  <c r="BM94" i="54"/>
  <c r="BL94" i="54"/>
  <c r="BK94" i="54"/>
  <c r="BJ94" i="54"/>
  <c r="BI94" i="54"/>
  <c r="BH94" i="54"/>
  <c r="BG94" i="54"/>
  <c r="BF94" i="54"/>
  <c r="BE94" i="54"/>
  <c r="BD94" i="54"/>
  <c r="BC94" i="54"/>
  <c r="BB94" i="54"/>
  <c r="BA94" i="54"/>
  <c r="AZ94" i="54"/>
  <c r="AY94" i="54"/>
  <c r="AX94" i="54"/>
  <c r="AW94" i="54"/>
  <c r="AV94" i="54"/>
  <c r="AU94" i="54"/>
  <c r="AT94" i="54"/>
  <c r="AS94" i="54"/>
  <c r="AR94" i="54"/>
  <c r="AQ94" i="54"/>
  <c r="AP94" i="54"/>
  <c r="AO94" i="54"/>
  <c r="AN94" i="54"/>
  <c r="AM94" i="54"/>
  <c r="AL94" i="54"/>
  <c r="AK94" i="54"/>
  <c r="AJ94" i="54"/>
  <c r="AI94" i="54"/>
  <c r="AH94" i="54"/>
  <c r="AG94" i="54"/>
  <c r="AF94" i="54"/>
  <c r="AE94" i="54"/>
  <c r="AD94" i="54"/>
  <c r="AC94" i="54"/>
  <c r="AB94" i="54"/>
  <c r="AA94" i="54"/>
  <c r="Z94" i="54"/>
  <c r="Y94" i="54"/>
  <c r="X94" i="54"/>
  <c r="W94" i="54"/>
  <c r="V94" i="54"/>
  <c r="U94" i="54"/>
  <c r="T94" i="54"/>
  <c r="S94" i="54"/>
  <c r="Q94" i="54"/>
  <c r="F94" i="54"/>
  <c r="E94" i="54"/>
  <c r="D94" i="54"/>
  <c r="C94" i="54"/>
  <c r="B94" i="54"/>
  <c r="A94" i="54"/>
  <c r="BZ93" i="54"/>
  <c r="BY93" i="54"/>
  <c r="BX93" i="54"/>
  <c r="BW93" i="54"/>
  <c r="BV93" i="54"/>
  <c r="BU93" i="54"/>
  <c r="BT93" i="54"/>
  <c r="BS93" i="54"/>
  <c r="BR93" i="54"/>
  <c r="BQ93" i="54"/>
  <c r="BP93" i="54"/>
  <c r="BO93" i="54"/>
  <c r="BN93" i="54"/>
  <c r="BM93" i="54"/>
  <c r="BL93" i="54"/>
  <c r="BK93" i="54"/>
  <c r="BJ93" i="54"/>
  <c r="BI93" i="54"/>
  <c r="BH93" i="54"/>
  <c r="BG93" i="54"/>
  <c r="BF93" i="54"/>
  <c r="BE93" i="54"/>
  <c r="BD93" i="54"/>
  <c r="BC93" i="54"/>
  <c r="BB93" i="54"/>
  <c r="BA93" i="54"/>
  <c r="AZ93" i="54"/>
  <c r="AY93" i="54"/>
  <c r="AX93" i="54"/>
  <c r="AW93" i="54"/>
  <c r="AV93" i="54"/>
  <c r="AU93" i="54"/>
  <c r="AT93" i="54"/>
  <c r="AS93" i="54"/>
  <c r="AR93" i="54"/>
  <c r="AQ93" i="54"/>
  <c r="AP93" i="54"/>
  <c r="AO93" i="54"/>
  <c r="AN93" i="54"/>
  <c r="AM93" i="54"/>
  <c r="AL93" i="54"/>
  <c r="AK93" i="54"/>
  <c r="AJ93" i="54"/>
  <c r="AI93" i="54"/>
  <c r="AH93" i="54"/>
  <c r="AG93" i="54"/>
  <c r="AF93" i="54"/>
  <c r="AE93" i="54"/>
  <c r="AD93" i="54"/>
  <c r="AC93" i="54"/>
  <c r="AB93" i="54"/>
  <c r="AA93" i="54"/>
  <c r="Z93" i="54"/>
  <c r="Y93" i="54"/>
  <c r="X93" i="54"/>
  <c r="W93" i="54"/>
  <c r="V93" i="54"/>
  <c r="U93" i="54"/>
  <c r="T93" i="54"/>
  <c r="S93" i="54"/>
  <c r="Q93" i="54"/>
  <c r="F93" i="54"/>
  <c r="E93" i="54"/>
  <c r="D93" i="54"/>
  <c r="C93" i="54"/>
  <c r="B93" i="54"/>
  <c r="A93" i="54"/>
  <c r="BZ92" i="54"/>
  <c r="BY92" i="54"/>
  <c r="BX92" i="54"/>
  <c r="BW92" i="54"/>
  <c r="BV92" i="54"/>
  <c r="BU92" i="54"/>
  <c r="BT92" i="54"/>
  <c r="BS92" i="54"/>
  <c r="BR92" i="54"/>
  <c r="BQ92" i="54"/>
  <c r="BP92" i="54"/>
  <c r="BO92" i="54"/>
  <c r="BN92" i="54"/>
  <c r="BM92" i="54"/>
  <c r="BL92" i="54"/>
  <c r="BK92" i="54"/>
  <c r="BJ92" i="54"/>
  <c r="BI92" i="54"/>
  <c r="BH92" i="54"/>
  <c r="BG92" i="54"/>
  <c r="BF92" i="54"/>
  <c r="BE92" i="54"/>
  <c r="BD92" i="54"/>
  <c r="BC92" i="54"/>
  <c r="BB92" i="54"/>
  <c r="BA92" i="54"/>
  <c r="AZ92" i="54"/>
  <c r="AY92" i="54"/>
  <c r="AX92" i="54"/>
  <c r="AW92" i="54"/>
  <c r="AV92" i="54"/>
  <c r="AU92" i="54"/>
  <c r="AT92" i="54"/>
  <c r="AS92" i="54"/>
  <c r="AR92" i="54"/>
  <c r="AQ92" i="54"/>
  <c r="AP92" i="54"/>
  <c r="AO92" i="54"/>
  <c r="AN92" i="54"/>
  <c r="AM92" i="54"/>
  <c r="AL92" i="54"/>
  <c r="AK92" i="54"/>
  <c r="AJ92" i="54"/>
  <c r="AI92" i="54"/>
  <c r="AH92" i="54"/>
  <c r="AG92" i="54"/>
  <c r="AF92" i="54"/>
  <c r="AE92" i="54"/>
  <c r="AD92" i="54"/>
  <c r="AC92" i="54"/>
  <c r="AB92" i="54"/>
  <c r="AA92" i="54"/>
  <c r="Z92" i="54"/>
  <c r="Y92" i="54"/>
  <c r="X92" i="54"/>
  <c r="W92" i="54"/>
  <c r="V92" i="54"/>
  <c r="U92" i="54"/>
  <c r="T92" i="54"/>
  <c r="S92" i="54"/>
  <c r="Q92" i="54"/>
  <c r="F92" i="54"/>
  <c r="E92" i="54"/>
  <c r="D92" i="54"/>
  <c r="C92" i="54"/>
  <c r="B92" i="54"/>
  <c r="A92" i="54"/>
  <c r="BZ91" i="54"/>
  <c r="BY91" i="54"/>
  <c r="BX91" i="54"/>
  <c r="BW91" i="54"/>
  <c r="BV91" i="54"/>
  <c r="BU91" i="54"/>
  <c r="BT91" i="54"/>
  <c r="BS91" i="54"/>
  <c r="BR91" i="54"/>
  <c r="BQ91" i="54"/>
  <c r="BP91" i="54"/>
  <c r="BO91" i="54"/>
  <c r="BN91" i="54"/>
  <c r="BM91" i="54"/>
  <c r="BL91" i="54"/>
  <c r="BK91" i="54"/>
  <c r="BJ91" i="54"/>
  <c r="BI91" i="54"/>
  <c r="BH91" i="54"/>
  <c r="BG91" i="54"/>
  <c r="BF91" i="54"/>
  <c r="BE91" i="54"/>
  <c r="BD91" i="54"/>
  <c r="BC91" i="54"/>
  <c r="BB91" i="54"/>
  <c r="BA91" i="54"/>
  <c r="AZ91" i="54"/>
  <c r="AY91" i="54"/>
  <c r="AX91" i="54"/>
  <c r="AW91" i="54"/>
  <c r="AV91" i="54"/>
  <c r="AU91" i="54"/>
  <c r="AT91" i="54"/>
  <c r="AS91" i="54"/>
  <c r="AR91" i="54"/>
  <c r="AQ91" i="54"/>
  <c r="AP91" i="54"/>
  <c r="AO91" i="54"/>
  <c r="AN91" i="54"/>
  <c r="AM91" i="54"/>
  <c r="AL91" i="54"/>
  <c r="AK91" i="54"/>
  <c r="AJ91" i="54"/>
  <c r="AI91" i="54"/>
  <c r="AH91" i="54"/>
  <c r="AG91" i="54"/>
  <c r="AF91" i="54"/>
  <c r="AE91" i="54"/>
  <c r="AD91" i="54"/>
  <c r="AC91" i="54"/>
  <c r="AB91" i="54"/>
  <c r="AA91" i="54"/>
  <c r="Z91" i="54"/>
  <c r="Y91" i="54"/>
  <c r="X91" i="54"/>
  <c r="W91" i="54"/>
  <c r="V91" i="54"/>
  <c r="U91" i="54"/>
  <c r="T91" i="54"/>
  <c r="S91" i="54"/>
  <c r="Q91" i="54"/>
  <c r="F91" i="54"/>
  <c r="E91" i="54"/>
  <c r="D91" i="54"/>
  <c r="C91" i="54"/>
  <c r="B91" i="54"/>
  <c r="A91" i="54"/>
  <c r="BZ90" i="54"/>
  <c r="BY90" i="54"/>
  <c r="BX90" i="54"/>
  <c r="BW90" i="54"/>
  <c r="BV90" i="54"/>
  <c r="BU90" i="54"/>
  <c r="BT90" i="54"/>
  <c r="BS90" i="54"/>
  <c r="BR90" i="54"/>
  <c r="BQ90" i="54"/>
  <c r="BP90" i="54"/>
  <c r="BO90" i="54"/>
  <c r="BN90" i="54"/>
  <c r="BM90" i="54"/>
  <c r="BL90" i="54"/>
  <c r="BK90" i="54"/>
  <c r="BJ90" i="54"/>
  <c r="BI90" i="54"/>
  <c r="BH90" i="54"/>
  <c r="BG90" i="54"/>
  <c r="BF90" i="54"/>
  <c r="BE90" i="54"/>
  <c r="BD90" i="54"/>
  <c r="BC90" i="54"/>
  <c r="BB90" i="54"/>
  <c r="BA90" i="54"/>
  <c r="AZ90" i="54"/>
  <c r="AY90" i="54"/>
  <c r="AX90" i="54"/>
  <c r="AW90" i="54"/>
  <c r="AV90" i="54"/>
  <c r="AU90" i="54"/>
  <c r="AT90" i="54"/>
  <c r="AS90" i="54"/>
  <c r="AR90" i="54"/>
  <c r="AQ90" i="54"/>
  <c r="AP90" i="54"/>
  <c r="AO90" i="54"/>
  <c r="AN90" i="54"/>
  <c r="AM90" i="54"/>
  <c r="AL90" i="54"/>
  <c r="AK90" i="54"/>
  <c r="AJ90" i="54"/>
  <c r="AI90" i="54"/>
  <c r="AH90" i="54"/>
  <c r="AG90" i="54"/>
  <c r="AF90" i="54"/>
  <c r="AE90" i="54"/>
  <c r="AD90" i="54"/>
  <c r="AC90" i="54"/>
  <c r="AB90" i="54"/>
  <c r="AA90" i="54"/>
  <c r="Z90" i="54"/>
  <c r="Y90" i="54"/>
  <c r="X90" i="54"/>
  <c r="W90" i="54"/>
  <c r="V90" i="54"/>
  <c r="U90" i="54"/>
  <c r="T90" i="54"/>
  <c r="S90" i="54"/>
  <c r="Q90" i="54"/>
  <c r="F90" i="54"/>
  <c r="E90" i="54"/>
  <c r="D90" i="54"/>
  <c r="C90" i="54"/>
  <c r="B90" i="54"/>
  <c r="A90" i="54"/>
  <c r="BZ89" i="54"/>
  <c r="BY89" i="54"/>
  <c r="BX89" i="54"/>
  <c r="BW89" i="54"/>
  <c r="BV89" i="54"/>
  <c r="BU89" i="54"/>
  <c r="BT89" i="54"/>
  <c r="BS89" i="54"/>
  <c r="BR89" i="54"/>
  <c r="BQ89" i="54"/>
  <c r="BP89" i="54"/>
  <c r="BO89" i="54"/>
  <c r="BN89" i="54"/>
  <c r="BM89" i="54"/>
  <c r="BL89" i="54"/>
  <c r="BK89" i="54"/>
  <c r="BJ89" i="54"/>
  <c r="BI89" i="54"/>
  <c r="BH89" i="54"/>
  <c r="BG89" i="54"/>
  <c r="BF89" i="54"/>
  <c r="BE89" i="54"/>
  <c r="BD89" i="54"/>
  <c r="BC89" i="54"/>
  <c r="BB89" i="54"/>
  <c r="BA89" i="54"/>
  <c r="AZ89" i="54"/>
  <c r="AY89" i="54"/>
  <c r="AX89" i="54"/>
  <c r="AW89" i="54"/>
  <c r="AV89" i="54"/>
  <c r="AU89" i="54"/>
  <c r="AT89" i="54"/>
  <c r="AS89" i="54"/>
  <c r="AR89" i="54"/>
  <c r="AQ89" i="54"/>
  <c r="AP89" i="54"/>
  <c r="AO89" i="54"/>
  <c r="AN89" i="54"/>
  <c r="AM89" i="54"/>
  <c r="AL89" i="54"/>
  <c r="AK89" i="54"/>
  <c r="AJ89" i="54"/>
  <c r="AI89" i="54"/>
  <c r="AH89" i="54"/>
  <c r="AG89" i="54"/>
  <c r="AF89" i="54"/>
  <c r="AE89" i="54"/>
  <c r="AD89" i="54"/>
  <c r="AC89" i="54"/>
  <c r="AB89" i="54"/>
  <c r="AA89" i="54"/>
  <c r="Z89" i="54"/>
  <c r="Y89" i="54"/>
  <c r="X89" i="54"/>
  <c r="W89" i="54"/>
  <c r="V89" i="54"/>
  <c r="U89" i="54"/>
  <c r="T89" i="54"/>
  <c r="S89" i="54"/>
  <c r="Q89" i="54"/>
  <c r="F89" i="54"/>
  <c r="E89" i="54"/>
  <c r="D89" i="54"/>
  <c r="C89" i="54"/>
  <c r="B89" i="54"/>
  <c r="A89" i="54"/>
  <c r="BZ88" i="54"/>
  <c r="BY88" i="54"/>
  <c r="BX88" i="54"/>
  <c r="BW88" i="54"/>
  <c r="BV88" i="54"/>
  <c r="BU88" i="54"/>
  <c r="BT88" i="54"/>
  <c r="BS88" i="54"/>
  <c r="BR88" i="54"/>
  <c r="BQ88" i="54"/>
  <c r="BP88" i="54"/>
  <c r="BO88" i="54"/>
  <c r="BN88" i="54"/>
  <c r="BM88" i="54"/>
  <c r="BL88" i="54"/>
  <c r="BK88" i="54"/>
  <c r="BJ88" i="54"/>
  <c r="BI88" i="54"/>
  <c r="BH88" i="54"/>
  <c r="BG88" i="54"/>
  <c r="BF88" i="54"/>
  <c r="BE88" i="54"/>
  <c r="BD88" i="54"/>
  <c r="BC88" i="54"/>
  <c r="BB88" i="54"/>
  <c r="BA88" i="54"/>
  <c r="AZ88" i="54"/>
  <c r="AY88" i="54"/>
  <c r="AX88" i="54"/>
  <c r="AW88" i="54"/>
  <c r="AV88" i="54"/>
  <c r="AU88" i="54"/>
  <c r="AT88" i="54"/>
  <c r="AS88" i="54"/>
  <c r="AR88" i="54"/>
  <c r="AQ88" i="54"/>
  <c r="AP88" i="54"/>
  <c r="AO88" i="54"/>
  <c r="AN88" i="54"/>
  <c r="AM88" i="54"/>
  <c r="AL88" i="54"/>
  <c r="AK88" i="54"/>
  <c r="AJ88" i="54"/>
  <c r="AI88" i="54"/>
  <c r="AH88" i="54"/>
  <c r="AG88" i="54"/>
  <c r="AF88" i="54"/>
  <c r="AE88" i="54"/>
  <c r="AD88" i="54"/>
  <c r="AC88" i="54"/>
  <c r="AB88" i="54"/>
  <c r="AA88" i="54"/>
  <c r="Z88" i="54"/>
  <c r="Y88" i="54"/>
  <c r="X88" i="54"/>
  <c r="W88" i="54"/>
  <c r="V88" i="54"/>
  <c r="U88" i="54"/>
  <c r="T88" i="54"/>
  <c r="S88" i="54"/>
  <c r="Q88" i="54"/>
  <c r="F88" i="54"/>
  <c r="E88" i="54"/>
  <c r="D88" i="54"/>
  <c r="C88" i="54"/>
  <c r="B88" i="54"/>
  <c r="A88" i="54"/>
  <c r="BZ87" i="54"/>
  <c r="BY87" i="54"/>
  <c r="BX87" i="54"/>
  <c r="BW87" i="54"/>
  <c r="BV87" i="54"/>
  <c r="BU87" i="54"/>
  <c r="BT87" i="54"/>
  <c r="BS87" i="54"/>
  <c r="BR87" i="54"/>
  <c r="BQ87" i="54"/>
  <c r="BP87" i="54"/>
  <c r="BO87" i="54"/>
  <c r="BN87" i="54"/>
  <c r="BM87" i="54"/>
  <c r="BL87" i="54"/>
  <c r="BK87" i="54"/>
  <c r="BJ87" i="54"/>
  <c r="BI87" i="54"/>
  <c r="BH87" i="54"/>
  <c r="BG87" i="54"/>
  <c r="BF87" i="54"/>
  <c r="BE87" i="54"/>
  <c r="BD87" i="54"/>
  <c r="BC87" i="54"/>
  <c r="BB87" i="54"/>
  <c r="BA87" i="54"/>
  <c r="AZ87" i="54"/>
  <c r="AY87" i="54"/>
  <c r="AX87" i="54"/>
  <c r="AW87" i="54"/>
  <c r="AV87" i="54"/>
  <c r="AU87" i="54"/>
  <c r="AT87" i="54"/>
  <c r="AS87" i="54"/>
  <c r="AR87" i="54"/>
  <c r="AQ87" i="54"/>
  <c r="AP87" i="54"/>
  <c r="AO87" i="54"/>
  <c r="AN87" i="54"/>
  <c r="AM87" i="54"/>
  <c r="AL87" i="54"/>
  <c r="AK87" i="54"/>
  <c r="AJ87" i="54"/>
  <c r="AI87" i="54"/>
  <c r="AH87" i="54"/>
  <c r="AG87" i="54"/>
  <c r="AF87" i="54"/>
  <c r="AE87" i="54"/>
  <c r="AD87" i="54"/>
  <c r="AC87" i="54"/>
  <c r="AB87" i="54"/>
  <c r="AA87" i="54"/>
  <c r="Z87" i="54"/>
  <c r="Y87" i="54"/>
  <c r="X87" i="54"/>
  <c r="W87" i="54"/>
  <c r="V87" i="54"/>
  <c r="U87" i="54"/>
  <c r="T87" i="54"/>
  <c r="S87" i="54"/>
  <c r="Q87" i="54"/>
  <c r="F87" i="54"/>
  <c r="E87" i="54"/>
  <c r="D87" i="54"/>
  <c r="C87" i="54"/>
  <c r="B87" i="54"/>
  <c r="A87" i="54"/>
  <c r="BZ86" i="54"/>
  <c r="BY86" i="54"/>
  <c r="BX86" i="54"/>
  <c r="BW86" i="54"/>
  <c r="BV86" i="54"/>
  <c r="BU86" i="54"/>
  <c r="BT86" i="54"/>
  <c r="BS86" i="54"/>
  <c r="BR86" i="54"/>
  <c r="BQ86" i="54"/>
  <c r="BP86" i="54"/>
  <c r="BO86" i="54"/>
  <c r="BN86" i="54"/>
  <c r="BM86" i="54"/>
  <c r="BL86" i="54"/>
  <c r="BK86" i="54"/>
  <c r="BJ86" i="54"/>
  <c r="BI86" i="54"/>
  <c r="BH86" i="54"/>
  <c r="BG86" i="54"/>
  <c r="BF86" i="54"/>
  <c r="BE86" i="54"/>
  <c r="BD86" i="54"/>
  <c r="BC86" i="54"/>
  <c r="BB86" i="54"/>
  <c r="BA86" i="54"/>
  <c r="AZ86" i="54"/>
  <c r="AY86" i="54"/>
  <c r="AX86" i="54"/>
  <c r="AW86" i="54"/>
  <c r="AV86" i="54"/>
  <c r="AU86" i="54"/>
  <c r="AT86" i="54"/>
  <c r="AS86" i="54"/>
  <c r="AR86" i="54"/>
  <c r="AQ86" i="54"/>
  <c r="AP86" i="54"/>
  <c r="AO86" i="54"/>
  <c r="AN86" i="54"/>
  <c r="AM86" i="54"/>
  <c r="AL86" i="54"/>
  <c r="AK86" i="54"/>
  <c r="AJ86" i="54"/>
  <c r="AI86" i="54"/>
  <c r="AH86" i="54"/>
  <c r="AG86" i="54"/>
  <c r="AF86" i="54"/>
  <c r="AE86" i="54"/>
  <c r="AD86" i="54"/>
  <c r="AC86" i="54"/>
  <c r="AB86" i="54"/>
  <c r="AA86" i="54"/>
  <c r="Z86" i="54"/>
  <c r="Y86" i="54"/>
  <c r="X86" i="54"/>
  <c r="W86" i="54"/>
  <c r="V86" i="54"/>
  <c r="U86" i="54"/>
  <c r="T86" i="54"/>
  <c r="S86" i="54"/>
  <c r="Q86" i="54"/>
  <c r="F86" i="54"/>
  <c r="E86" i="54"/>
  <c r="D86" i="54"/>
  <c r="C86" i="54"/>
  <c r="B86" i="54"/>
  <c r="A86" i="54"/>
  <c r="BZ85" i="54"/>
  <c r="BY85" i="54"/>
  <c r="BX85" i="54"/>
  <c r="BW85" i="54"/>
  <c r="BV85" i="54"/>
  <c r="BU85" i="54"/>
  <c r="BT85" i="54"/>
  <c r="BS85" i="54"/>
  <c r="BR85" i="54"/>
  <c r="BQ85" i="54"/>
  <c r="BP85" i="54"/>
  <c r="BO85" i="54"/>
  <c r="BN85" i="54"/>
  <c r="BM85" i="54"/>
  <c r="BL85" i="54"/>
  <c r="BK85" i="54"/>
  <c r="BJ85" i="54"/>
  <c r="BI85" i="54"/>
  <c r="BH85" i="54"/>
  <c r="BG85" i="54"/>
  <c r="BF85" i="54"/>
  <c r="BE85" i="54"/>
  <c r="BD85" i="54"/>
  <c r="BC85" i="54"/>
  <c r="BB85" i="54"/>
  <c r="BA85" i="54"/>
  <c r="AZ85" i="54"/>
  <c r="AY85" i="54"/>
  <c r="AX85" i="54"/>
  <c r="AW85" i="54"/>
  <c r="AV85" i="54"/>
  <c r="AU85" i="54"/>
  <c r="AT85" i="54"/>
  <c r="AS85" i="54"/>
  <c r="AR85" i="54"/>
  <c r="AQ85" i="54"/>
  <c r="AP85" i="54"/>
  <c r="AO85" i="54"/>
  <c r="AN85" i="54"/>
  <c r="AM85" i="54"/>
  <c r="AL85" i="54"/>
  <c r="AK85" i="54"/>
  <c r="AJ85" i="54"/>
  <c r="AI85" i="54"/>
  <c r="AH85" i="54"/>
  <c r="AG85" i="54"/>
  <c r="AF85" i="54"/>
  <c r="AE85" i="54"/>
  <c r="AD85" i="54"/>
  <c r="AC85" i="54"/>
  <c r="AB85" i="54"/>
  <c r="AA85" i="54"/>
  <c r="Z85" i="54"/>
  <c r="Y85" i="54"/>
  <c r="X85" i="54"/>
  <c r="W85" i="54"/>
  <c r="V85" i="54"/>
  <c r="U85" i="54"/>
  <c r="T85" i="54"/>
  <c r="S85" i="54"/>
  <c r="Q85" i="54"/>
  <c r="F85" i="54"/>
  <c r="E85" i="54"/>
  <c r="D85" i="54"/>
  <c r="C85" i="54"/>
  <c r="B85" i="54"/>
  <c r="A85" i="54"/>
  <c r="BZ84" i="54"/>
  <c r="BY84" i="54"/>
  <c r="BX84" i="54"/>
  <c r="BW84" i="54"/>
  <c r="BV84" i="54"/>
  <c r="BU84" i="54"/>
  <c r="BT84" i="54"/>
  <c r="BS84" i="54"/>
  <c r="BR84" i="54"/>
  <c r="BQ84" i="54"/>
  <c r="BP84" i="54"/>
  <c r="BO84" i="54"/>
  <c r="BN84" i="54"/>
  <c r="BM84" i="54"/>
  <c r="BL84" i="54"/>
  <c r="BK84" i="54"/>
  <c r="BJ84" i="54"/>
  <c r="BI84" i="54"/>
  <c r="BH84" i="54"/>
  <c r="BG84" i="54"/>
  <c r="BF84" i="54"/>
  <c r="BE84" i="54"/>
  <c r="BD84" i="54"/>
  <c r="BC84" i="54"/>
  <c r="BB84" i="54"/>
  <c r="BA84" i="54"/>
  <c r="AZ84" i="54"/>
  <c r="AY84" i="54"/>
  <c r="AX84" i="54"/>
  <c r="AW84" i="54"/>
  <c r="AV84" i="54"/>
  <c r="AU84" i="54"/>
  <c r="AT84" i="54"/>
  <c r="AS84" i="54"/>
  <c r="AR84" i="54"/>
  <c r="AQ84" i="54"/>
  <c r="AP84" i="54"/>
  <c r="AO84" i="54"/>
  <c r="AN84" i="54"/>
  <c r="AM84" i="54"/>
  <c r="AL84" i="54"/>
  <c r="AK84" i="54"/>
  <c r="AJ84" i="54"/>
  <c r="AI84" i="54"/>
  <c r="AH84" i="54"/>
  <c r="AG84" i="54"/>
  <c r="AF84" i="54"/>
  <c r="AE84" i="54"/>
  <c r="AD84" i="54"/>
  <c r="AC84" i="54"/>
  <c r="AB84" i="54"/>
  <c r="AA84" i="54"/>
  <c r="Z84" i="54"/>
  <c r="Y84" i="54"/>
  <c r="X84" i="54"/>
  <c r="W84" i="54"/>
  <c r="V84" i="54"/>
  <c r="U84" i="54"/>
  <c r="T84" i="54"/>
  <c r="S84" i="54"/>
  <c r="Q84" i="54"/>
  <c r="F84" i="54"/>
  <c r="E84" i="54"/>
  <c r="D84" i="54"/>
  <c r="C84" i="54"/>
  <c r="B84" i="54"/>
  <c r="A84" i="54"/>
  <c r="BZ83" i="54"/>
  <c r="BY83" i="54"/>
  <c r="BX83" i="54"/>
  <c r="BW83" i="54"/>
  <c r="BV83" i="54"/>
  <c r="BU83" i="54"/>
  <c r="BT83" i="54"/>
  <c r="BS83" i="54"/>
  <c r="BR83" i="54"/>
  <c r="BQ83" i="54"/>
  <c r="BP83" i="54"/>
  <c r="BO83" i="54"/>
  <c r="BN83" i="54"/>
  <c r="BM83" i="54"/>
  <c r="BL83" i="54"/>
  <c r="BK83" i="54"/>
  <c r="BJ83" i="54"/>
  <c r="BI83" i="54"/>
  <c r="BH83" i="54"/>
  <c r="BG83" i="54"/>
  <c r="BF83" i="54"/>
  <c r="BE83" i="54"/>
  <c r="BD83" i="54"/>
  <c r="BC83" i="54"/>
  <c r="BB83" i="54"/>
  <c r="BA83" i="54"/>
  <c r="AZ83" i="54"/>
  <c r="AY83" i="54"/>
  <c r="AX83" i="54"/>
  <c r="AW83" i="54"/>
  <c r="AV83" i="54"/>
  <c r="AU83" i="54"/>
  <c r="AT83" i="54"/>
  <c r="AS83" i="54"/>
  <c r="AR83" i="54"/>
  <c r="AQ83" i="54"/>
  <c r="AP83" i="54"/>
  <c r="AO83" i="54"/>
  <c r="AN83" i="54"/>
  <c r="AM83" i="54"/>
  <c r="AL83" i="54"/>
  <c r="AK83" i="54"/>
  <c r="AJ83" i="54"/>
  <c r="AI83" i="54"/>
  <c r="AH83" i="54"/>
  <c r="AG83" i="54"/>
  <c r="AF83" i="54"/>
  <c r="AE83" i="54"/>
  <c r="AD83" i="54"/>
  <c r="AC83" i="54"/>
  <c r="AB83" i="54"/>
  <c r="AA83" i="54"/>
  <c r="Z83" i="54"/>
  <c r="Y83" i="54"/>
  <c r="X83" i="54"/>
  <c r="W83" i="54"/>
  <c r="V83" i="54"/>
  <c r="U83" i="54"/>
  <c r="T83" i="54"/>
  <c r="S83" i="54"/>
  <c r="Q83" i="54"/>
  <c r="F83" i="54"/>
  <c r="E83" i="54"/>
  <c r="D83" i="54"/>
  <c r="C83" i="54"/>
  <c r="B83" i="54"/>
  <c r="A83" i="54"/>
  <c r="BZ82" i="54"/>
  <c r="BY82" i="54"/>
  <c r="BX82" i="54"/>
  <c r="BW82" i="54"/>
  <c r="BV82" i="54"/>
  <c r="BU82" i="54"/>
  <c r="BT82" i="54"/>
  <c r="BS82" i="54"/>
  <c r="BR82" i="54"/>
  <c r="BQ82" i="54"/>
  <c r="BP82" i="54"/>
  <c r="BO82" i="54"/>
  <c r="BN82" i="54"/>
  <c r="BM82" i="54"/>
  <c r="BL82" i="54"/>
  <c r="BK82" i="54"/>
  <c r="BJ82" i="54"/>
  <c r="BI82" i="54"/>
  <c r="BH82" i="54"/>
  <c r="BG82" i="54"/>
  <c r="BF82" i="54"/>
  <c r="BE82" i="54"/>
  <c r="BD82" i="54"/>
  <c r="BC82" i="54"/>
  <c r="BB82" i="54"/>
  <c r="BA82" i="54"/>
  <c r="AZ82" i="54"/>
  <c r="AY82" i="54"/>
  <c r="AX82" i="54"/>
  <c r="AW82" i="54"/>
  <c r="AV82" i="54"/>
  <c r="AU82" i="54"/>
  <c r="AT82" i="54"/>
  <c r="AS82" i="54"/>
  <c r="AR82" i="54"/>
  <c r="AQ82" i="54"/>
  <c r="AP82" i="54"/>
  <c r="AO82" i="54"/>
  <c r="AN82" i="54"/>
  <c r="AM82" i="54"/>
  <c r="AL82" i="54"/>
  <c r="AK82" i="54"/>
  <c r="AJ82" i="54"/>
  <c r="AI82" i="54"/>
  <c r="AH82" i="54"/>
  <c r="AG82" i="54"/>
  <c r="AF82" i="54"/>
  <c r="AE82" i="54"/>
  <c r="AD82" i="54"/>
  <c r="AC82" i="54"/>
  <c r="AB82" i="54"/>
  <c r="AA82" i="54"/>
  <c r="Z82" i="54"/>
  <c r="Y82" i="54"/>
  <c r="X82" i="54"/>
  <c r="W82" i="54"/>
  <c r="V82" i="54"/>
  <c r="U82" i="54"/>
  <c r="T82" i="54"/>
  <c r="S82" i="54"/>
  <c r="Q82" i="54"/>
  <c r="F82" i="54"/>
  <c r="E82" i="54"/>
  <c r="D82" i="54"/>
  <c r="C82" i="54"/>
  <c r="B82" i="54"/>
  <c r="A82" i="54"/>
  <c r="BZ81" i="54"/>
  <c r="BY81" i="54"/>
  <c r="BX81" i="54"/>
  <c r="BW81" i="54"/>
  <c r="BV81" i="54"/>
  <c r="BU81" i="54"/>
  <c r="BT81" i="54"/>
  <c r="BS81" i="54"/>
  <c r="BR81" i="54"/>
  <c r="BQ81" i="54"/>
  <c r="BP81" i="54"/>
  <c r="BO81" i="54"/>
  <c r="BN81" i="54"/>
  <c r="BM81" i="54"/>
  <c r="BL81" i="54"/>
  <c r="BK81" i="54"/>
  <c r="BJ81" i="54"/>
  <c r="BI81" i="54"/>
  <c r="BH81" i="54"/>
  <c r="BG81" i="54"/>
  <c r="BF81" i="54"/>
  <c r="BE81" i="54"/>
  <c r="BD81" i="54"/>
  <c r="BC81" i="54"/>
  <c r="BB81" i="54"/>
  <c r="BA81" i="54"/>
  <c r="AZ81" i="54"/>
  <c r="AY81" i="54"/>
  <c r="AX81" i="54"/>
  <c r="AW81" i="54"/>
  <c r="AV81" i="54"/>
  <c r="AU81" i="54"/>
  <c r="AT81" i="54"/>
  <c r="AS81" i="54"/>
  <c r="AR81" i="54"/>
  <c r="AQ81" i="54"/>
  <c r="AP81" i="54"/>
  <c r="AO81" i="54"/>
  <c r="AN81" i="54"/>
  <c r="AM81" i="54"/>
  <c r="AL81" i="54"/>
  <c r="AK81" i="54"/>
  <c r="AJ81" i="54"/>
  <c r="AI81" i="54"/>
  <c r="AH81" i="54"/>
  <c r="AG81" i="54"/>
  <c r="AF81" i="54"/>
  <c r="AE81" i="54"/>
  <c r="AD81" i="54"/>
  <c r="AC81" i="54"/>
  <c r="AB81" i="54"/>
  <c r="AA81" i="54"/>
  <c r="Z81" i="54"/>
  <c r="Y81" i="54"/>
  <c r="X81" i="54"/>
  <c r="W81" i="54"/>
  <c r="V81" i="54"/>
  <c r="U81" i="54"/>
  <c r="T81" i="54"/>
  <c r="S81" i="54"/>
  <c r="Q81" i="54"/>
  <c r="F81" i="54"/>
  <c r="E81" i="54"/>
  <c r="D81" i="54"/>
  <c r="C81" i="54"/>
  <c r="B81" i="54"/>
  <c r="A81" i="54"/>
  <c r="BZ80" i="54"/>
  <c r="BY80" i="54"/>
  <c r="BX80" i="54"/>
  <c r="BW80" i="54"/>
  <c r="BV80" i="54"/>
  <c r="BU80" i="54"/>
  <c r="BT80" i="54"/>
  <c r="BS80" i="54"/>
  <c r="BR80" i="54"/>
  <c r="BQ80" i="54"/>
  <c r="BP80" i="54"/>
  <c r="BO80" i="54"/>
  <c r="BN80" i="54"/>
  <c r="BM80" i="54"/>
  <c r="BL80" i="54"/>
  <c r="BK80" i="54"/>
  <c r="BJ80" i="54"/>
  <c r="BI80" i="54"/>
  <c r="BH80" i="54"/>
  <c r="BG80" i="54"/>
  <c r="BF80" i="54"/>
  <c r="BE80" i="54"/>
  <c r="BD80" i="54"/>
  <c r="BC80" i="54"/>
  <c r="BB80" i="54"/>
  <c r="BA80" i="54"/>
  <c r="AZ80" i="54"/>
  <c r="AY80" i="54"/>
  <c r="AX80" i="54"/>
  <c r="AW80" i="54"/>
  <c r="AV80" i="54"/>
  <c r="AU80" i="54"/>
  <c r="AT80" i="54"/>
  <c r="AS80" i="54"/>
  <c r="AR80" i="54"/>
  <c r="AQ80" i="54"/>
  <c r="AP80" i="54"/>
  <c r="AO80" i="54"/>
  <c r="AN80" i="54"/>
  <c r="AM80" i="54"/>
  <c r="AL80" i="54"/>
  <c r="AK80" i="54"/>
  <c r="AJ80" i="54"/>
  <c r="AI80" i="54"/>
  <c r="AH80" i="54"/>
  <c r="AG80" i="54"/>
  <c r="AF80" i="54"/>
  <c r="AE80" i="54"/>
  <c r="AD80" i="54"/>
  <c r="AC80" i="54"/>
  <c r="AB80" i="54"/>
  <c r="AA80" i="54"/>
  <c r="Z80" i="54"/>
  <c r="Y80" i="54"/>
  <c r="X80" i="54"/>
  <c r="W80" i="54"/>
  <c r="V80" i="54"/>
  <c r="U80" i="54"/>
  <c r="T80" i="54"/>
  <c r="S80" i="54"/>
  <c r="Q80" i="54"/>
  <c r="F80" i="54"/>
  <c r="E80" i="54"/>
  <c r="D80" i="54"/>
  <c r="C80" i="54"/>
  <c r="B80" i="54"/>
  <c r="A80" i="54"/>
  <c r="BZ79" i="54"/>
  <c r="BY79" i="54"/>
  <c r="BX79" i="54"/>
  <c r="BW79" i="54"/>
  <c r="BV79" i="54"/>
  <c r="BU79" i="54"/>
  <c r="BT79" i="54"/>
  <c r="BS79" i="54"/>
  <c r="BR79" i="54"/>
  <c r="BQ79" i="54"/>
  <c r="BP79" i="54"/>
  <c r="BO79" i="54"/>
  <c r="BN79" i="54"/>
  <c r="BM79" i="54"/>
  <c r="BL79" i="54"/>
  <c r="BK79" i="54"/>
  <c r="BJ79" i="54"/>
  <c r="BI79" i="54"/>
  <c r="BH79" i="54"/>
  <c r="BG79" i="54"/>
  <c r="BF79" i="54"/>
  <c r="BE79" i="54"/>
  <c r="BD79" i="54"/>
  <c r="BC79" i="54"/>
  <c r="BB79" i="54"/>
  <c r="BA79" i="54"/>
  <c r="AZ79" i="54"/>
  <c r="AY79" i="54"/>
  <c r="AX79" i="54"/>
  <c r="AW79" i="54"/>
  <c r="AV79" i="54"/>
  <c r="AU79" i="54"/>
  <c r="AT79" i="54"/>
  <c r="AS79" i="54"/>
  <c r="AR79" i="54"/>
  <c r="AQ79" i="54"/>
  <c r="AP79" i="54"/>
  <c r="AO79" i="54"/>
  <c r="AN79" i="54"/>
  <c r="AM79" i="54"/>
  <c r="AL79" i="54"/>
  <c r="AK79" i="54"/>
  <c r="AJ79" i="54"/>
  <c r="AI79" i="54"/>
  <c r="AH79" i="54"/>
  <c r="AG79" i="54"/>
  <c r="AF79" i="54"/>
  <c r="AE79" i="54"/>
  <c r="AD79" i="54"/>
  <c r="AC79" i="54"/>
  <c r="AB79" i="54"/>
  <c r="AA79" i="54"/>
  <c r="Z79" i="54"/>
  <c r="Y79" i="54"/>
  <c r="X79" i="54"/>
  <c r="W79" i="54"/>
  <c r="V79" i="54"/>
  <c r="U79" i="54"/>
  <c r="T79" i="54"/>
  <c r="S79" i="54"/>
  <c r="Q79" i="54"/>
  <c r="F79" i="54"/>
  <c r="E79" i="54"/>
  <c r="D79" i="54"/>
  <c r="C79" i="54"/>
  <c r="B79" i="54"/>
  <c r="A79" i="54"/>
  <c r="BZ78" i="54"/>
  <c r="BY78" i="54"/>
  <c r="BX78" i="54"/>
  <c r="BW78" i="54"/>
  <c r="BV78" i="54"/>
  <c r="BU78" i="54"/>
  <c r="BT78" i="54"/>
  <c r="BS78" i="54"/>
  <c r="BR78" i="54"/>
  <c r="BQ78" i="54"/>
  <c r="BP78" i="54"/>
  <c r="BO78" i="54"/>
  <c r="BN78" i="54"/>
  <c r="BM78" i="54"/>
  <c r="BL78" i="54"/>
  <c r="BK78" i="54"/>
  <c r="BJ78" i="54"/>
  <c r="BI78" i="54"/>
  <c r="BH78" i="54"/>
  <c r="BG78" i="54"/>
  <c r="BF78" i="54"/>
  <c r="BE78" i="54"/>
  <c r="BD78" i="54"/>
  <c r="BC78" i="54"/>
  <c r="BB78" i="54"/>
  <c r="BA78" i="54"/>
  <c r="AZ78" i="54"/>
  <c r="AY78" i="54"/>
  <c r="AX78" i="54"/>
  <c r="AW78" i="54"/>
  <c r="AV78" i="54"/>
  <c r="AU78" i="54"/>
  <c r="AT78" i="54"/>
  <c r="AS78" i="54"/>
  <c r="AR78" i="54"/>
  <c r="AQ78" i="54"/>
  <c r="AP78" i="54"/>
  <c r="AO78" i="54"/>
  <c r="AN78" i="54"/>
  <c r="AM78" i="54"/>
  <c r="AL78" i="54"/>
  <c r="AK78" i="54"/>
  <c r="AJ78" i="54"/>
  <c r="AI78" i="54"/>
  <c r="AH78" i="54"/>
  <c r="AG78" i="54"/>
  <c r="AF78" i="54"/>
  <c r="AE78" i="54"/>
  <c r="AD78" i="54"/>
  <c r="AC78" i="54"/>
  <c r="AB78" i="54"/>
  <c r="AA78" i="54"/>
  <c r="Z78" i="54"/>
  <c r="Y78" i="54"/>
  <c r="X78" i="54"/>
  <c r="W78" i="54"/>
  <c r="V78" i="54"/>
  <c r="U78" i="54"/>
  <c r="T78" i="54"/>
  <c r="S78" i="54"/>
  <c r="Q78" i="54"/>
  <c r="F78" i="54"/>
  <c r="E78" i="54"/>
  <c r="D78" i="54"/>
  <c r="C78" i="54"/>
  <c r="B78" i="54"/>
  <c r="A78" i="54"/>
  <c r="BZ77" i="54"/>
  <c r="BY77" i="54"/>
  <c r="BX77" i="54"/>
  <c r="BW77" i="54"/>
  <c r="BV77" i="54"/>
  <c r="BU77" i="54"/>
  <c r="BT77" i="54"/>
  <c r="BS77" i="54"/>
  <c r="BR77" i="54"/>
  <c r="BQ77" i="54"/>
  <c r="BP77" i="54"/>
  <c r="BO77" i="54"/>
  <c r="BN77" i="54"/>
  <c r="BM77" i="54"/>
  <c r="BL77" i="54"/>
  <c r="BK77" i="54"/>
  <c r="BJ77" i="54"/>
  <c r="BI77" i="54"/>
  <c r="BH77" i="54"/>
  <c r="BG77" i="54"/>
  <c r="BF77" i="54"/>
  <c r="BE77" i="54"/>
  <c r="BD77" i="54"/>
  <c r="BC77" i="54"/>
  <c r="BB77" i="54"/>
  <c r="BA77" i="54"/>
  <c r="AZ77" i="54"/>
  <c r="AY77" i="54"/>
  <c r="AX77" i="54"/>
  <c r="AW77" i="54"/>
  <c r="AV77" i="54"/>
  <c r="AU77" i="54"/>
  <c r="AT77" i="54"/>
  <c r="AS77" i="54"/>
  <c r="AR77" i="54"/>
  <c r="AQ77" i="54"/>
  <c r="AP77" i="54"/>
  <c r="AO77" i="54"/>
  <c r="AN77" i="54"/>
  <c r="AM77" i="54"/>
  <c r="AL77" i="54"/>
  <c r="AK77" i="54"/>
  <c r="AJ77" i="54"/>
  <c r="AI77" i="54"/>
  <c r="AH77" i="54"/>
  <c r="AG77" i="54"/>
  <c r="AF77" i="54"/>
  <c r="AE77" i="54"/>
  <c r="AD77" i="54"/>
  <c r="AC77" i="54"/>
  <c r="AB77" i="54"/>
  <c r="AA77" i="54"/>
  <c r="Z77" i="54"/>
  <c r="Y77" i="54"/>
  <c r="X77" i="54"/>
  <c r="W77" i="54"/>
  <c r="V77" i="54"/>
  <c r="U77" i="54"/>
  <c r="T77" i="54"/>
  <c r="S77" i="54"/>
  <c r="Q77" i="54"/>
  <c r="F77" i="54"/>
  <c r="E77" i="54"/>
  <c r="D77" i="54"/>
  <c r="C77" i="54"/>
  <c r="B77" i="54"/>
  <c r="A77" i="54"/>
  <c r="BZ76" i="54"/>
  <c r="BY76" i="54"/>
  <c r="BX76" i="54"/>
  <c r="BW76" i="54"/>
  <c r="BV76" i="54"/>
  <c r="BU76" i="54"/>
  <c r="BT76" i="54"/>
  <c r="BS76" i="54"/>
  <c r="BR76" i="54"/>
  <c r="BQ76" i="54"/>
  <c r="BP76" i="54"/>
  <c r="BO76" i="54"/>
  <c r="BN76" i="54"/>
  <c r="BM76" i="54"/>
  <c r="BL76" i="54"/>
  <c r="BK76" i="54"/>
  <c r="BJ76" i="54"/>
  <c r="BI76" i="54"/>
  <c r="BH76" i="54"/>
  <c r="BG76" i="54"/>
  <c r="BF76" i="54"/>
  <c r="BE76" i="54"/>
  <c r="BD76" i="54"/>
  <c r="BC76" i="54"/>
  <c r="BB76" i="54"/>
  <c r="BA76" i="54"/>
  <c r="AZ76" i="54"/>
  <c r="AY76" i="54"/>
  <c r="AX76" i="54"/>
  <c r="AW76" i="54"/>
  <c r="AV76" i="54"/>
  <c r="AU76" i="54"/>
  <c r="AT76" i="54"/>
  <c r="AS76" i="54"/>
  <c r="AR76" i="54"/>
  <c r="AQ76" i="54"/>
  <c r="AP76" i="54"/>
  <c r="AO76" i="54"/>
  <c r="AN76" i="54"/>
  <c r="AM76" i="54"/>
  <c r="AL76" i="54"/>
  <c r="AK76" i="54"/>
  <c r="AJ76" i="54"/>
  <c r="AI76" i="54"/>
  <c r="AH76" i="54"/>
  <c r="AG76" i="54"/>
  <c r="AF76" i="54"/>
  <c r="AE76" i="54"/>
  <c r="AD76" i="54"/>
  <c r="AC76" i="54"/>
  <c r="AB76" i="54"/>
  <c r="AA76" i="54"/>
  <c r="Z76" i="54"/>
  <c r="Y76" i="54"/>
  <c r="X76" i="54"/>
  <c r="W76" i="54"/>
  <c r="V76" i="54"/>
  <c r="U76" i="54"/>
  <c r="T76" i="54"/>
  <c r="S76" i="54"/>
  <c r="Q76" i="54"/>
  <c r="F76" i="54"/>
  <c r="E76" i="54"/>
  <c r="D76" i="54"/>
  <c r="C76" i="54"/>
  <c r="B76" i="54"/>
  <c r="A76" i="54"/>
  <c r="BZ75" i="54"/>
  <c r="BY75" i="54"/>
  <c r="BX75" i="54"/>
  <c r="BW75" i="54"/>
  <c r="BV75" i="54"/>
  <c r="BU75" i="54"/>
  <c r="BT75" i="54"/>
  <c r="BS75" i="54"/>
  <c r="BR75" i="54"/>
  <c r="BQ75" i="54"/>
  <c r="BP75" i="54"/>
  <c r="BO75" i="54"/>
  <c r="BN75" i="54"/>
  <c r="BM75" i="54"/>
  <c r="BL75" i="54"/>
  <c r="BK75" i="54"/>
  <c r="BJ75" i="54"/>
  <c r="BI75" i="54"/>
  <c r="BH75" i="54"/>
  <c r="BG75" i="54"/>
  <c r="BF75" i="54"/>
  <c r="BE75" i="54"/>
  <c r="BD75" i="54"/>
  <c r="BC75" i="54"/>
  <c r="BB75" i="54"/>
  <c r="BA75" i="54"/>
  <c r="AZ75" i="54"/>
  <c r="AY75" i="54"/>
  <c r="AX75" i="54"/>
  <c r="AW75" i="54"/>
  <c r="AV75" i="54"/>
  <c r="AU75" i="54"/>
  <c r="AT75" i="54"/>
  <c r="AS75" i="54"/>
  <c r="AR75" i="54"/>
  <c r="AQ75" i="54"/>
  <c r="AP75" i="54"/>
  <c r="AO75" i="54"/>
  <c r="AN75" i="54"/>
  <c r="AM75" i="54"/>
  <c r="AL75" i="54"/>
  <c r="AK75" i="54"/>
  <c r="AJ75" i="54"/>
  <c r="AI75" i="54"/>
  <c r="AH75" i="54"/>
  <c r="AG75" i="54"/>
  <c r="AF75" i="54"/>
  <c r="AE75" i="54"/>
  <c r="AD75" i="54"/>
  <c r="AC75" i="54"/>
  <c r="AB75" i="54"/>
  <c r="AA75" i="54"/>
  <c r="Z75" i="54"/>
  <c r="Y75" i="54"/>
  <c r="X75" i="54"/>
  <c r="W75" i="54"/>
  <c r="V75" i="54"/>
  <c r="U75" i="54"/>
  <c r="T75" i="54"/>
  <c r="S75" i="54"/>
  <c r="Q75" i="54"/>
  <c r="F75" i="54"/>
  <c r="E75" i="54"/>
  <c r="D75" i="54"/>
  <c r="C75" i="54"/>
  <c r="B75" i="54"/>
  <c r="A75" i="54"/>
  <c r="BZ74" i="54"/>
  <c r="BY74" i="54"/>
  <c r="BX74" i="54"/>
  <c r="BW74" i="54"/>
  <c r="BV74" i="54"/>
  <c r="BU74" i="54"/>
  <c r="BT74" i="54"/>
  <c r="BS74" i="54"/>
  <c r="BR74" i="54"/>
  <c r="BQ74" i="54"/>
  <c r="BP74" i="54"/>
  <c r="BO74" i="54"/>
  <c r="BN74" i="54"/>
  <c r="BM74" i="54"/>
  <c r="BL74" i="54"/>
  <c r="BK74" i="54"/>
  <c r="BJ74" i="54"/>
  <c r="BI74" i="54"/>
  <c r="BH74" i="54"/>
  <c r="BG74" i="54"/>
  <c r="BF74" i="54"/>
  <c r="BE74" i="54"/>
  <c r="BD74" i="54"/>
  <c r="BC74" i="54"/>
  <c r="BB74" i="54"/>
  <c r="BA74" i="54"/>
  <c r="AZ74" i="54"/>
  <c r="AY74" i="54"/>
  <c r="AX74" i="54"/>
  <c r="AW74" i="54"/>
  <c r="AV74" i="54"/>
  <c r="AU74" i="54"/>
  <c r="AT74" i="54"/>
  <c r="AS74" i="54"/>
  <c r="AR74" i="54"/>
  <c r="AQ74" i="54"/>
  <c r="AP74" i="54"/>
  <c r="AO74" i="54"/>
  <c r="AN74" i="54"/>
  <c r="AM74" i="54"/>
  <c r="AL74" i="54"/>
  <c r="AK74" i="54"/>
  <c r="AJ74" i="54"/>
  <c r="AI74" i="54"/>
  <c r="AH74" i="54"/>
  <c r="AG74" i="54"/>
  <c r="AF74" i="54"/>
  <c r="AE74" i="54"/>
  <c r="AD74" i="54"/>
  <c r="AC74" i="54"/>
  <c r="AB74" i="54"/>
  <c r="AA74" i="54"/>
  <c r="Z74" i="54"/>
  <c r="Y74" i="54"/>
  <c r="X74" i="54"/>
  <c r="W74" i="54"/>
  <c r="V74" i="54"/>
  <c r="U74" i="54"/>
  <c r="T74" i="54"/>
  <c r="S74" i="54"/>
  <c r="Q74" i="54"/>
  <c r="F74" i="54"/>
  <c r="E74" i="54"/>
  <c r="D74" i="54"/>
  <c r="C74" i="54"/>
  <c r="B74" i="54"/>
  <c r="A74" i="54"/>
  <c r="BZ73" i="54"/>
  <c r="BY73" i="54"/>
  <c r="BX73" i="54"/>
  <c r="BW73" i="54"/>
  <c r="BV73" i="54"/>
  <c r="BU73" i="54"/>
  <c r="BT73" i="54"/>
  <c r="BS73" i="54"/>
  <c r="BR73" i="54"/>
  <c r="BQ73" i="54"/>
  <c r="BP73" i="54"/>
  <c r="BO73" i="54"/>
  <c r="BN73" i="54"/>
  <c r="BM73" i="54"/>
  <c r="BL73" i="54"/>
  <c r="BK73" i="54"/>
  <c r="BJ73" i="54"/>
  <c r="BI73" i="54"/>
  <c r="BH73" i="54"/>
  <c r="BG73" i="54"/>
  <c r="BF73" i="54"/>
  <c r="BE73" i="54"/>
  <c r="BD73" i="54"/>
  <c r="BC73" i="54"/>
  <c r="BB73" i="54"/>
  <c r="BA73" i="54"/>
  <c r="AZ73" i="54"/>
  <c r="AY73" i="54"/>
  <c r="AX73" i="54"/>
  <c r="AW73" i="54"/>
  <c r="AV73" i="54"/>
  <c r="AU73" i="54"/>
  <c r="AT73" i="54"/>
  <c r="AS73" i="54"/>
  <c r="AR73" i="54"/>
  <c r="AQ73" i="54"/>
  <c r="AP73" i="54"/>
  <c r="AO73" i="54"/>
  <c r="AN73" i="54"/>
  <c r="AM73" i="54"/>
  <c r="AL73" i="54"/>
  <c r="AK73" i="54"/>
  <c r="AJ73" i="54"/>
  <c r="AI73" i="54"/>
  <c r="AH73" i="54"/>
  <c r="AG73" i="54"/>
  <c r="AF73" i="54"/>
  <c r="AE73" i="54"/>
  <c r="AD73" i="54"/>
  <c r="AC73" i="54"/>
  <c r="AB73" i="54"/>
  <c r="AA73" i="54"/>
  <c r="Z73" i="54"/>
  <c r="Y73" i="54"/>
  <c r="X73" i="54"/>
  <c r="W73" i="54"/>
  <c r="V73" i="54"/>
  <c r="U73" i="54"/>
  <c r="T73" i="54"/>
  <c r="S73" i="54"/>
  <c r="Q73" i="54"/>
  <c r="F73" i="54"/>
  <c r="E73" i="54"/>
  <c r="D73" i="54"/>
  <c r="C73" i="54"/>
  <c r="B73" i="54"/>
  <c r="A73" i="54"/>
  <c r="BZ72" i="54"/>
  <c r="BY72" i="54"/>
  <c r="BX72" i="54"/>
  <c r="BW72" i="54"/>
  <c r="BV72" i="54"/>
  <c r="BU72" i="54"/>
  <c r="BT72" i="54"/>
  <c r="BS72" i="54"/>
  <c r="BR72" i="54"/>
  <c r="BQ72" i="54"/>
  <c r="BP72" i="54"/>
  <c r="BO72" i="54"/>
  <c r="BN72" i="54"/>
  <c r="BM72" i="54"/>
  <c r="BL72" i="54"/>
  <c r="BK72" i="54"/>
  <c r="BJ72" i="54"/>
  <c r="BI72" i="54"/>
  <c r="BH72" i="54"/>
  <c r="BG72" i="54"/>
  <c r="BF72" i="54"/>
  <c r="BE72" i="54"/>
  <c r="BD72" i="54"/>
  <c r="BC72" i="54"/>
  <c r="BB72" i="54"/>
  <c r="BA72" i="54"/>
  <c r="AZ72" i="54"/>
  <c r="AY72" i="54"/>
  <c r="AX72" i="54"/>
  <c r="AW72" i="54"/>
  <c r="AV72" i="54"/>
  <c r="AU72" i="54"/>
  <c r="AT72" i="54"/>
  <c r="AS72" i="54"/>
  <c r="AR72" i="54"/>
  <c r="AQ72" i="54"/>
  <c r="AP72" i="54"/>
  <c r="AO72" i="54"/>
  <c r="AN72" i="54"/>
  <c r="AM72" i="54"/>
  <c r="AL72" i="54"/>
  <c r="AK72" i="54"/>
  <c r="AJ72" i="54"/>
  <c r="AI72" i="54"/>
  <c r="AH72" i="54"/>
  <c r="AG72" i="54"/>
  <c r="AF72" i="54"/>
  <c r="AE72" i="54"/>
  <c r="AD72" i="54"/>
  <c r="AC72" i="54"/>
  <c r="AB72" i="54"/>
  <c r="AA72" i="54"/>
  <c r="Z72" i="54"/>
  <c r="Y72" i="54"/>
  <c r="X72" i="54"/>
  <c r="W72" i="54"/>
  <c r="V72" i="54"/>
  <c r="U72" i="54"/>
  <c r="T72" i="54"/>
  <c r="S72" i="54"/>
  <c r="Q72" i="54"/>
  <c r="F72" i="54"/>
  <c r="E72" i="54"/>
  <c r="D72" i="54"/>
  <c r="C72" i="54"/>
  <c r="B72" i="54"/>
  <c r="A72" i="54"/>
  <c r="BZ71" i="54"/>
  <c r="BY71" i="54"/>
  <c r="BX71" i="54"/>
  <c r="BW71" i="54"/>
  <c r="BV71" i="54"/>
  <c r="BU71" i="54"/>
  <c r="BT71" i="54"/>
  <c r="BS71" i="54"/>
  <c r="BR71" i="54"/>
  <c r="BQ71" i="54"/>
  <c r="BP71" i="54"/>
  <c r="BO71" i="54"/>
  <c r="BN71" i="54"/>
  <c r="BM71" i="54"/>
  <c r="BL71" i="54"/>
  <c r="BK71" i="54"/>
  <c r="BJ71" i="54"/>
  <c r="BI71" i="54"/>
  <c r="BH71" i="54"/>
  <c r="BG71" i="54"/>
  <c r="BF71" i="54"/>
  <c r="BE71" i="54"/>
  <c r="BD71" i="54"/>
  <c r="BC71" i="54"/>
  <c r="BB71" i="54"/>
  <c r="BA71" i="54"/>
  <c r="AZ71" i="54"/>
  <c r="AY71" i="54"/>
  <c r="AX71" i="54"/>
  <c r="AW71" i="54"/>
  <c r="AV71" i="54"/>
  <c r="AU71" i="54"/>
  <c r="AT71" i="54"/>
  <c r="AS71" i="54"/>
  <c r="AR71" i="54"/>
  <c r="AQ71" i="54"/>
  <c r="AP71" i="54"/>
  <c r="AO71" i="54"/>
  <c r="AN71" i="54"/>
  <c r="AM71" i="54"/>
  <c r="AL71" i="54"/>
  <c r="AK71" i="54"/>
  <c r="AJ71" i="54"/>
  <c r="AI71" i="54"/>
  <c r="AH71" i="54"/>
  <c r="AG71" i="54"/>
  <c r="AF71" i="54"/>
  <c r="AE71" i="54"/>
  <c r="AD71" i="54"/>
  <c r="AC71" i="54"/>
  <c r="AB71" i="54"/>
  <c r="AA71" i="54"/>
  <c r="Z71" i="54"/>
  <c r="Y71" i="54"/>
  <c r="X71" i="54"/>
  <c r="W71" i="54"/>
  <c r="V71" i="54"/>
  <c r="U71" i="54"/>
  <c r="T71" i="54"/>
  <c r="S71" i="54"/>
  <c r="Q71" i="54"/>
  <c r="F71" i="54"/>
  <c r="E71" i="54"/>
  <c r="D71" i="54"/>
  <c r="C71" i="54"/>
  <c r="B71" i="54"/>
  <c r="A71" i="54"/>
  <c r="BZ70" i="54"/>
  <c r="BY70" i="54"/>
  <c r="BX70" i="54"/>
  <c r="BW70" i="54"/>
  <c r="BV70" i="54"/>
  <c r="BU70" i="54"/>
  <c r="BT70" i="54"/>
  <c r="BS70" i="54"/>
  <c r="BR70" i="54"/>
  <c r="BQ70" i="54"/>
  <c r="BP70" i="54"/>
  <c r="BO70" i="54"/>
  <c r="BN70" i="54"/>
  <c r="BM70" i="54"/>
  <c r="BL70" i="54"/>
  <c r="BK70" i="54"/>
  <c r="BJ70" i="54"/>
  <c r="BI70" i="54"/>
  <c r="BH70" i="54"/>
  <c r="BG70" i="54"/>
  <c r="BF70" i="54"/>
  <c r="BE70" i="54"/>
  <c r="BD70" i="54"/>
  <c r="BC70" i="54"/>
  <c r="BB70" i="54"/>
  <c r="BA70" i="54"/>
  <c r="AZ70" i="54"/>
  <c r="AY70" i="54"/>
  <c r="AX70" i="54"/>
  <c r="AW70" i="54"/>
  <c r="AV70" i="54"/>
  <c r="AU70" i="54"/>
  <c r="AT70" i="54"/>
  <c r="AS70" i="54"/>
  <c r="AR70" i="54"/>
  <c r="AQ70" i="54"/>
  <c r="AP70" i="54"/>
  <c r="AO70" i="54"/>
  <c r="AN70" i="54"/>
  <c r="AM70" i="54"/>
  <c r="AL70" i="54"/>
  <c r="AK70" i="54"/>
  <c r="AJ70" i="54"/>
  <c r="AI70" i="54"/>
  <c r="AH70" i="54"/>
  <c r="AG70" i="54"/>
  <c r="AF70" i="54"/>
  <c r="AE70" i="54"/>
  <c r="AD70" i="54"/>
  <c r="AC70" i="54"/>
  <c r="AB70" i="54"/>
  <c r="AA70" i="54"/>
  <c r="Z70" i="54"/>
  <c r="Y70" i="54"/>
  <c r="X70" i="54"/>
  <c r="W70" i="54"/>
  <c r="V70" i="54"/>
  <c r="U70" i="54"/>
  <c r="T70" i="54"/>
  <c r="S70" i="54"/>
  <c r="Q70" i="54"/>
  <c r="F70" i="54"/>
  <c r="E70" i="54"/>
  <c r="D70" i="54"/>
  <c r="C70" i="54"/>
  <c r="B70" i="54"/>
  <c r="A70" i="54"/>
  <c r="BZ69" i="54"/>
  <c r="BY69" i="54"/>
  <c r="BX69" i="54"/>
  <c r="BW69" i="54"/>
  <c r="BV69" i="54"/>
  <c r="BU69" i="54"/>
  <c r="BT69" i="54"/>
  <c r="BS69" i="54"/>
  <c r="BR69" i="54"/>
  <c r="BQ69" i="54"/>
  <c r="BP69" i="54"/>
  <c r="BO69" i="54"/>
  <c r="BN69" i="54"/>
  <c r="BM69" i="54"/>
  <c r="BL69" i="54"/>
  <c r="BK69" i="54"/>
  <c r="BJ69" i="54"/>
  <c r="BI69" i="54"/>
  <c r="BH69" i="54"/>
  <c r="BG69" i="54"/>
  <c r="BF69" i="54"/>
  <c r="BE69" i="54"/>
  <c r="BD69" i="54"/>
  <c r="BC69" i="54"/>
  <c r="BB69" i="54"/>
  <c r="BA69" i="54"/>
  <c r="AZ69" i="54"/>
  <c r="AY69" i="54"/>
  <c r="AX69" i="54"/>
  <c r="AW69" i="54"/>
  <c r="AV69" i="54"/>
  <c r="AU69" i="54"/>
  <c r="AT69" i="54"/>
  <c r="AS69" i="54"/>
  <c r="AR69" i="54"/>
  <c r="AQ69" i="54"/>
  <c r="AP69" i="54"/>
  <c r="AO69" i="54"/>
  <c r="AN69" i="54"/>
  <c r="AM69" i="54"/>
  <c r="AL69" i="54"/>
  <c r="AK69" i="54"/>
  <c r="AJ69" i="54"/>
  <c r="AI69" i="54"/>
  <c r="AH69" i="54"/>
  <c r="AG69" i="54"/>
  <c r="AF69" i="54"/>
  <c r="AE69" i="54"/>
  <c r="AD69" i="54"/>
  <c r="AC69" i="54"/>
  <c r="AB69" i="54"/>
  <c r="AA69" i="54"/>
  <c r="Z69" i="54"/>
  <c r="Y69" i="54"/>
  <c r="X69" i="54"/>
  <c r="W69" i="54"/>
  <c r="V69" i="54"/>
  <c r="U69" i="54"/>
  <c r="T69" i="54"/>
  <c r="S69" i="54"/>
  <c r="Q69" i="54"/>
  <c r="F69" i="54"/>
  <c r="E69" i="54"/>
  <c r="D69" i="54"/>
  <c r="C69" i="54"/>
  <c r="B69" i="54"/>
  <c r="A69" i="54"/>
  <c r="BZ68" i="54"/>
  <c r="BY68" i="54"/>
  <c r="BX68" i="54"/>
  <c r="BW68" i="54"/>
  <c r="BV68" i="54"/>
  <c r="BU68" i="54"/>
  <c r="BT68" i="54"/>
  <c r="BS68" i="54"/>
  <c r="BR68" i="54"/>
  <c r="BQ68" i="54"/>
  <c r="BP68" i="54"/>
  <c r="BO68" i="54"/>
  <c r="BN68" i="54"/>
  <c r="BM68" i="54"/>
  <c r="BL68" i="54"/>
  <c r="BK68" i="54"/>
  <c r="BJ68" i="54"/>
  <c r="BI68" i="54"/>
  <c r="BH68" i="54"/>
  <c r="BG68" i="54"/>
  <c r="BF68" i="54"/>
  <c r="BE68" i="54"/>
  <c r="BD68" i="54"/>
  <c r="BC68" i="54"/>
  <c r="BB68" i="54"/>
  <c r="BA68" i="54"/>
  <c r="AZ68" i="54"/>
  <c r="AY68" i="54"/>
  <c r="AX68" i="54"/>
  <c r="AW68" i="54"/>
  <c r="AV68" i="54"/>
  <c r="AU68" i="54"/>
  <c r="AT68" i="54"/>
  <c r="AS68" i="54"/>
  <c r="AR68" i="54"/>
  <c r="AQ68" i="54"/>
  <c r="AP68" i="54"/>
  <c r="AO68" i="54"/>
  <c r="AN68" i="54"/>
  <c r="AM68" i="54"/>
  <c r="AL68" i="54"/>
  <c r="AK68" i="54"/>
  <c r="AJ68" i="54"/>
  <c r="AI68" i="54"/>
  <c r="AH68" i="54"/>
  <c r="AG68" i="54"/>
  <c r="AF68" i="54"/>
  <c r="AE68" i="54"/>
  <c r="AD68" i="54"/>
  <c r="AC68" i="54"/>
  <c r="AB68" i="54"/>
  <c r="AA68" i="54"/>
  <c r="Z68" i="54"/>
  <c r="Y68" i="54"/>
  <c r="X68" i="54"/>
  <c r="W68" i="54"/>
  <c r="V68" i="54"/>
  <c r="U68" i="54"/>
  <c r="T68" i="54"/>
  <c r="S68" i="54"/>
  <c r="Q68" i="54"/>
  <c r="F68" i="54"/>
  <c r="E68" i="54"/>
  <c r="D68" i="54"/>
  <c r="C68" i="54"/>
  <c r="B68" i="54"/>
  <c r="A68" i="54"/>
  <c r="BZ67" i="54"/>
  <c r="BY67" i="54"/>
  <c r="BX67" i="54"/>
  <c r="BW67" i="54"/>
  <c r="BV67" i="54"/>
  <c r="BU67" i="54"/>
  <c r="BT67" i="54"/>
  <c r="BS67" i="54"/>
  <c r="BR67" i="54"/>
  <c r="BQ67" i="54"/>
  <c r="BP67" i="54"/>
  <c r="BO67" i="54"/>
  <c r="BN67" i="54"/>
  <c r="BM67" i="54"/>
  <c r="BL67" i="54"/>
  <c r="BK67" i="54"/>
  <c r="BJ67" i="54"/>
  <c r="BI67" i="54"/>
  <c r="BH67" i="54"/>
  <c r="BG67" i="54"/>
  <c r="BF67" i="54"/>
  <c r="BE67" i="54"/>
  <c r="BD67" i="54"/>
  <c r="BC67" i="54"/>
  <c r="BB67" i="54"/>
  <c r="BA67" i="54"/>
  <c r="AZ67" i="54"/>
  <c r="AY67" i="54"/>
  <c r="AX67" i="54"/>
  <c r="AW67" i="54"/>
  <c r="AV67" i="54"/>
  <c r="AU67" i="54"/>
  <c r="AT67" i="54"/>
  <c r="AS67" i="54"/>
  <c r="AR67" i="54"/>
  <c r="AQ67" i="54"/>
  <c r="AP67" i="54"/>
  <c r="AO67" i="54"/>
  <c r="AN67" i="54"/>
  <c r="AM67" i="54"/>
  <c r="AL67" i="54"/>
  <c r="AK67" i="54"/>
  <c r="AJ67" i="54"/>
  <c r="AI67" i="54"/>
  <c r="AH67" i="54"/>
  <c r="AG67" i="54"/>
  <c r="AF67" i="54"/>
  <c r="AE67" i="54"/>
  <c r="AD67" i="54"/>
  <c r="AC67" i="54"/>
  <c r="AB67" i="54"/>
  <c r="AA67" i="54"/>
  <c r="Z67" i="54"/>
  <c r="Y67" i="54"/>
  <c r="X67" i="54"/>
  <c r="W67" i="54"/>
  <c r="V67" i="54"/>
  <c r="U67" i="54"/>
  <c r="T67" i="54"/>
  <c r="S67" i="54"/>
  <c r="Q67" i="54"/>
  <c r="F67" i="54"/>
  <c r="E67" i="54"/>
  <c r="D67" i="54"/>
  <c r="C67" i="54"/>
  <c r="B67" i="54"/>
  <c r="A67" i="54"/>
  <c r="BZ66" i="54"/>
  <c r="BY66" i="54"/>
  <c r="BX66" i="54"/>
  <c r="BW66" i="54"/>
  <c r="BV66" i="54"/>
  <c r="BU66" i="54"/>
  <c r="BT66" i="54"/>
  <c r="BS66" i="54"/>
  <c r="BR66" i="54"/>
  <c r="BQ66" i="54"/>
  <c r="BP66" i="54"/>
  <c r="BO66" i="54"/>
  <c r="BN66" i="54"/>
  <c r="BM66" i="54"/>
  <c r="BL66" i="54"/>
  <c r="BK66" i="54"/>
  <c r="BJ66" i="54"/>
  <c r="BI66" i="54"/>
  <c r="BH66" i="54"/>
  <c r="BG66" i="54"/>
  <c r="BF66" i="54"/>
  <c r="BE66" i="54"/>
  <c r="BD66" i="54"/>
  <c r="BC66" i="54"/>
  <c r="BB66" i="54"/>
  <c r="BA66" i="54"/>
  <c r="AZ66" i="54"/>
  <c r="AY66" i="54"/>
  <c r="AX66" i="54"/>
  <c r="AW66" i="54"/>
  <c r="AV66" i="54"/>
  <c r="AU66" i="54"/>
  <c r="AT66" i="54"/>
  <c r="AS66" i="54"/>
  <c r="AR66" i="54"/>
  <c r="AQ66" i="54"/>
  <c r="AP66" i="54"/>
  <c r="AO66" i="54"/>
  <c r="AN66" i="54"/>
  <c r="AM66" i="54"/>
  <c r="AL66" i="54"/>
  <c r="AK66" i="54"/>
  <c r="AJ66" i="54"/>
  <c r="AI66" i="54"/>
  <c r="AH66" i="54"/>
  <c r="AG66" i="54"/>
  <c r="AF66" i="54"/>
  <c r="AE66" i="54"/>
  <c r="AD66" i="54"/>
  <c r="AC66" i="54"/>
  <c r="AB66" i="54"/>
  <c r="AA66" i="54"/>
  <c r="Z66" i="54"/>
  <c r="Y66" i="54"/>
  <c r="X66" i="54"/>
  <c r="W66" i="54"/>
  <c r="V66" i="54"/>
  <c r="U66" i="54"/>
  <c r="T66" i="54"/>
  <c r="S66" i="54"/>
  <c r="Q66" i="54"/>
  <c r="F66" i="54"/>
  <c r="E66" i="54"/>
  <c r="D66" i="54"/>
  <c r="C66" i="54"/>
  <c r="B66" i="54"/>
  <c r="A66" i="54"/>
  <c r="BZ65" i="54"/>
  <c r="BY65" i="54"/>
  <c r="BX65" i="54"/>
  <c r="BW65" i="54"/>
  <c r="BV65" i="54"/>
  <c r="BU65" i="54"/>
  <c r="BT65" i="54"/>
  <c r="BS65" i="54"/>
  <c r="BR65" i="54"/>
  <c r="BQ65" i="54"/>
  <c r="BP65" i="54"/>
  <c r="BO65" i="54"/>
  <c r="BN65" i="54"/>
  <c r="BM65" i="54"/>
  <c r="BL65" i="54"/>
  <c r="BK65" i="54"/>
  <c r="BJ65" i="54"/>
  <c r="BI65" i="54"/>
  <c r="BH65" i="54"/>
  <c r="BG65" i="54"/>
  <c r="BF65" i="54"/>
  <c r="BE65" i="54"/>
  <c r="BD65" i="54"/>
  <c r="BC65" i="54"/>
  <c r="BB65" i="54"/>
  <c r="BA65" i="54"/>
  <c r="AZ65" i="54"/>
  <c r="AY65" i="54"/>
  <c r="AX65" i="54"/>
  <c r="AW65" i="54"/>
  <c r="AV65" i="54"/>
  <c r="AU65" i="54"/>
  <c r="AT65" i="54"/>
  <c r="AS65" i="54"/>
  <c r="AR65" i="54"/>
  <c r="AQ65" i="54"/>
  <c r="AP65" i="54"/>
  <c r="AO65" i="54"/>
  <c r="AN65" i="54"/>
  <c r="AM65" i="54"/>
  <c r="AL65" i="54"/>
  <c r="AK65" i="54"/>
  <c r="AJ65" i="54"/>
  <c r="AI65" i="54"/>
  <c r="AH65" i="54"/>
  <c r="AG65" i="54"/>
  <c r="AF65" i="54"/>
  <c r="AE65" i="54"/>
  <c r="AD65" i="54"/>
  <c r="AC65" i="54"/>
  <c r="AB65" i="54"/>
  <c r="AA65" i="54"/>
  <c r="Z65" i="54"/>
  <c r="Y65" i="54"/>
  <c r="X65" i="54"/>
  <c r="W65" i="54"/>
  <c r="V65" i="54"/>
  <c r="U65" i="54"/>
  <c r="T65" i="54"/>
  <c r="S65" i="54"/>
  <c r="Q65" i="54"/>
  <c r="F65" i="54"/>
  <c r="E65" i="54"/>
  <c r="D65" i="54"/>
  <c r="C65" i="54"/>
  <c r="B65" i="54"/>
  <c r="A65" i="54"/>
  <c r="BZ64" i="54"/>
  <c r="BY64" i="54"/>
  <c r="BX64" i="54"/>
  <c r="BW64" i="54"/>
  <c r="BV64" i="54"/>
  <c r="BU64" i="54"/>
  <c r="BT64" i="54"/>
  <c r="BS64" i="54"/>
  <c r="BR64" i="54"/>
  <c r="BQ64" i="54"/>
  <c r="BP64" i="54"/>
  <c r="BO64" i="54"/>
  <c r="BN64" i="54"/>
  <c r="BM64" i="54"/>
  <c r="BL64" i="54"/>
  <c r="BK64" i="54"/>
  <c r="BJ64" i="54"/>
  <c r="BI64" i="54"/>
  <c r="BH64" i="54"/>
  <c r="BG64" i="54"/>
  <c r="BF64" i="54"/>
  <c r="BE64" i="54"/>
  <c r="BD64" i="54"/>
  <c r="BC64" i="54"/>
  <c r="BB64" i="54"/>
  <c r="BA64" i="54"/>
  <c r="AZ64" i="54"/>
  <c r="AY64" i="54"/>
  <c r="AX64" i="54"/>
  <c r="AW64" i="54"/>
  <c r="AV64" i="54"/>
  <c r="AU64" i="54"/>
  <c r="AT64" i="54"/>
  <c r="AS64" i="54"/>
  <c r="AR64" i="54"/>
  <c r="AQ64" i="54"/>
  <c r="AP64" i="54"/>
  <c r="AO64" i="54"/>
  <c r="AN64" i="54"/>
  <c r="AM64" i="54"/>
  <c r="AL64" i="54"/>
  <c r="AK64" i="54"/>
  <c r="AJ64" i="54"/>
  <c r="AI64" i="54"/>
  <c r="AH64" i="54"/>
  <c r="AG64" i="54"/>
  <c r="AF64" i="54"/>
  <c r="AE64" i="54"/>
  <c r="AD64" i="54"/>
  <c r="AC64" i="54"/>
  <c r="AB64" i="54"/>
  <c r="AA64" i="54"/>
  <c r="Z64" i="54"/>
  <c r="Y64" i="54"/>
  <c r="X64" i="54"/>
  <c r="W64" i="54"/>
  <c r="V64" i="54"/>
  <c r="U64" i="54"/>
  <c r="T64" i="54"/>
  <c r="S64" i="54"/>
  <c r="Q64" i="54"/>
  <c r="F64" i="54"/>
  <c r="E64" i="54"/>
  <c r="D64" i="54"/>
  <c r="C64" i="54"/>
  <c r="B64" i="54"/>
  <c r="A64" i="54"/>
  <c r="BZ63" i="54"/>
  <c r="BY63" i="54"/>
  <c r="BX63" i="54"/>
  <c r="BW63" i="54"/>
  <c r="BV63" i="54"/>
  <c r="BU63" i="54"/>
  <c r="BT63" i="54"/>
  <c r="BS63" i="54"/>
  <c r="BR63" i="54"/>
  <c r="BQ63" i="54"/>
  <c r="BP63" i="54"/>
  <c r="BO63" i="54"/>
  <c r="BN63" i="54"/>
  <c r="BM63" i="54"/>
  <c r="BL63" i="54"/>
  <c r="BK63" i="54"/>
  <c r="BJ63" i="54"/>
  <c r="BI63" i="54"/>
  <c r="BH63" i="54"/>
  <c r="BG63" i="54"/>
  <c r="BF63" i="54"/>
  <c r="BE63" i="54"/>
  <c r="BD63" i="54"/>
  <c r="BC63" i="54"/>
  <c r="BB63" i="54"/>
  <c r="BA63" i="54"/>
  <c r="AZ63" i="54"/>
  <c r="AY63" i="54"/>
  <c r="AX63" i="54"/>
  <c r="AW63" i="54"/>
  <c r="AV63" i="54"/>
  <c r="AU63" i="54"/>
  <c r="AT63" i="54"/>
  <c r="AS63" i="54"/>
  <c r="AR63" i="54"/>
  <c r="AQ63" i="54"/>
  <c r="AP63" i="54"/>
  <c r="AO63" i="54"/>
  <c r="AN63" i="54"/>
  <c r="AM63" i="54"/>
  <c r="AL63" i="54"/>
  <c r="AK63" i="54"/>
  <c r="AJ63" i="54"/>
  <c r="AI63" i="54"/>
  <c r="AH63" i="54"/>
  <c r="AG63" i="54"/>
  <c r="AF63" i="54"/>
  <c r="AE63" i="54"/>
  <c r="AD63" i="54"/>
  <c r="AC63" i="54"/>
  <c r="AB63" i="54"/>
  <c r="AA63" i="54"/>
  <c r="Z63" i="54"/>
  <c r="Y63" i="54"/>
  <c r="X63" i="54"/>
  <c r="W63" i="54"/>
  <c r="V63" i="54"/>
  <c r="U63" i="54"/>
  <c r="T63" i="54"/>
  <c r="S63" i="54"/>
  <c r="Q63" i="54"/>
  <c r="F63" i="54"/>
  <c r="E63" i="54"/>
  <c r="D63" i="54"/>
  <c r="C63" i="54"/>
  <c r="B63" i="54"/>
  <c r="A63" i="54"/>
  <c r="BZ62" i="54"/>
  <c r="BY62" i="54"/>
  <c r="BX62" i="54"/>
  <c r="BW62" i="54"/>
  <c r="BV62" i="54"/>
  <c r="BU62" i="54"/>
  <c r="BT62" i="54"/>
  <c r="BS62" i="54"/>
  <c r="BR62" i="54"/>
  <c r="BQ62" i="54"/>
  <c r="BP62" i="54"/>
  <c r="BO62" i="54"/>
  <c r="BN62" i="54"/>
  <c r="BM62" i="54"/>
  <c r="BL62" i="54"/>
  <c r="BK62" i="54"/>
  <c r="BJ62" i="54"/>
  <c r="BI62" i="54"/>
  <c r="BH62" i="54"/>
  <c r="BG62" i="54"/>
  <c r="BF62" i="54"/>
  <c r="BE62" i="54"/>
  <c r="BD62" i="54"/>
  <c r="BC62" i="54"/>
  <c r="BB62" i="54"/>
  <c r="BA62" i="54"/>
  <c r="AZ62" i="54"/>
  <c r="AY62" i="54"/>
  <c r="AX62" i="54"/>
  <c r="AW62" i="54"/>
  <c r="AV62" i="54"/>
  <c r="AU62" i="54"/>
  <c r="AT62" i="54"/>
  <c r="AS62" i="54"/>
  <c r="AR62" i="54"/>
  <c r="AQ62" i="54"/>
  <c r="AP62" i="54"/>
  <c r="AO62" i="54"/>
  <c r="AN62" i="54"/>
  <c r="AM62" i="54"/>
  <c r="AL62" i="54"/>
  <c r="AK62" i="54"/>
  <c r="AJ62" i="54"/>
  <c r="AI62" i="54"/>
  <c r="AH62" i="54"/>
  <c r="AG62" i="54"/>
  <c r="AF62" i="54"/>
  <c r="AE62" i="54"/>
  <c r="AD62" i="54"/>
  <c r="AC62" i="54"/>
  <c r="AB62" i="54"/>
  <c r="AA62" i="54"/>
  <c r="Z62" i="54"/>
  <c r="Y62" i="54"/>
  <c r="X62" i="54"/>
  <c r="W62" i="54"/>
  <c r="V62" i="54"/>
  <c r="U62" i="54"/>
  <c r="T62" i="54"/>
  <c r="S62" i="54"/>
  <c r="Q62" i="54"/>
  <c r="F62" i="54"/>
  <c r="E62" i="54"/>
  <c r="D62" i="54"/>
  <c r="C62" i="54"/>
  <c r="B62" i="54"/>
  <c r="A62" i="54"/>
  <c r="BZ61" i="54"/>
  <c r="BY61" i="54"/>
  <c r="BX61" i="54"/>
  <c r="BW61" i="54"/>
  <c r="BV61" i="54"/>
  <c r="BU61" i="54"/>
  <c r="BT61" i="54"/>
  <c r="BS61" i="54"/>
  <c r="BR61" i="54"/>
  <c r="BQ61" i="54"/>
  <c r="BP61" i="54"/>
  <c r="BO61" i="54"/>
  <c r="BN61" i="54"/>
  <c r="BM61" i="54"/>
  <c r="BL61" i="54"/>
  <c r="BK61" i="54"/>
  <c r="BJ61" i="54"/>
  <c r="BI61" i="54"/>
  <c r="BH61" i="54"/>
  <c r="BG61" i="54"/>
  <c r="BF61" i="54"/>
  <c r="BE61" i="54"/>
  <c r="BD61" i="54"/>
  <c r="BC61" i="54"/>
  <c r="BB61" i="54"/>
  <c r="BA61" i="54"/>
  <c r="AZ61" i="54"/>
  <c r="AY61" i="54"/>
  <c r="AX61" i="54"/>
  <c r="AW61" i="54"/>
  <c r="AV61" i="54"/>
  <c r="AU61" i="54"/>
  <c r="AT61" i="54"/>
  <c r="AS61" i="54"/>
  <c r="AR61" i="54"/>
  <c r="AQ61" i="54"/>
  <c r="AP61" i="54"/>
  <c r="AO61" i="54"/>
  <c r="AN61" i="54"/>
  <c r="AM61" i="54"/>
  <c r="AL61" i="54"/>
  <c r="AK61" i="54"/>
  <c r="AJ61" i="54"/>
  <c r="AI61" i="54"/>
  <c r="AH61" i="54"/>
  <c r="AG61" i="54"/>
  <c r="AF61" i="54"/>
  <c r="AE61" i="54"/>
  <c r="AD61" i="54"/>
  <c r="AC61" i="54"/>
  <c r="AB61" i="54"/>
  <c r="AA61" i="54"/>
  <c r="Z61" i="54"/>
  <c r="Y61" i="54"/>
  <c r="X61" i="54"/>
  <c r="W61" i="54"/>
  <c r="V61" i="54"/>
  <c r="U61" i="54"/>
  <c r="T61" i="54"/>
  <c r="S61" i="54"/>
  <c r="Q61" i="54"/>
  <c r="F61" i="54"/>
  <c r="E61" i="54"/>
  <c r="D61" i="54"/>
  <c r="C61" i="54"/>
  <c r="B61" i="54"/>
  <c r="A61" i="54"/>
  <c r="BZ60" i="54"/>
  <c r="BY60" i="54"/>
  <c r="BX60" i="54"/>
  <c r="BW60" i="54"/>
  <c r="BV60" i="54"/>
  <c r="BU60" i="54"/>
  <c r="BT60" i="54"/>
  <c r="BS60" i="54"/>
  <c r="BR60" i="54"/>
  <c r="BQ60" i="54"/>
  <c r="BP60" i="54"/>
  <c r="BO60" i="54"/>
  <c r="BN60" i="54"/>
  <c r="BM60" i="54"/>
  <c r="BL60" i="54"/>
  <c r="BK60" i="54"/>
  <c r="BJ60" i="54"/>
  <c r="BI60" i="54"/>
  <c r="BH60" i="54"/>
  <c r="BG60" i="54"/>
  <c r="BF60" i="54"/>
  <c r="BE60" i="54"/>
  <c r="BD60" i="54"/>
  <c r="BC60" i="54"/>
  <c r="BB60" i="54"/>
  <c r="BA60" i="54"/>
  <c r="AZ60" i="54"/>
  <c r="AY60" i="54"/>
  <c r="AX60" i="54"/>
  <c r="AW60" i="54"/>
  <c r="AV60" i="54"/>
  <c r="AU60" i="54"/>
  <c r="AT60" i="54"/>
  <c r="AS60" i="54"/>
  <c r="AR60" i="54"/>
  <c r="AQ60" i="54"/>
  <c r="AP60" i="54"/>
  <c r="AO60" i="54"/>
  <c r="AN60" i="54"/>
  <c r="AM60" i="54"/>
  <c r="AL60" i="54"/>
  <c r="AK60" i="54"/>
  <c r="AJ60" i="54"/>
  <c r="AI60" i="54"/>
  <c r="AH60" i="54"/>
  <c r="AG60" i="54"/>
  <c r="AF60" i="54"/>
  <c r="AE60" i="54"/>
  <c r="AD60" i="54"/>
  <c r="AC60" i="54"/>
  <c r="AB60" i="54"/>
  <c r="AA60" i="54"/>
  <c r="Z60" i="54"/>
  <c r="Y60" i="54"/>
  <c r="X60" i="54"/>
  <c r="W60" i="54"/>
  <c r="V60" i="54"/>
  <c r="U60" i="54"/>
  <c r="T60" i="54"/>
  <c r="S60" i="54"/>
  <c r="Q60" i="54"/>
  <c r="F60" i="54"/>
  <c r="E60" i="54"/>
  <c r="D60" i="54"/>
  <c r="C60" i="54"/>
  <c r="B60" i="54"/>
  <c r="A60" i="54"/>
  <c r="BZ59" i="54"/>
  <c r="BY59" i="54"/>
  <c r="BX59" i="54"/>
  <c r="BW59" i="54"/>
  <c r="BV59" i="54"/>
  <c r="BU59" i="54"/>
  <c r="BT59" i="54"/>
  <c r="BS59" i="54"/>
  <c r="BR59" i="54"/>
  <c r="BQ59" i="54"/>
  <c r="BP59" i="54"/>
  <c r="BO59" i="54"/>
  <c r="BN59" i="54"/>
  <c r="BM59" i="54"/>
  <c r="BL59" i="54"/>
  <c r="BK59" i="54"/>
  <c r="BJ59" i="54"/>
  <c r="BI59" i="54"/>
  <c r="BH59" i="54"/>
  <c r="BG59" i="54"/>
  <c r="BF59" i="54"/>
  <c r="BE59" i="54"/>
  <c r="BD59" i="54"/>
  <c r="BC59" i="54"/>
  <c r="BB59" i="54"/>
  <c r="BA59" i="54"/>
  <c r="AZ59" i="54"/>
  <c r="AY59" i="54"/>
  <c r="AX59" i="54"/>
  <c r="AW59" i="54"/>
  <c r="AV59" i="54"/>
  <c r="AU59" i="54"/>
  <c r="AT59" i="54"/>
  <c r="AS59" i="54"/>
  <c r="AR59" i="54"/>
  <c r="AQ59" i="54"/>
  <c r="AP59" i="54"/>
  <c r="AO59" i="54"/>
  <c r="AN59" i="54"/>
  <c r="AM59" i="54"/>
  <c r="AL59" i="54"/>
  <c r="AK59" i="54"/>
  <c r="AJ59" i="54"/>
  <c r="AI59" i="54"/>
  <c r="AH59" i="54"/>
  <c r="AG59" i="54"/>
  <c r="AF59" i="54"/>
  <c r="AE59" i="54"/>
  <c r="AD59" i="54"/>
  <c r="AC59" i="54"/>
  <c r="AB59" i="54"/>
  <c r="AA59" i="54"/>
  <c r="Z59" i="54"/>
  <c r="Y59" i="54"/>
  <c r="X59" i="54"/>
  <c r="W59" i="54"/>
  <c r="V59" i="54"/>
  <c r="U59" i="54"/>
  <c r="T59" i="54"/>
  <c r="S59" i="54"/>
  <c r="Q59" i="54"/>
  <c r="F59" i="54"/>
  <c r="E59" i="54"/>
  <c r="D59" i="54"/>
  <c r="C59" i="54"/>
  <c r="B59" i="54"/>
  <c r="A59" i="54"/>
  <c r="BZ58" i="54"/>
  <c r="BY58" i="54"/>
  <c r="BX58" i="54"/>
  <c r="BW58" i="54"/>
  <c r="BV58" i="54"/>
  <c r="BU58" i="54"/>
  <c r="BT58" i="54"/>
  <c r="BS58" i="54"/>
  <c r="BR58" i="54"/>
  <c r="BQ58" i="54"/>
  <c r="BP58" i="54"/>
  <c r="BO58" i="54"/>
  <c r="BN58" i="54"/>
  <c r="BM58" i="54"/>
  <c r="BL58" i="54"/>
  <c r="BK58" i="54"/>
  <c r="BJ58" i="54"/>
  <c r="BI58" i="54"/>
  <c r="BH58" i="54"/>
  <c r="BG58" i="54"/>
  <c r="BF58" i="54"/>
  <c r="BE58" i="54"/>
  <c r="BD58" i="54"/>
  <c r="BC58" i="54"/>
  <c r="BB58" i="54"/>
  <c r="BA58" i="54"/>
  <c r="AZ58" i="54"/>
  <c r="AY58" i="54"/>
  <c r="AX58" i="54"/>
  <c r="AW58" i="54"/>
  <c r="AV58" i="54"/>
  <c r="AU58" i="54"/>
  <c r="AT58" i="54"/>
  <c r="AS58" i="54"/>
  <c r="AR58" i="54"/>
  <c r="AQ58" i="54"/>
  <c r="AP58" i="54"/>
  <c r="AO58" i="54"/>
  <c r="AN58" i="54"/>
  <c r="AM58" i="54"/>
  <c r="AL58" i="54"/>
  <c r="AK58" i="54"/>
  <c r="AJ58" i="54"/>
  <c r="AI58" i="54"/>
  <c r="AH58" i="54"/>
  <c r="AG58" i="54"/>
  <c r="AF58" i="54"/>
  <c r="AE58" i="54"/>
  <c r="AD58" i="54"/>
  <c r="AC58" i="54"/>
  <c r="AB58" i="54"/>
  <c r="AA58" i="54"/>
  <c r="Z58" i="54"/>
  <c r="Y58" i="54"/>
  <c r="X58" i="54"/>
  <c r="W58" i="54"/>
  <c r="V58" i="54"/>
  <c r="U58" i="54"/>
  <c r="T58" i="54"/>
  <c r="S58" i="54"/>
  <c r="Q58" i="54"/>
  <c r="F58" i="54"/>
  <c r="E58" i="54"/>
  <c r="D58" i="54"/>
  <c r="C58" i="54"/>
  <c r="B58" i="54"/>
  <c r="A58" i="54"/>
  <c r="BZ57" i="54"/>
  <c r="BY57" i="54"/>
  <c r="BX57" i="54"/>
  <c r="BW57" i="54"/>
  <c r="BV57" i="54"/>
  <c r="BU57" i="54"/>
  <c r="BT57" i="54"/>
  <c r="BS57" i="54"/>
  <c r="BR57" i="54"/>
  <c r="BQ57" i="54"/>
  <c r="BP57" i="54"/>
  <c r="BO57" i="54"/>
  <c r="BN57" i="54"/>
  <c r="BM57" i="54"/>
  <c r="BL57" i="54"/>
  <c r="BK57" i="54"/>
  <c r="BJ57" i="54"/>
  <c r="BI57" i="54"/>
  <c r="BH57" i="54"/>
  <c r="BG57" i="54"/>
  <c r="BF57" i="54"/>
  <c r="BE57" i="54"/>
  <c r="BD57" i="54"/>
  <c r="BC57" i="54"/>
  <c r="BB57" i="54"/>
  <c r="BA57" i="54"/>
  <c r="AZ57" i="54"/>
  <c r="AY57" i="54"/>
  <c r="AX57" i="54"/>
  <c r="AW57" i="54"/>
  <c r="AV57" i="54"/>
  <c r="AU57" i="54"/>
  <c r="AT57" i="54"/>
  <c r="AS57" i="54"/>
  <c r="AR57" i="54"/>
  <c r="AQ57" i="54"/>
  <c r="AP57" i="54"/>
  <c r="AO57" i="54"/>
  <c r="AN57" i="54"/>
  <c r="AM57" i="54"/>
  <c r="AL57" i="54"/>
  <c r="AK57" i="54"/>
  <c r="AJ57" i="54"/>
  <c r="AI57" i="54"/>
  <c r="AH57" i="54"/>
  <c r="AG57" i="54"/>
  <c r="AF57" i="54"/>
  <c r="AE57" i="54"/>
  <c r="AD57" i="54"/>
  <c r="AC57" i="54"/>
  <c r="AB57" i="54"/>
  <c r="AA57" i="54"/>
  <c r="Z57" i="54"/>
  <c r="Y57" i="54"/>
  <c r="X57" i="54"/>
  <c r="W57" i="54"/>
  <c r="V57" i="54"/>
  <c r="U57" i="54"/>
  <c r="T57" i="54"/>
  <c r="S57" i="54"/>
  <c r="Q57" i="54"/>
  <c r="F57" i="54"/>
  <c r="E57" i="54"/>
  <c r="D57" i="54"/>
  <c r="C57" i="54"/>
  <c r="B57" i="54"/>
  <c r="A57" i="54"/>
  <c r="BZ56" i="54"/>
  <c r="BY56" i="54"/>
  <c r="BX56" i="54"/>
  <c r="BW56" i="54"/>
  <c r="BV56" i="54"/>
  <c r="BU56" i="54"/>
  <c r="BT56" i="54"/>
  <c r="BS56" i="54"/>
  <c r="BR56" i="54"/>
  <c r="BQ56" i="54"/>
  <c r="BP56" i="54"/>
  <c r="BO56" i="54"/>
  <c r="BN56" i="54"/>
  <c r="BM56" i="54"/>
  <c r="BL56" i="54"/>
  <c r="BK56" i="54"/>
  <c r="BJ56" i="54"/>
  <c r="BI56" i="54"/>
  <c r="BH56" i="54"/>
  <c r="BG56" i="54"/>
  <c r="BF56" i="54"/>
  <c r="BE56" i="54"/>
  <c r="BD56" i="54"/>
  <c r="BC56" i="54"/>
  <c r="BB56" i="54"/>
  <c r="BA56" i="54"/>
  <c r="AZ56" i="54"/>
  <c r="AY56" i="54"/>
  <c r="AX56" i="54"/>
  <c r="AW56" i="54"/>
  <c r="AV56" i="54"/>
  <c r="AU56" i="54"/>
  <c r="AT56" i="54"/>
  <c r="AS56" i="54"/>
  <c r="AR56" i="54"/>
  <c r="AQ56" i="54"/>
  <c r="AP56" i="54"/>
  <c r="AO56" i="54"/>
  <c r="AN56" i="54"/>
  <c r="AM56" i="54"/>
  <c r="AL56" i="54"/>
  <c r="AK56" i="54"/>
  <c r="AJ56" i="54"/>
  <c r="AI56" i="54"/>
  <c r="AH56" i="54"/>
  <c r="AG56" i="54"/>
  <c r="AF56" i="54"/>
  <c r="AE56" i="54"/>
  <c r="AD56" i="54"/>
  <c r="AC56" i="54"/>
  <c r="AB56" i="54"/>
  <c r="AA56" i="54"/>
  <c r="Z56" i="54"/>
  <c r="Y56" i="54"/>
  <c r="X56" i="54"/>
  <c r="W56" i="54"/>
  <c r="V56" i="54"/>
  <c r="U56" i="54"/>
  <c r="T56" i="54"/>
  <c r="S56" i="54"/>
  <c r="Q56" i="54"/>
  <c r="F56" i="54"/>
  <c r="E56" i="54"/>
  <c r="D56" i="54"/>
  <c r="C56" i="54"/>
  <c r="B56" i="54"/>
  <c r="A56" i="54"/>
  <c r="BZ55" i="54"/>
  <c r="BY55" i="54"/>
  <c r="BX55" i="54"/>
  <c r="BW55" i="54"/>
  <c r="BV55" i="54"/>
  <c r="BU55" i="54"/>
  <c r="BT55" i="54"/>
  <c r="BS55" i="54"/>
  <c r="BR55" i="54"/>
  <c r="BQ55" i="54"/>
  <c r="BP55" i="54"/>
  <c r="BO55" i="54"/>
  <c r="BN55" i="54"/>
  <c r="BM55" i="54"/>
  <c r="BL55" i="54"/>
  <c r="BK55" i="54"/>
  <c r="BJ55" i="54"/>
  <c r="BI55" i="54"/>
  <c r="BH55" i="54"/>
  <c r="BG55" i="54"/>
  <c r="BF55" i="54"/>
  <c r="BE55" i="54"/>
  <c r="BD55" i="54"/>
  <c r="BC55" i="54"/>
  <c r="BB55" i="54"/>
  <c r="BA55" i="54"/>
  <c r="AZ55" i="54"/>
  <c r="AY55" i="54"/>
  <c r="AX55" i="54"/>
  <c r="AW55" i="54"/>
  <c r="AV55" i="54"/>
  <c r="AU55" i="54"/>
  <c r="AT55" i="54"/>
  <c r="AS55" i="54"/>
  <c r="AR55" i="54"/>
  <c r="AQ55" i="54"/>
  <c r="AP55" i="54"/>
  <c r="AO55" i="54"/>
  <c r="AN55" i="54"/>
  <c r="AM55" i="54"/>
  <c r="AL55" i="54"/>
  <c r="AK55" i="54"/>
  <c r="AJ55" i="54"/>
  <c r="AI55" i="54"/>
  <c r="AH55" i="54"/>
  <c r="AG55" i="54"/>
  <c r="AF55" i="54"/>
  <c r="AE55" i="54"/>
  <c r="AD55" i="54"/>
  <c r="AC55" i="54"/>
  <c r="AB55" i="54"/>
  <c r="AA55" i="54"/>
  <c r="Z55" i="54"/>
  <c r="Y55" i="54"/>
  <c r="X55" i="54"/>
  <c r="W55" i="54"/>
  <c r="V55" i="54"/>
  <c r="U55" i="54"/>
  <c r="T55" i="54"/>
  <c r="S55" i="54"/>
  <c r="Q55" i="54"/>
  <c r="F55" i="54"/>
  <c r="E55" i="54"/>
  <c r="D55" i="54"/>
  <c r="C55" i="54"/>
  <c r="B55" i="54"/>
  <c r="A55" i="54"/>
  <c r="BZ54" i="54"/>
  <c r="BY54" i="54"/>
  <c r="BX54" i="54"/>
  <c r="BW54" i="54"/>
  <c r="BV54" i="54"/>
  <c r="BU54" i="54"/>
  <c r="BT54" i="54"/>
  <c r="BS54" i="54"/>
  <c r="BR54" i="54"/>
  <c r="BQ54" i="54"/>
  <c r="BP54" i="54"/>
  <c r="BO54" i="54"/>
  <c r="BN54" i="54"/>
  <c r="BM54" i="54"/>
  <c r="BL54" i="54"/>
  <c r="BK54" i="54"/>
  <c r="BJ54" i="54"/>
  <c r="BI54" i="54"/>
  <c r="BH54" i="54"/>
  <c r="BG54" i="54"/>
  <c r="BF54" i="54"/>
  <c r="BE54" i="54"/>
  <c r="BD54" i="54"/>
  <c r="BC54" i="54"/>
  <c r="BB54" i="54"/>
  <c r="BA54" i="54"/>
  <c r="AZ54" i="54"/>
  <c r="AY54" i="54"/>
  <c r="AX54" i="54"/>
  <c r="AW54" i="54"/>
  <c r="AV54" i="54"/>
  <c r="AU54" i="54"/>
  <c r="AT54" i="54"/>
  <c r="AS54" i="54"/>
  <c r="AR54" i="54"/>
  <c r="AQ54" i="54"/>
  <c r="AP54" i="54"/>
  <c r="AO54" i="54"/>
  <c r="AN54" i="54"/>
  <c r="AM54" i="54"/>
  <c r="AL54" i="54"/>
  <c r="AK54" i="54"/>
  <c r="AJ54" i="54"/>
  <c r="AI54" i="54"/>
  <c r="AH54" i="54"/>
  <c r="AG54" i="54"/>
  <c r="AF54" i="54"/>
  <c r="AE54" i="54"/>
  <c r="AD54" i="54"/>
  <c r="AC54" i="54"/>
  <c r="AB54" i="54"/>
  <c r="AA54" i="54"/>
  <c r="Z54" i="54"/>
  <c r="Y54" i="54"/>
  <c r="X54" i="54"/>
  <c r="W54" i="54"/>
  <c r="V54" i="54"/>
  <c r="U54" i="54"/>
  <c r="T54" i="54"/>
  <c r="S54" i="54"/>
  <c r="Q54" i="54"/>
  <c r="F54" i="54"/>
  <c r="E54" i="54"/>
  <c r="D54" i="54"/>
  <c r="C54" i="54"/>
  <c r="B54" i="54"/>
  <c r="A54" i="54"/>
  <c r="BZ53" i="54"/>
  <c r="BY53" i="54"/>
  <c r="BX53" i="54"/>
  <c r="BW53" i="54"/>
  <c r="BV53" i="54"/>
  <c r="BU53" i="54"/>
  <c r="BT53" i="54"/>
  <c r="BS53" i="54"/>
  <c r="BR53" i="54"/>
  <c r="BQ53" i="54"/>
  <c r="BP53" i="54"/>
  <c r="BO53" i="54"/>
  <c r="BN53" i="54"/>
  <c r="BM53" i="54"/>
  <c r="BL53" i="54"/>
  <c r="BK53" i="54"/>
  <c r="BJ53" i="54"/>
  <c r="BI53" i="54"/>
  <c r="BH53" i="54"/>
  <c r="BG53" i="54"/>
  <c r="BF53" i="54"/>
  <c r="BE53" i="54"/>
  <c r="BD53" i="54"/>
  <c r="BC53" i="54"/>
  <c r="BB53" i="54"/>
  <c r="BA53" i="54"/>
  <c r="AZ53" i="54"/>
  <c r="AY53" i="54"/>
  <c r="AX53" i="54"/>
  <c r="AW53" i="54"/>
  <c r="AV53" i="54"/>
  <c r="AU53" i="54"/>
  <c r="AT53" i="54"/>
  <c r="AS53" i="54"/>
  <c r="AR53" i="54"/>
  <c r="AQ53" i="54"/>
  <c r="AP53" i="54"/>
  <c r="AO53" i="54"/>
  <c r="AN53" i="54"/>
  <c r="AM53" i="54"/>
  <c r="AL53" i="54"/>
  <c r="AK53" i="54"/>
  <c r="AJ53" i="54"/>
  <c r="AI53" i="54"/>
  <c r="AH53" i="54"/>
  <c r="AG53" i="54"/>
  <c r="AF53" i="54"/>
  <c r="AE53" i="54"/>
  <c r="AD53" i="54"/>
  <c r="AC53" i="54"/>
  <c r="AB53" i="54"/>
  <c r="AA53" i="54"/>
  <c r="Z53" i="54"/>
  <c r="Y53" i="54"/>
  <c r="X53" i="54"/>
  <c r="W53" i="54"/>
  <c r="V53" i="54"/>
  <c r="U53" i="54"/>
  <c r="T53" i="54"/>
  <c r="S53" i="54"/>
  <c r="Q53" i="54"/>
  <c r="F53" i="54"/>
  <c r="E53" i="54"/>
  <c r="D53" i="54"/>
  <c r="C53" i="54"/>
  <c r="B53" i="54"/>
  <c r="A53" i="54"/>
  <c r="BZ52" i="54"/>
  <c r="BY52" i="54"/>
  <c r="BX52" i="54"/>
  <c r="BW52" i="54"/>
  <c r="BV52" i="54"/>
  <c r="BU52" i="54"/>
  <c r="BT52" i="54"/>
  <c r="BS52" i="54"/>
  <c r="BR52" i="54"/>
  <c r="BQ52" i="54"/>
  <c r="BP52" i="54"/>
  <c r="BO52" i="54"/>
  <c r="BN52" i="54"/>
  <c r="BM52" i="54"/>
  <c r="BL52" i="54"/>
  <c r="BK52" i="54"/>
  <c r="BJ52" i="54"/>
  <c r="BI52" i="54"/>
  <c r="BH52" i="54"/>
  <c r="BG52" i="54"/>
  <c r="BF52" i="54"/>
  <c r="BE52" i="54"/>
  <c r="BD52" i="54"/>
  <c r="BC52" i="54"/>
  <c r="BB52" i="54"/>
  <c r="BA52" i="54"/>
  <c r="AZ52" i="54"/>
  <c r="AY52" i="54"/>
  <c r="AX52" i="54"/>
  <c r="AW52" i="54"/>
  <c r="AV52" i="54"/>
  <c r="AU52" i="54"/>
  <c r="AT52" i="54"/>
  <c r="AS52" i="54"/>
  <c r="AR52" i="54"/>
  <c r="AQ52" i="54"/>
  <c r="AP52" i="54"/>
  <c r="AO52" i="54"/>
  <c r="AN52" i="54"/>
  <c r="AM52" i="54"/>
  <c r="AL52" i="54"/>
  <c r="AK52" i="54"/>
  <c r="AJ52" i="54"/>
  <c r="AI52" i="54"/>
  <c r="AH52" i="54"/>
  <c r="AG52" i="54"/>
  <c r="AF52" i="54"/>
  <c r="AE52" i="54"/>
  <c r="AD52" i="54"/>
  <c r="AC52" i="54"/>
  <c r="AB52" i="54"/>
  <c r="AA52" i="54"/>
  <c r="Z52" i="54"/>
  <c r="Y52" i="54"/>
  <c r="X52" i="54"/>
  <c r="W52" i="54"/>
  <c r="V52" i="54"/>
  <c r="U52" i="54"/>
  <c r="T52" i="54"/>
  <c r="S52" i="54"/>
  <c r="Q52" i="54"/>
  <c r="F52" i="54"/>
  <c r="E52" i="54"/>
  <c r="D52" i="54"/>
  <c r="C52" i="54"/>
  <c r="B52" i="54"/>
  <c r="A52" i="54"/>
  <c r="BZ51" i="54"/>
  <c r="BY51" i="54"/>
  <c r="BX51" i="54"/>
  <c r="BW51" i="54"/>
  <c r="BV51" i="54"/>
  <c r="BU51" i="54"/>
  <c r="BT51" i="54"/>
  <c r="BS51" i="54"/>
  <c r="BR51" i="54"/>
  <c r="BQ51" i="54"/>
  <c r="BP51" i="54"/>
  <c r="BO51" i="54"/>
  <c r="BN51" i="54"/>
  <c r="BM51" i="54"/>
  <c r="BL51" i="54"/>
  <c r="BK51" i="54"/>
  <c r="BJ51" i="54"/>
  <c r="BI51" i="54"/>
  <c r="BH51" i="54"/>
  <c r="BG51" i="54"/>
  <c r="BF51" i="54"/>
  <c r="BE51" i="54"/>
  <c r="BD51" i="54"/>
  <c r="BC51" i="54"/>
  <c r="BB51" i="54"/>
  <c r="BA51" i="54"/>
  <c r="AZ51" i="54"/>
  <c r="AY51" i="54"/>
  <c r="AX51" i="54"/>
  <c r="AW51" i="54"/>
  <c r="AV51" i="54"/>
  <c r="AU51" i="54"/>
  <c r="AT51" i="54"/>
  <c r="AS51" i="54"/>
  <c r="AR51" i="54"/>
  <c r="AQ51" i="54"/>
  <c r="AP51" i="54"/>
  <c r="AO51" i="54"/>
  <c r="AN51" i="54"/>
  <c r="AM51" i="54"/>
  <c r="AL51" i="54"/>
  <c r="AK51" i="54"/>
  <c r="AJ51" i="54"/>
  <c r="AI51" i="54"/>
  <c r="AH51" i="54"/>
  <c r="AG51" i="54"/>
  <c r="AF51" i="54"/>
  <c r="AE51" i="54"/>
  <c r="AD51" i="54"/>
  <c r="AC51" i="54"/>
  <c r="AB51" i="54"/>
  <c r="AA51" i="54"/>
  <c r="Z51" i="54"/>
  <c r="Y51" i="54"/>
  <c r="X51" i="54"/>
  <c r="W51" i="54"/>
  <c r="V51" i="54"/>
  <c r="U51" i="54"/>
  <c r="T51" i="54"/>
  <c r="S51" i="54"/>
  <c r="Q51" i="54"/>
  <c r="F51" i="54"/>
  <c r="E51" i="54"/>
  <c r="D51" i="54"/>
  <c r="C51" i="54"/>
  <c r="B51" i="54"/>
  <c r="A51" i="54"/>
  <c r="BZ50" i="54"/>
  <c r="BY50" i="54"/>
  <c r="BX50" i="54"/>
  <c r="BW50" i="54"/>
  <c r="BV50" i="54"/>
  <c r="BU50" i="54"/>
  <c r="BT50" i="54"/>
  <c r="BS50" i="54"/>
  <c r="BR50" i="54"/>
  <c r="BQ50" i="54"/>
  <c r="BP50" i="54"/>
  <c r="BO50" i="54"/>
  <c r="BN50" i="54"/>
  <c r="BM50" i="54"/>
  <c r="BL50" i="54"/>
  <c r="BK50" i="54"/>
  <c r="BJ50" i="54"/>
  <c r="BI50" i="54"/>
  <c r="BH50" i="54"/>
  <c r="BG50" i="54"/>
  <c r="BF50" i="54"/>
  <c r="BE50" i="54"/>
  <c r="BD50" i="54"/>
  <c r="BC50" i="54"/>
  <c r="BB50" i="54"/>
  <c r="BA50" i="54"/>
  <c r="AZ50" i="54"/>
  <c r="AY50" i="54"/>
  <c r="AX50" i="54"/>
  <c r="AW50" i="54"/>
  <c r="AV50" i="54"/>
  <c r="AU50" i="54"/>
  <c r="AT50" i="54"/>
  <c r="AS50" i="54"/>
  <c r="AR50" i="54"/>
  <c r="AQ50" i="54"/>
  <c r="AP50" i="54"/>
  <c r="AO50" i="54"/>
  <c r="AN50" i="54"/>
  <c r="AM50" i="54"/>
  <c r="AL50" i="54"/>
  <c r="AK50" i="54"/>
  <c r="AJ50" i="54"/>
  <c r="AI50" i="54"/>
  <c r="AH50" i="54"/>
  <c r="AG50" i="54"/>
  <c r="AF50" i="54"/>
  <c r="AE50" i="54"/>
  <c r="AD50" i="54"/>
  <c r="AC50" i="54"/>
  <c r="AB50" i="54"/>
  <c r="AA50" i="54"/>
  <c r="Z50" i="54"/>
  <c r="Y50" i="54"/>
  <c r="X50" i="54"/>
  <c r="W50" i="54"/>
  <c r="V50" i="54"/>
  <c r="U50" i="54"/>
  <c r="T50" i="54"/>
  <c r="S50" i="54"/>
  <c r="Q50" i="54"/>
  <c r="F50" i="54"/>
  <c r="E50" i="54"/>
  <c r="D50" i="54"/>
  <c r="C50" i="54"/>
  <c r="B50" i="54"/>
  <c r="A50" i="54"/>
  <c r="BZ49" i="54"/>
  <c r="BY49" i="54"/>
  <c r="BX49" i="54"/>
  <c r="BW49" i="54"/>
  <c r="BV49" i="54"/>
  <c r="BU49" i="54"/>
  <c r="BT49" i="54"/>
  <c r="BS49" i="54"/>
  <c r="BR49" i="54"/>
  <c r="BQ49" i="54"/>
  <c r="BP49" i="54"/>
  <c r="BO49" i="54"/>
  <c r="BN49" i="54"/>
  <c r="BM49" i="54"/>
  <c r="BL49" i="54"/>
  <c r="BK49" i="54"/>
  <c r="BJ49" i="54"/>
  <c r="BI49" i="54"/>
  <c r="BH49" i="54"/>
  <c r="BG49" i="54"/>
  <c r="BF49" i="54"/>
  <c r="BE49" i="54"/>
  <c r="BD49" i="54"/>
  <c r="BC49" i="54"/>
  <c r="BB49" i="54"/>
  <c r="BA49" i="54"/>
  <c r="AZ49" i="54"/>
  <c r="AY49" i="54"/>
  <c r="AX49" i="54"/>
  <c r="AW49" i="54"/>
  <c r="AV49" i="54"/>
  <c r="AU49" i="54"/>
  <c r="AT49" i="54"/>
  <c r="AS49" i="54"/>
  <c r="AR49" i="54"/>
  <c r="AQ49" i="54"/>
  <c r="AP49" i="54"/>
  <c r="AO49" i="54"/>
  <c r="AN49" i="54"/>
  <c r="AM49" i="54"/>
  <c r="AL49" i="54"/>
  <c r="AK49" i="54"/>
  <c r="AJ49" i="54"/>
  <c r="AI49" i="54"/>
  <c r="AH49" i="54"/>
  <c r="AG49" i="54"/>
  <c r="AF49" i="54"/>
  <c r="AE49" i="54"/>
  <c r="AD49" i="54"/>
  <c r="AC49" i="54"/>
  <c r="AB49" i="54"/>
  <c r="AA49" i="54"/>
  <c r="Z49" i="54"/>
  <c r="Y49" i="54"/>
  <c r="X49" i="54"/>
  <c r="W49" i="54"/>
  <c r="V49" i="54"/>
  <c r="U49" i="54"/>
  <c r="T49" i="54"/>
  <c r="S49" i="54"/>
  <c r="Q49" i="54"/>
  <c r="F49" i="54"/>
  <c r="E49" i="54"/>
  <c r="D49" i="54"/>
  <c r="C49" i="54"/>
  <c r="B49" i="54"/>
  <c r="A49" i="54"/>
  <c r="BZ48" i="54"/>
  <c r="BY48" i="54"/>
  <c r="BX48" i="54"/>
  <c r="BW48" i="54"/>
  <c r="BV48" i="54"/>
  <c r="BU48" i="54"/>
  <c r="BT48" i="54"/>
  <c r="BS48" i="54"/>
  <c r="BR48" i="54"/>
  <c r="BQ48" i="54"/>
  <c r="BP48" i="54"/>
  <c r="BO48" i="54"/>
  <c r="BN48" i="54"/>
  <c r="BM48" i="54"/>
  <c r="BL48" i="54"/>
  <c r="BK48" i="54"/>
  <c r="BJ48" i="54"/>
  <c r="BI48" i="54"/>
  <c r="BH48" i="54"/>
  <c r="BG48" i="54"/>
  <c r="BF48" i="54"/>
  <c r="BE48" i="54"/>
  <c r="BD48" i="54"/>
  <c r="BC48" i="54"/>
  <c r="BB48" i="54"/>
  <c r="BA48" i="54"/>
  <c r="AZ48" i="54"/>
  <c r="AY48" i="54"/>
  <c r="AX48" i="54"/>
  <c r="AW48" i="54"/>
  <c r="AV48" i="54"/>
  <c r="AU48" i="54"/>
  <c r="AT48" i="54"/>
  <c r="AS48" i="54"/>
  <c r="AR48" i="54"/>
  <c r="AQ48" i="54"/>
  <c r="AP48" i="54"/>
  <c r="AO48" i="54"/>
  <c r="AN48" i="54"/>
  <c r="AM48" i="54"/>
  <c r="AL48" i="54"/>
  <c r="AK48" i="54"/>
  <c r="AJ48" i="54"/>
  <c r="AI48" i="54"/>
  <c r="AH48" i="54"/>
  <c r="AG48" i="54"/>
  <c r="AF48" i="54"/>
  <c r="AE48" i="54"/>
  <c r="AD48" i="54"/>
  <c r="AC48" i="54"/>
  <c r="AB48" i="54"/>
  <c r="AA48" i="54"/>
  <c r="Z48" i="54"/>
  <c r="Y48" i="54"/>
  <c r="X48" i="54"/>
  <c r="W48" i="54"/>
  <c r="V48" i="54"/>
  <c r="U48" i="54"/>
  <c r="T48" i="54"/>
  <c r="S48" i="54"/>
  <c r="Q48" i="54"/>
  <c r="F48" i="54"/>
  <c r="E48" i="54"/>
  <c r="D48" i="54"/>
  <c r="C48" i="54"/>
  <c r="B48" i="54"/>
  <c r="A48" i="54"/>
  <c r="BZ47" i="54"/>
  <c r="BY47" i="54"/>
  <c r="BX47" i="54"/>
  <c r="BW47" i="54"/>
  <c r="BV47" i="54"/>
  <c r="BU47" i="54"/>
  <c r="BT47" i="54"/>
  <c r="BS47" i="54"/>
  <c r="BR47" i="54"/>
  <c r="BQ47" i="54"/>
  <c r="BP47" i="54"/>
  <c r="BO47" i="54"/>
  <c r="BN47" i="54"/>
  <c r="BM47" i="54"/>
  <c r="BL47" i="54"/>
  <c r="BK47" i="54"/>
  <c r="BJ47" i="54"/>
  <c r="BI47" i="54"/>
  <c r="BH47" i="54"/>
  <c r="BG47" i="54"/>
  <c r="BF47" i="54"/>
  <c r="BE47" i="54"/>
  <c r="BD47" i="54"/>
  <c r="BC47" i="54"/>
  <c r="BB47" i="54"/>
  <c r="BA47" i="54"/>
  <c r="AZ47" i="54"/>
  <c r="AY47" i="54"/>
  <c r="AX47" i="54"/>
  <c r="AW47" i="54"/>
  <c r="AV47" i="54"/>
  <c r="AU47" i="54"/>
  <c r="AT47" i="54"/>
  <c r="AS47" i="54"/>
  <c r="AR47" i="54"/>
  <c r="AQ47" i="54"/>
  <c r="AP47" i="54"/>
  <c r="AO47" i="54"/>
  <c r="AN47" i="54"/>
  <c r="AM47" i="54"/>
  <c r="AL47" i="54"/>
  <c r="AK47" i="54"/>
  <c r="AJ47" i="54"/>
  <c r="AI47" i="54"/>
  <c r="AH47" i="54"/>
  <c r="AG47" i="54"/>
  <c r="AF47" i="54"/>
  <c r="AE47" i="54"/>
  <c r="AD47" i="54"/>
  <c r="AC47" i="54"/>
  <c r="AB47" i="54"/>
  <c r="AA47" i="54"/>
  <c r="Z47" i="54"/>
  <c r="Y47" i="54"/>
  <c r="X47" i="54"/>
  <c r="W47" i="54"/>
  <c r="V47" i="54"/>
  <c r="U47" i="54"/>
  <c r="T47" i="54"/>
  <c r="S47" i="54"/>
  <c r="Q47" i="54"/>
  <c r="F47" i="54"/>
  <c r="E47" i="54"/>
  <c r="D47" i="54"/>
  <c r="C47" i="54"/>
  <c r="B47" i="54"/>
  <c r="A47" i="54"/>
  <c r="BZ46" i="54"/>
  <c r="BY46" i="54"/>
  <c r="BX46" i="54"/>
  <c r="BW46" i="54"/>
  <c r="BV46" i="54"/>
  <c r="BU46" i="54"/>
  <c r="BT46" i="54"/>
  <c r="BS46" i="54"/>
  <c r="BR46" i="54"/>
  <c r="BQ46" i="54"/>
  <c r="BP46" i="54"/>
  <c r="BO46" i="54"/>
  <c r="BN46" i="54"/>
  <c r="BM46" i="54"/>
  <c r="BL46" i="54"/>
  <c r="BK46" i="54"/>
  <c r="BJ46" i="54"/>
  <c r="BI46" i="54"/>
  <c r="BH46" i="54"/>
  <c r="BG46" i="54"/>
  <c r="BF46" i="54"/>
  <c r="BE46" i="54"/>
  <c r="BD46" i="54"/>
  <c r="BC46" i="54"/>
  <c r="BB46" i="54"/>
  <c r="BA46" i="54"/>
  <c r="AZ46" i="54"/>
  <c r="AY46" i="54"/>
  <c r="AX46" i="54"/>
  <c r="AW46" i="54"/>
  <c r="AV46" i="54"/>
  <c r="AU46" i="54"/>
  <c r="AT46" i="54"/>
  <c r="AS46" i="54"/>
  <c r="AR46" i="54"/>
  <c r="AQ46" i="54"/>
  <c r="AP46" i="54"/>
  <c r="AO46" i="54"/>
  <c r="AN46" i="54"/>
  <c r="AM46" i="54"/>
  <c r="AL46" i="54"/>
  <c r="AK46" i="54"/>
  <c r="AJ46" i="54"/>
  <c r="AI46" i="54"/>
  <c r="AH46" i="54"/>
  <c r="AG46" i="54"/>
  <c r="AF46" i="54"/>
  <c r="AE46" i="54"/>
  <c r="AD46" i="54"/>
  <c r="AC46" i="54"/>
  <c r="AB46" i="54"/>
  <c r="AA46" i="54"/>
  <c r="Z46" i="54"/>
  <c r="Y46" i="54"/>
  <c r="X46" i="54"/>
  <c r="W46" i="54"/>
  <c r="V46" i="54"/>
  <c r="U46" i="54"/>
  <c r="T46" i="54"/>
  <c r="S46" i="54"/>
  <c r="Q46" i="54"/>
  <c r="F46" i="54"/>
  <c r="E46" i="54"/>
  <c r="D46" i="54"/>
  <c r="C46" i="54"/>
  <c r="B46" i="54"/>
  <c r="A46" i="54"/>
  <c r="BZ45" i="54"/>
  <c r="BY45" i="54"/>
  <c r="BX45" i="54"/>
  <c r="BW45" i="54"/>
  <c r="BV45" i="54"/>
  <c r="BU45" i="54"/>
  <c r="BT45" i="54"/>
  <c r="BS45" i="54"/>
  <c r="BR45" i="54"/>
  <c r="BQ45" i="54"/>
  <c r="BP45" i="54"/>
  <c r="BO45" i="54"/>
  <c r="BN45" i="54"/>
  <c r="BM45" i="54"/>
  <c r="BL45" i="54"/>
  <c r="BK45" i="54"/>
  <c r="BJ45" i="54"/>
  <c r="BI45" i="54"/>
  <c r="BH45" i="54"/>
  <c r="BG45" i="54"/>
  <c r="BF45" i="54"/>
  <c r="BE45" i="54"/>
  <c r="BD45" i="54"/>
  <c r="BC45" i="54"/>
  <c r="BB45" i="54"/>
  <c r="BA45" i="54"/>
  <c r="AZ45" i="54"/>
  <c r="AY45" i="54"/>
  <c r="AX45" i="54"/>
  <c r="AW45" i="54"/>
  <c r="AV45" i="54"/>
  <c r="AU45" i="54"/>
  <c r="AT45" i="54"/>
  <c r="AS45" i="54"/>
  <c r="AR45" i="54"/>
  <c r="AQ45" i="54"/>
  <c r="AP45" i="54"/>
  <c r="AO45" i="54"/>
  <c r="AN45" i="54"/>
  <c r="AM45" i="54"/>
  <c r="AL45" i="54"/>
  <c r="AK45" i="54"/>
  <c r="AJ45" i="54"/>
  <c r="AI45" i="54"/>
  <c r="AH45" i="54"/>
  <c r="AG45" i="54"/>
  <c r="AF45" i="54"/>
  <c r="AE45" i="54"/>
  <c r="AD45" i="54"/>
  <c r="AC45" i="54"/>
  <c r="AB45" i="54"/>
  <c r="AA45" i="54"/>
  <c r="Z45" i="54"/>
  <c r="Y45" i="54"/>
  <c r="X45" i="54"/>
  <c r="W45" i="54"/>
  <c r="V45" i="54"/>
  <c r="U45" i="54"/>
  <c r="T45" i="54"/>
  <c r="S45" i="54"/>
  <c r="Q45" i="54"/>
  <c r="F45" i="54"/>
  <c r="E45" i="54"/>
  <c r="D45" i="54"/>
  <c r="C45" i="54"/>
  <c r="B45" i="54"/>
  <c r="A45" i="54"/>
  <c r="BZ44" i="54"/>
  <c r="BY44" i="54"/>
  <c r="BX44" i="54"/>
  <c r="BW44" i="54"/>
  <c r="BV44" i="54"/>
  <c r="BU44" i="54"/>
  <c r="BT44" i="54"/>
  <c r="BS44" i="54"/>
  <c r="BR44" i="54"/>
  <c r="BQ44" i="54"/>
  <c r="BP44" i="54"/>
  <c r="BO44" i="54"/>
  <c r="BN44" i="54"/>
  <c r="BM44" i="54"/>
  <c r="BL44" i="54"/>
  <c r="BK44" i="54"/>
  <c r="BJ44" i="54"/>
  <c r="BI44" i="54"/>
  <c r="BH44" i="54"/>
  <c r="BG44" i="54"/>
  <c r="BF44" i="54"/>
  <c r="BE44" i="54"/>
  <c r="BD44" i="54"/>
  <c r="BC44" i="54"/>
  <c r="BB44" i="54"/>
  <c r="BA44" i="54"/>
  <c r="AZ44" i="54"/>
  <c r="AY44" i="54"/>
  <c r="AX44" i="54"/>
  <c r="AW44" i="54"/>
  <c r="AV44" i="54"/>
  <c r="AU44" i="54"/>
  <c r="AT44" i="54"/>
  <c r="AS44" i="54"/>
  <c r="AR44" i="54"/>
  <c r="AQ44" i="54"/>
  <c r="AP44" i="54"/>
  <c r="AO44" i="54"/>
  <c r="AN44" i="54"/>
  <c r="AM44" i="54"/>
  <c r="AL44" i="54"/>
  <c r="AK44" i="54"/>
  <c r="AJ44" i="54"/>
  <c r="AI44" i="54"/>
  <c r="AH44" i="54"/>
  <c r="AG44" i="54"/>
  <c r="AF44" i="54"/>
  <c r="AE44" i="54"/>
  <c r="AD44" i="54"/>
  <c r="AC44" i="54"/>
  <c r="AB44" i="54"/>
  <c r="AA44" i="54"/>
  <c r="Z44" i="54"/>
  <c r="Y44" i="54"/>
  <c r="X44" i="54"/>
  <c r="W44" i="54"/>
  <c r="V44" i="54"/>
  <c r="U44" i="54"/>
  <c r="T44" i="54"/>
  <c r="S44" i="54"/>
  <c r="Q44" i="54"/>
  <c r="F44" i="54"/>
  <c r="E44" i="54"/>
  <c r="D44" i="54"/>
  <c r="C44" i="54"/>
  <c r="B44" i="54"/>
  <c r="A44" i="54"/>
  <c r="BZ43" i="54"/>
  <c r="BY43" i="54"/>
  <c r="BX43" i="54"/>
  <c r="BW43" i="54"/>
  <c r="BV43" i="54"/>
  <c r="BU43" i="54"/>
  <c r="BT43" i="54"/>
  <c r="BS43" i="54"/>
  <c r="BR43" i="54"/>
  <c r="BQ43" i="54"/>
  <c r="BP43" i="54"/>
  <c r="BO43" i="54"/>
  <c r="BN43" i="54"/>
  <c r="BM43" i="54"/>
  <c r="BL43" i="54"/>
  <c r="BK43" i="54"/>
  <c r="BJ43" i="54"/>
  <c r="BI43" i="54"/>
  <c r="BH43" i="54"/>
  <c r="BG43" i="54"/>
  <c r="BF43" i="54"/>
  <c r="BE43" i="54"/>
  <c r="BD43" i="54"/>
  <c r="BC43" i="54"/>
  <c r="BB43" i="54"/>
  <c r="BA43" i="54"/>
  <c r="AZ43" i="54"/>
  <c r="AY43" i="54"/>
  <c r="AX43" i="54"/>
  <c r="AW43" i="54"/>
  <c r="AV43" i="54"/>
  <c r="AU43" i="54"/>
  <c r="AT43" i="54"/>
  <c r="AS43" i="54"/>
  <c r="AR43" i="54"/>
  <c r="AQ43" i="54"/>
  <c r="AP43" i="54"/>
  <c r="AO43" i="54"/>
  <c r="AN43" i="54"/>
  <c r="AM43" i="54"/>
  <c r="AL43" i="54"/>
  <c r="AK43" i="54"/>
  <c r="AJ43" i="54"/>
  <c r="AI43" i="54"/>
  <c r="AH43" i="54"/>
  <c r="AG43" i="54"/>
  <c r="AF43" i="54"/>
  <c r="AE43" i="54"/>
  <c r="AD43" i="54"/>
  <c r="AC43" i="54"/>
  <c r="AB43" i="54"/>
  <c r="AA43" i="54"/>
  <c r="Z43" i="54"/>
  <c r="Y43" i="54"/>
  <c r="X43" i="54"/>
  <c r="W43" i="54"/>
  <c r="V43" i="54"/>
  <c r="U43" i="54"/>
  <c r="T43" i="54"/>
  <c r="S43" i="54"/>
  <c r="Q43" i="54"/>
  <c r="F43" i="54"/>
  <c r="E43" i="54"/>
  <c r="D43" i="54"/>
  <c r="C43" i="54"/>
  <c r="B43" i="54"/>
  <c r="A43" i="54"/>
  <c r="BZ42" i="54"/>
  <c r="BY42" i="54"/>
  <c r="BX42" i="54"/>
  <c r="BW42" i="54"/>
  <c r="BV42" i="54"/>
  <c r="BU42" i="54"/>
  <c r="BT42" i="54"/>
  <c r="BS42" i="54"/>
  <c r="BR42" i="54"/>
  <c r="BQ42" i="54"/>
  <c r="BP42" i="54"/>
  <c r="BO42" i="54"/>
  <c r="BN42" i="54"/>
  <c r="BM42" i="54"/>
  <c r="BL42" i="54"/>
  <c r="BK42" i="54"/>
  <c r="BJ42" i="54"/>
  <c r="BI42" i="54"/>
  <c r="BH42" i="54"/>
  <c r="BG42" i="54"/>
  <c r="BF42" i="54"/>
  <c r="BE42" i="54"/>
  <c r="BD42" i="54"/>
  <c r="BC42" i="54"/>
  <c r="BB42" i="54"/>
  <c r="BA42" i="54"/>
  <c r="AZ42" i="54"/>
  <c r="AY42" i="54"/>
  <c r="AX42" i="54"/>
  <c r="AW42" i="54"/>
  <c r="AV42" i="54"/>
  <c r="AU42" i="54"/>
  <c r="AT42" i="54"/>
  <c r="AS42" i="54"/>
  <c r="AR42" i="54"/>
  <c r="AQ42" i="54"/>
  <c r="AP42" i="54"/>
  <c r="AO42" i="54"/>
  <c r="AN42" i="54"/>
  <c r="AM42" i="54"/>
  <c r="AL42" i="54"/>
  <c r="AK42" i="54"/>
  <c r="AJ42" i="54"/>
  <c r="AI42" i="54"/>
  <c r="AH42" i="54"/>
  <c r="AG42" i="54"/>
  <c r="AF42" i="54"/>
  <c r="AE42" i="54"/>
  <c r="AD42" i="54"/>
  <c r="AC42" i="54"/>
  <c r="AB42" i="54"/>
  <c r="AA42" i="54"/>
  <c r="Z42" i="54"/>
  <c r="Y42" i="54"/>
  <c r="X42" i="54"/>
  <c r="W42" i="54"/>
  <c r="V42" i="54"/>
  <c r="U42" i="54"/>
  <c r="T42" i="54"/>
  <c r="S42" i="54"/>
  <c r="Q42" i="54"/>
  <c r="F42" i="54"/>
  <c r="E42" i="54"/>
  <c r="D42" i="54"/>
  <c r="C42" i="54"/>
  <c r="B42" i="54"/>
  <c r="A42" i="54"/>
  <c r="BZ41" i="54"/>
  <c r="BY41" i="54"/>
  <c r="BX41" i="54"/>
  <c r="BW41" i="54"/>
  <c r="BV41" i="54"/>
  <c r="BU41" i="54"/>
  <c r="BT41" i="54"/>
  <c r="BS41" i="54"/>
  <c r="BR41" i="54"/>
  <c r="BQ41" i="54"/>
  <c r="BP41" i="54"/>
  <c r="BO41" i="54"/>
  <c r="BN41" i="54"/>
  <c r="BM41" i="54"/>
  <c r="BL41" i="54"/>
  <c r="BK41" i="54"/>
  <c r="BJ41" i="54"/>
  <c r="BI41" i="54"/>
  <c r="BH41" i="54"/>
  <c r="BG41" i="54"/>
  <c r="BF41" i="54"/>
  <c r="BE41" i="54"/>
  <c r="BD41" i="54"/>
  <c r="BC41" i="54"/>
  <c r="BB41" i="54"/>
  <c r="BA41" i="54"/>
  <c r="AZ41" i="54"/>
  <c r="AY41" i="54"/>
  <c r="AX41" i="54"/>
  <c r="AW41" i="54"/>
  <c r="AV41" i="54"/>
  <c r="AU41" i="54"/>
  <c r="AT41" i="54"/>
  <c r="AS41" i="54"/>
  <c r="AR41" i="54"/>
  <c r="AQ41" i="54"/>
  <c r="AP41" i="54"/>
  <c r="AO41" i="54"/>
  <c r="AN41" i="54"/>
  <c r="AM41" i="54"/>
  <c r="AL41" i="54"/>
  <c r="AK41" i="54"/>
  <c r="AJ41" i="54"/>
  <c r="AI41" i="54"/>
  <c r="AH41" i="54"/>
  <c r="AG41" i="54"/>
  <c r="AF41" i="54"/>
  <c r="AE41" i="54"/>
  <c r="AD41" i="54"/>
  <c r="AC41" i="54"/>
  <c r="AB41" i="54"/>
  <c r="AA41" i="54"/>
  <c r="Z41" i="54"/>
  <c r="Y41" i="54"/>
  <c r="X41" i="54"/>
  <c r="W41" i="54"/>
  <c r="V41" i="54"/>
  <c r="U41" i="54"/>
  <c r="T41" i="54"/>
  <c r="S41" i="54"/>
  <c r="Q41" i="54"/>
  <c r="F41" i="54"/>
  <c r="E41" i="54"/>
  <c r="D41" i="54"/>
  <c r="C41" i="54"/>
  <c r="B41" i="54"/>
  <c r="A41" i="54"/>
  <c r="BZ40" i="54"/>
  <c r="BY40" i="54"/>
  <c r="BX40" i="54"/>
  <c r="BW40" i="54"/>
  <c r="BV40" i="54"/>
  <c r="BU40" i="54"/>
  <c r="BT40" i="54"/>
  <c r="BS40" i="54"/>
  <c r="BR40" i="54"/>
  <c r="BQ40" i="54"/>
  <c r="BP40" i="54"/>
  <c r="BO40" i="54"/>
  <c r="BN40" i="54"/>
  <c r="BM40" i="54"/>
  <c r="BL40" i="54"/>
  <c r="BK40" i="54"/>
  <c r="BJ40" i="54"/>
  <c r="BI40" i="54"/>
  <c r="BH40" i="54"/>
  <c r="BG40" i="54"/>
  <c r="BF40" i="54"/>
  <c r="BE40" i="54"/>
  <c r="BD40" i="54"/>
  <c r="BC40" i="54"/>
  <c r="BB40" i="54"/>
  <c r="BA40" i="54"/>
  <c r="AZ40" i="54"/>
  <c r="AY40" i="54"/>
  <c r="AX40" i="54"/>
  <c r="AW40" i="54"/>
  <c r="AV40" i="54"/>
  <c r="AU40" i="54"/>
  <c r="AT40" i="54"/>
  <c r="AS40" i="54"/>
  <c r="AR40" i="54"/>
  <c r="AQ40" i="54"/>
  <c r="AP40" i="54"/>
  <c r="AO40" i="54"/>
  <c r="AN40" i="54"/>
  <c r="AM40" i="54"/>
  <c r="AL40" i="54"/>
  <c r="AK40" i="54"/>
  <c r="AJ40" i="54"/>
  <c r="AI40" i="54"/>
  <c r="AH40" i="54"/>
  <c r="AG40" i="54"/>
  <c r="AF40" i="54"/>
  <c r="AE40" i="54"/>
  <c r="AD40" i="54"/>
  <c r="AC40" i="54"/>
  <c r="AB40" i="54"/>
  <c r="AA40" i="54"/>
  <c r="Z40" i="54"/>
  <c r="Y40" i="54"/>
  <c r="X40" i="54"/>
  <c r="W40" i="54"/>
  <c r="V40" i="54"/>
  <c r="U40" i="54"/>
  <c r="T40" i="54"/>
  <c r="S40" i="54"/>
  <c r="Q40" i="54"/>
  <c r="F40" i="54"/>
  <c r="E40" i="54"/>
  <c r="D40" i="54"/>
  <c r="C40" i="54"/>
  <c r="B40" i="54"/>
  <c r="A40" i="54"/>
  <c r="BZ39" i="54"/>
  <c r="BY39" i="54"/>
  <c r="BX39" i="54"/>
  <c r="BW39" i="54"/>
  <c r="BV39" i="54"/>
  <c r="BU39" i="54"/>
  <c r="BT39" i="54"/>
  <c r="BS39" i="54"/>
  <c r="BR39" i="54"/>
  <c r="BQ39" i="54"/>
  <c r="BP39" i="54"/>
  <c r="BO39" i="54"/>
  <c r="BN39" i="54"/>
  <c r="BM39" i="54"/>
  <c r="BL39" i="54"/>
  <c r="BK39" i="54"/>
  <c r="BJ39" i="54"/>
  <c r="BI39" i="54"/>
  <c r="BH39" i="54"/>
  <c r="BG39" i="54"/>
  <c r="BF39" i="54"/>
  <c r="BE39" i="54"/>
  <c r="BD39" i="54"/>
  <c r="BC39" i="54"/>
  <c r="BB39" i="54"/>
  <c r="BA39" i="54"/>
  <c r="AZ39" i="54"/>
  <c r="AY39" i="54"/>
  <c r="AX39" i="54"/>
  <c r="AW39" i="54"/>
  <c r="AV39" i="54"/>
  <c r="AU39" i="54"/>
  <c r="AT39" i="54"/>
  <c r="AS39" i="54"/>
  <c r="AR39" i="54"/>
  <c r="AQ39" i="54"/>
  <c r="AP39" i="54"/>
  <c r="AO39" i="54"/>
  <c r="AN39" i="54"/>
  <c r="AM39" i="54"/>
  <c r="AL39" i="54"/>
  <c r="AK39" i="54"/>
  <c r="AJ39" i="54"/>
  <c r="AI39" i="54"/>
  <c r="AH39" i="54"/>
  <c r="AG39" i="54"/>
  <c r="AF39" i="54"/>
  <c r="AE39" i="54"/>
  <c r="AD39" i="54"/>
  <c r="AC39" i="54"/>
  <c r="AB39" i="54"/>
  <c r="AA39" i="54"/>
  <c r="Z39" i="54"/>
  <c r="Y39" i="54"/>
  <c r="X39" i="54"/>
  <c r="W39" i="54"/>
  <c r="V39" i="54"/>
  <c r="U39" i="54"/>
  <c r="T39" i="54"/>
  <c r="S39" i="54"/>
  <c r="Q39" i="54"/>
  <c r="F39" i="54"/>
  <c r="E39" i="54"/>
  <c r="D39" i="54"/>
  <c r="C39" i="54"/>
  <c r="B39" i="54"/>
  <c r="A39" i="54"/>
  <c r="BZ38" i="54"/>
  <c r="BY38" i="54"/>
  <c r="BX38" i="54"/>
  <c r="BW38" i="54"/>
  <c r="BV38" i="54"/>
  <c r="BU38" i="54"/>
  <c r="BT38" i="54"/>
  <c r="BS38" i="54"/>
  <c r="BR38" i="54"/>
  <c r="BQ38" i="54"/>
  <c r="BP38" i="54"/>
  <c r="BO38" i="54"/>
  <c r="BN38" i="54"/>
  <c r="BM38" i="54"/>
  <c r="BL38" i="54"/>
  <c r="BK38" i="54"/>
  <c r="BJ38" i="54"/>
  <c r="BI38" i="54"/>
  <c r="BH38" i="54"/>
  <c r="BG38" i="54"/>
  <c r="BF38" i="54"/>
  <c r="BE38" i="54"/>
  <c r="BD38" i="54"/>
  <c r="BC38" i="54"/>
  <c r="BB38" i="54"/>
  <c r="BA38" i="54"/>
  <c r="AZ38" i="54"/>
  <c r="AY38" i="54"/>
  <c r="AX38" i="54"/>
  <c r="AW38" i="54"/>
  <c r="AV38" i="54"/>
  <c r="AU38" i="54"/>
  <c r="AT38" i="54"/>
  <c r="AS38" i="54"/>
  <c r="AR38" i="54"/>
  <c r="AQ38" i="54"/>
  <c r="AP38" i="54"/>
  <c r="AO38" i="54"/>
  <c r="AN38" i="54"/>
  <c r="AM38" i="54"/>
  <c r="AL38" i="54"/>
  <c r="AK38" i="54"/>
  <c r="AJ38" i="54"/>
  <c r="AI38" i="54"/>
  <c r="AH38" i="54"/>
  <c r="AG38" i="54"/>
  <c r="AF38" i="54"/>
  <c r="AE38" i="54"/>
  <c r="AD38" i="54"/>
  <c r="AC38" i="54"/>
  <c r="AB38" i="54"/>
  <c r="AA38" i="54"/>
  <c r="Z38" i="54"/>
  <c r="Y38" i="54"/>
  <c r="X38" i="54"/>
  <c r="W38" i="54"/>
  <c r="V38" i="54"/>
  <c r="U38" i="54"/>
  <c r="T38" i="54"/>
  <c r="S38" i="54"/>
  <c r="Q38" i="54"/>
  <c r="F38" i="54"/>
  <c r="E38" i="54"/>
  <c r="D38" i="54"/>
  <c r="C38" i="54"/>
  <c r="B38" i="54"/>
  <c r="A38" i="54"/>
  <c r="BZ37" i="54"/>
  <c r="BY37" i="54"/>
  <c r="BX37" i="54"/>
  <c r="BW37" i="54"/>
  <c r="BV37" i="54"/>
  <c r="BU37" i="54"/>
  <c r="BT37" i="54"/>
  <c r="BS37" i="54"/>
  <c r="BR37" i="54"/>
  <c r="BQ37" i="54"/>
  <c r="BP37" i="54"/>
  <c r="BO37" i="54"/>
  <c r="BN37" i="54"/>
  <c r="BM37" i="54"/>
  <c r="BL37" i="54"/>
  <c r="BK37" i="54"/>
  <c r="BJ37" i="54"/>
  <c r="BI37" i="54"/>
  <c r="BH37" i="54"/>
  <c r="BG37" i="54"/>
  <c r="BF37" i="54"/>
  <c r="BE37" i="54"/>
  <c r="BD37" i="54"/>
  <c r="BC37" i="54"/>
  <c r="BB37" i="54"/>
  <c r="BA37" i="54"/>
  <c r="AZ37" i="54"/>
  <c r="AY37" i="54"/>
  <c r="AX37" i="54"/>
  <c r="AW37" i="54"/>
  <c r="AV37" i="54"/>
  <c r="AU37" i="54"/>
  <c r="AT37" i="54"/>
  <c r="AS37" i="54"/>
  <c r="AR37" i="54"/>
  <c r="AQ37" i="54"/>
  <c r="AP37" i="54"/>
  <c r="AO37" i="54"/>
  <c r="AN37" i="54"/>
  <c r="AM37" i="54"/>
  <c r="AL37" i="54"/>
  <c r="AK37" i="54"/>
  <c r="AJ37" i="54"/>
  <c r="AI37" i="54"/>
  <c r="AH37" i="54"/>
  <c r="AG37" i="54"/>
  <c r="AF37" i="54"/>
  <c r="AE37" i="54"/>
  <c r="AD37" i="54"/>
  <c r="AC37" i="54"/>
  <c r="AB37" i="54"/>
  <c r="AA37" i="54"/>
  <c r="Z37" i="54"/>
  <c r="Y37" i="54"/>
  <c r="X37" i="54"/>
  <c r="W37" i="54"/>
  <c r="V37" i="54"/>
  <c r="U37" i="54"/>
  <c r="T37" i="54"/>
  <c r="S37" i="54"/>
  <c r="Q37" i="54"/>
  <c r="F37" i="54"/>
  <c r="E37" i="54"/>
  <c r="D37" i="54"/>
  <c r="C37" i="54"/>
  <c r="B37" i="54"/>
  <c r="A37" i="54"/>
  <c r="BZ36" i="54"/>
  <c r="BY36" i="54"/>
  <c r="BX36" i="54"/>
  <c r="BW36" i="54"/>
  <c r="BV36" i="54"/>
  <c r="BU36" i="54"/>
  <c r="BT36" i="54"/>
  <c r="BS36" i="54"/>
  <c r="BR36" i="54"/>
  <c r="BQ36" i="54"/>
  <c r="BP36" i="54"/>
  <c r="BO36" i="54"/>
  <c r="BN36" i="54"/>
  <c r="BM36" i="54"/>
  <c r="BL36" i="54"/>
  <c r="BK36" i="54"/>
  <c r="BJ36" i="54"/>
  <c r="BI36" i="54"/>
  <c r="BH36" i="54"/>
  <c r="BG36" i="54"/>
  <c r="BF36" i="54"/>
  <c r="BE36" i="54"/>
  <c r="BD36" i="54"/>
  <c r="BC36" i="54"/>
  <c r="BB36" i="54"/>
  <c r="BA36" i="54"/>
  <c r="AZ36" i="54"/>
  <c r="AY36" i="54"/>
  <c r="AX36" i="54"/>
  <c r="AW36" i="54"/>
  <c r="AV36" i="54"/>
  <c r="AU36" i="54"/>
  <c r="AT36" i="54"/>
  <c r="AS36" i="54"/>
  <c r="AR36" i="54"/>
  <c r="AQ36" i="54"/>
  <c r="AP36" i="54"/>
  <c r="AO36" i="54"/>
  <c r="AN36" i="54"/>
  <c r="AM36" i="54"/>
  <c r="AL36" i="54"/>
  <c r="AK36" i="54"/>
  <c r="AJ36" i="54"/>
  <c r="AI36" i="54"/>
  <c r="AH36" i="54"/>
  <c r="AG36" i="54"/>
  <c r="AF36" i="54"/>
  <c r="AE36" i="54"/>
  <c r="AD36" i="54"/>
  <c r="AC36" i="54"/>
  <c r="AB36" i="54"/>
  <c r="AA36" i="54"/>
  <c r="Z36" i="54"/>
  <c r="Y36" i="54"/>
  <c r="X36" i="54"/>
  <c r="W36" i="54"/>
  <c r="V36" i="54"/>
  <c r="U36" i="54"/>
  <c r="T36" i="54"/>
  <c r="S36" i="54"/>
  <c r="Q36" i="54"/>
  <c r="F36" i="54"/>
  <c r="E36" i="54"/>
  <c r="D36" i="54"/>
  <c r="C36" i="54"/>
  <c r="B36" i="54"/>
  <c r="A36" i="54"/>
  <c r="BZ35" i="54"/>
  <c r="BY35" i="54"/>
  <c r="BX35" i="54"/>
  <c r="BW35" i="54"/>
  <c r="BV35" i="54"/>
  <c r="BU35" i="54"/>
  <c r="BT35" i="54"/>
  <c r="BS35" i="54"/>
  <c r="BR35" i="54"/>
  <c r="BQ35" i="54"/>
  <c r="BP35" i="54"/>
  <c r="BO35" i="54"/>
  <c r="BN35" i="54"/>
  <c r="BM35" i="54"/>
  <c r="BL35" i="54"/>
  <c r="BK35" i="54"/>
  <c r="BJ35" i="54"/>
  <c r="BI35" i="54"/>
  <c r="BH35" i="54"/>
  <c r="BG35" i="54"/>
  <c r="BF35" i="54"/>
  <c r="BE35" i="54"/>
  <c r="BD35" i="54"/>
  <c r="BC35" i="54"/>
  <c r="BB35" i="54"/>
  <c r="BA35" i="54"/>
  <c r="AZ35" i="54"/>
  <c r="AY35" i="54"/>
  <c r="AX35" i="54"/>
  <c r="AW35" i="54"/>
  <c r="AV35" i="54"/>
  <c r="AU35" i="54"/>
  <c r="AT35" i="54"/>
  <c r="AS35" i="54"/>
  <c r="AR35" i="54"/>
  <c r="AQ35" i="54"/>
  <c r="AP35" i="54"/>
  <c r="AO35" i="54"/>
  <c r="AN35" i="54"/>
  <c r="AM35" i="54"/>
  <c r="AL35" i="54"/>
  <c r="AK35" i="54"/>
  <c r="AJ35" i="54"/>
  <c r="AI35" i="54"/>
  <c r="AH35" i="54"/>
  <c r="AG35" i="54"/>
  <c r="AF35" i="54"/>
  <c r="AE35" i="54"/>
  <c r="AD35" i="54"/>
  <c r="AC35" i="54"/>
  <c r="AB35" i="54"/>
  <c r="AA35" i="54"/>
  <c r="Z35" i="54"/>
  <c r="Y35" i="54"/>
  <c r="X35" i="54"/>
  <c r="W35" i="54"/>
  <c r="V35" i="54"/>
  <c r="U35" i="54"/>
  <c r="T35" i="54"/>
  <c r="S35" i="54"/>
  <c r="Q35" i="54"/>
  <c r="F35" i="54"/>
  <c r="E35" i="54"/>
  <c r="D35" i="54"/>
  <c r="C35" i="54"/>
  <c r="B35" i="54"/>
  <c r="A35" i="54"/>
  <c r="BZ34" i="54"/>
  <c r="BY34" i="54"/>
  <c r="BX34" i="54"/>
  <c r="BW34" i="54"/>
  <c r="BV34" i="54"/>
  <c r="BU34" i="54"/>
  <c r="BT34" i="54"/>
  <c r="BS34" i="54"/>
  <c r="BR34" i="54"/>
  <c r="BQ34" i="54"/>
  <c r="BP34" i="54"/>
  <c r="BO34" i="54"/>
  <c r="BN34" i="54"/>
  <c r="BM34" i="54"/>
  <c r="BL34" i="54"/>
  <c r="BK34" i="54"/>
  <c r="BJ34" i="54"/>
  <c r="BI34" i="54"/>
  <c r="BH34" i="54"/>
  <c r="BG34" i="54"/>
  <c r="BF34" i="54"/>
  <c r="BE34" i="54"/>
  <c r="BD34" i="54"/>
  <c r="BC34" i="54"/>
  <c r="BB34" i="54"/>
  <c r="BA34" i="54"/>
  <c r="AZ34" i="54"/>
  <c r="AY34" i="54"/>
  <c r="AX34" i="54"/>
  <c r="AW34" i="54"/>
  <c r="AV34" i="54"/>
  <c r="AU34" i="54"/>
  <c r="AT34" i="54"/>
  <c r="AS34" i="54"/>
  <c r="AR34" i="54"/>
  <c r="AQ34" i="54"/>
  <c r="AP34" i="54"/>
  <c r="AO34" i="54"/>
  <c r="AN34" i="54"/>
  <c r="AM34" i="54"/>
  <c r="AL34" i="54"/>
  <c r="AK34" i="54"/>
  <c r="AJ34" i="54"/>
  <c r="AI34" i="54"/>
  <c r="AH34" i="54"/>
  <c r="AG34" i="54"/>
  <c r="AF34" i="54"/>
  <c r="AE34" i="54"/>
  <c r="AD34" i="54"/>
  <c r="AC34" i="54"/>
  <c r="AB34" i="54"/>
  <c r="AA34" i="54"/>
  <c r="Z34" i="54"/>
  <c r="Y34" i="54"/>
  <c r="X34" i="54"/>
  <c r="W34" i="54"/>
  <c r="V34" i="54"/>
  <c r="U34" i="54"/>
  <c r="T34" i="54"/>
  <c r="S34" i="54"/>
  <c r="Q34" i="54"/>
  <c r="F34" i="54"/>
  <c r="E34" i="54"/>
  <c r="D34" i="54"/>
  <c r="C34" i="54"/>
  <c r="B34" i="54"/>
  <c r="A34" i="54"/>
  <c r="BZ33" i="54"/>
  <c r="BY33" i="54"/>
  <c r="BX33" i="54"/>
  <c r="BW33" i="54"/>
  <c r="BV33" i="54"/>
  <c r="BU33" i="54"/>
  <c r="BT33" i="54"/>
  <c r="BS33" i="54"/>
  <c r="BR33" i="54"/>
  <c r="BQ33" i="54"/>
  <c r="BP33" i="54"/>
  <c r="BO33" i="54"/>
  <c r="BN33" i="54"/>
  <c r="BM33" i="54"/>
  <c r="BL33" i="54"/>
  <c r="BK33" i="54"/>
  <c r="BJ33" i="54"/>
  <c r="BI33" i="54"/>
  <c r="BH33" i="54"/>
  <c r="BG33" i="54"/>
  <c r="BF33" i="54"/>
  <c r="BE33" i="54"/>
  <c r="BD33" i="54"/>
  <c r="BC33" i="54"/>
  <c r="BB33" i="54"/>
  <c r="BA33" i="54"/>
  <c r="AZ33" i="54"/>
  <c r="AY33" i="54"/>
  <c r="AX33" i="54"/>
  <c r="AW33" i="54"/>
  <c r="AV33" i="54"/>
  <c r="AU33" i="54"/>
  <c r="AT33" i="54"/>
  <c r="AS33" i="54"/>
  <c r="AR33" i="54"/>
  <c r="AQ33" i="54"/>
  <c r="AP33" i="54"/>
  <c r="AO33" i="54"/>
  <c r="AN33" i="54"/>
  <c r="AM33" i="54"/>
  <c r="AL33" i="54"/>
  <c r="AK33" i="54"/>
  <c r="AJ33" i="54"/>
  <c r="AI33" i="54"/>
  <c r="AH33" i="54"/>
  <c r="AG33" i="54"/>
  <c r="AF33" i="54"/>
  <c r="AE33" i="54"/>
  <c r="AD33" i="54"/>
  <c r="AC33" i="54"/>
  <c r="AB33" i="54"/>
  <c r="AA33" i="54"/>
  <c r="Z33" i="54"/>
  <c r="Y33" i="54"/>
  <c r="X33" i="54"/>
  <c r="W33" i="54"/>
  <c r="V33" i="54"/>
  <c r="U33" i="54"/>
  <c r="T33" i="54"/>
  <c r="S33" i="54"/>
  <c r="Q33" i="54"/>
  <c r="F33" i="54"/>
  <c r="E33" i="54"/>
  <c r="D33" i="54"/>
  <c r="C33" i="54"/>
  <c r="B33" i="54"/>
  <c r="A33" i="54"/>
  <c r="BZ32" i="54"/>
  <c r="BY32" i="54"/>
  <c r="BX32" i="54"/>
  <c r="BW32" i="54"/>
  <c r="BV32" i="54"/>
  <c r="BU32" i="54"/>
  <c r="BT32" i="54"/>
  <c r="BS32" i="54"/>
  <c r="BR32" i="54"/>
  <c r="BQ32" i="54"/>
  <c r="BP32" i="54"/>
  <c r="BO32" i="54"/>
  <c r="BN32" i="54"/>
  <c r="BM32" i="54"/>
  <c r="BL32" i="54"/>
  <c r="BK32" i="54"/>
  <c r="BJ32" i="54"/>
  <c r="BI32" i="54"/>
  <c r="BH32" i="54"/>
  <c r="BG32" i="54"/>
  <c r="BF32" i="54"/>
  <c r="BE32" i="54"/>
  <c r="BD32" i="54"/>
  <c r="BC32" i="54"/>
  <c r="BB32" i="54"/>
  <c r="BA32" i="54"/>
  <c r="AZ32" i="54"/>
  <c r="AY32" i="54"/>
  <c r="AX32" i="54"/>
  <c r="AW32" i="54"/>
  <c r="AV32" i="54"/>
  <c r="AU32" i="54"/>
  <c r="AT32" i="54"/>
  <c r="AS32" i="54"/>
  <c r="AR32" i="54"/>
  <c r="AQ32" i="54"/>
  <c r="AP32" i="54"/>
  <c r="AO32" i="54"/>
  <c r="AN32" i="54"/>
  <c r="AM32" i="54"/>
  <c r="AL32" i="54"/>
  <c r="AK32" i="54"/>
  <c r="AJ32" i="54"/>
  <c r="AI32" i="54"/>
  <c r="AH32" i="54"/>
  <c r="AG32" i="54"/>
  <c r="AF32" i="54"/>
  <c r="AE32" i="54"/>
  <c r="AD32" i="54"/>
  <c r="AC32" i="54"/>
  <c r="AB32" i="54"/>
  <c r="AA32" i="54"/>
  <c r="Z32" i="54"/>
  <c r="Y32" i="54"/>
  <c r="X32" i="54"/>
  <c r="W32" i="54"/>
  <c r="V32" i="54"/>
  <c r="U32" i="54"/>
  <c r="T32" i="54"/>
  <c r="S32" i="54"/>
  <c r="Q32" i="54"/>
  <c r="F32" i="54"/>
  <c r="E32" i="54"/>
  <c r="D32" i="54"/>
  <c r="C32" i="54"/>
  <c r="B32" i="54"/>
  <c r="A32" i="54"/>
  <c r="BZ31" i="54"/>
  <c r="BY31" i="54"/>
  <c r="BX31" i="54"/>
  <c r="BW31" i="54"/>
  <c r="BV31" i="54"/>
  <c r="BU31" i="54"/>
  <c r="BT31" i="54"/>
  <c r="BS31" i="54"/>
  <c r="BR31" i="54"/>
  <c r="BQ31" i="54"/>
  <c r="BP31" i="54"/>
  <c r="BO31" i="54"/>
  <c r="BN31" i="54"/>
  <c r="BM31" i="54"/>
  <c r="BL31" i="54"/>
  <c r="BK31" i="54"/>
  <c r="BJ31" i="54"/>
  <c r="BI31" i="54"/>
  <c r="BH31" i="54"/>
  <c r="BG31" i="54"/>
  <c r="BF31" i="54"/>
  <c r="BE31" i="54"/>
  <c r="BD31" i="54"/>
  <c r="BC31" i="54"/>
  <c r="BB31" i="54"/>
  <c r="BA31" i="54"/>
  <c r="AZ31" i="54"/>
  <c r="AY31" i="54"/>
  <c r="AX31" i="54"/>
  <c r="AW31" i="54"/>
  <c r="AV31" i="54"/>
  <c r="AU31" i="54"/>
  <c r="AT31" i="54"/>
  <c r="AS31" i="54"/>
  <c r="AR31" i="54"/>
  <c r="AQ31" i="54"/>
  <c r="AP31" i="54"/>
  <c r="AO31" i="54"/>
  <c r="AN31" i="54"/>
  <c r="AM31" i="54"/>
  <c r="AL31" i="54"/>
  <c r="AK31" i="54"/>
  <c r="AJ31" i="54"/>
  <c r="AI31" i="54"/>
  <c r="AH31" i="54"/>
  <c r="AG31" i="54"/>
  <c r="AF31" i="54"/>
  <c r="AE31" i="54"/>
  <c r="AD31" i="54"/>
  <c r="AC31" i="54"/>
  <c r="AB31" i="54"/>
  <c r="AA31" i="54"/>
  <c r="Z31" i="54"/>
  <c r="Y31" i="54"/>
  <c r="X31" i="54"/>
  <c r="W31" i="54"/>
  <c r="V31" i="54"/>
  <c r="U31" i="54"/>
  <c r="T31" i="54"/>
  <c r="S31" i="54"/>
  <c r="Q31" i="54"/>
  <c r="F31" i="54"/>
  <c r="E31" i="54"/>
  <c r="D31" i="54"/>
  <c r="C31" i="54"/>
  <c r="B31" i="54"/>
  <c r="A31" i="54"/>
  <c r="BZ30" i="54"/>
  <c r="BY30" i="54"/>
  <c r="BX30" i="54"/>
  <c r="BW30" i="54"/>
  <c r="BV30" i="54"/>
  <c r="BU30" i="54"/>
  <c r="BT30" i="54"/>
  <c r="BS30" i="54"/>
  <c r="BR30" i="54"/>
  <c r="BQ30" i="54"/>
  <c r="BP30" i="54"/>
  <c r="BO30" i="54"/>
  <c r="BN30" i="54"/>
  <c r="BM30" i="54"/>
  <c r="BL30" i="54"/>
  <c r="BK30" i="54"/>
  <c r="BJ30" i="54"/>
  <c r="BI30" i="54"/>
  <c r="BH30" i="54"/>
  <c r="BG30" i="54"/>
  <c r="BF30" i="54"/>
  <c r="BE30" i="54"/>
  <c r="BD30" i="54"/>
  <c r="BC30" i="54"/>
  <c r="BB30" i="54"/>
  <c r="BA30" i="54"/>
  <c r="AZ30" i="54"/>
  <c r="AY30" i="54"/>
  <c r="AX30" i="54"/>
  <c r="AW30" i="54"/>
  <c r="AV30" i="54"/>
  <c r="AU30" i="54"/>
  <c r="AT30" i="54"/>
  <c r="AS30" i="54"/>
  <c r="AR30" i="54"/>
  <c r="AQ30" i="54"/>
  <c r="AP30" i="54"/>
  <c r="AO30" i="54"/>
  <c r="AN30" i="54"/>
  <c r="AM30" i="54"/>
  <c r="AL30" i="54"/>
  <c r="AK30" i="54"/>
  <c r="AJ30" i="54"/>
  <c r="AI30" i="54"/>
  <c r="AH30" i="54"/>
  <c r="AG30" i="54"/>
  <c r="AF30" i="54"/>
  <c r="AE30" i="54"/>
  <c r="AD30" i="54"/>
  <c r="AC30" i="54"/>
  <c r="AB30" i="54"/>
  <c r="AA30" i="54"/>
  <c r="Z30" i="54"/>
  <c r="Y30" i="54"/>
  <c r="X30" i="54"/>
  <c r="W30" i="54"/>
  <c r="V30" i="54"/>
  <c r="U30" i="54"/>
  <c r="T30" i="54"/>
  <c r="S30" i="54"/>
  <c r="Q30" i="54"/>
  <c r="F30" i="54"/>
  <c r="E30" i="54"/>
  <c r="D30" i="54"/>
  <c r="C30" i="54"/>
  <c r="B30" i="54"/>
  <c r="A30" i="54"/>
  <c r="BZ29" i="54"/>
  <c r="BY29" i="54"/>
  <c r="BX29" i="54"/>
  <c r="BW29" i="54"/>
  <c r="BV29" i="54"/>
  <c r="BU29" i="54"/>
  <c r="BT29" i="54"/>
  <c r="BS29" i="54"/>
  <c r="BR29" i="54"/>
  <c r="BQ29" i="54"/>
  <c r="BP29" i="54"/>
  <c r="BO29" i="54"/>
  <c r="BN29" i="54"/>
  <c r="BM29" i="54"/>
  <c r="BL29" i="54"/>
  <c r="BK29" i="54"/>
  <c r="BJ29" i="54"/>
  <c r="BI29" i="54"/>
  <c r="BH29" i="54"/>
  <c r="BG29" i="54"/>
  <c r="BF29" i="54"/>
  <c r="BE29" i="54"/>
  <c r="BD29" i="54"/>
  <c r="BC29" i="54"/>
  <c r="BB29" i="54"/>
  <c r="BA29" i="54"/>
  <c r="AZ29" i="54"/>
  <c r="AY29" i="54"/>
  <c r="AX29" i="54"/>
  <c r="AW29" i="54"/>
  <c r="AV29" i="54"/>
  <c r="AU29" i="54"/>
  <c r="AT29" i="54"/>
  <c r="AS29" i="54"/>
  <c r="AR29" i="54"/>
  <c r="AQ29" i="54"/>
  <c r="AP29" i="54"/>
  <c r="AO29" i="54"/>
  <c r="AN29" i="54"/>
  <c r="AM29" i="54"/>
  <c r="AL29" i="54"/>
  <c r="AK29" i="54"/>
  <c r="AJ29" i="54"/>
  <c r="AI29" i="54"/>
  <c r="AH29" i="54"/>
  <c r="AG29" i="54"/>
  <c r="AF29" i="54"/>
  <c r="AE29" i="54"/>
  <c r="AD29" i="54"/>
  <c r="AC29" i="54"/>
  <c r="AB29" i="54"/>
  <c r="AA29" i="54"/>
  <c r="Z29" i="54"/>
  <c r="Y29" i="54"/>
  <c r="X29" i="54"/>
  <c r="W29" i="54"/>
  <c r="V29" i="54"/>
  <c r="U29" i="54"/>
  <c r="T29" i="54"/>
  <c r="S29" i="54"/>
  <c r="Q29" i="54"/>
  <c r="F29" i="54"/>
  <c r="E29" i="54"/>
  <c r="D29" i="54"/>
  <c r="C29" i="54"/>
  <c r="B29" i="54"/>
  <c r="A29" i="54"/>
  <c r="BZ28" i="54"/>
  <c r="BY28" i="54"/>
  <c r="BX28" i="54"/>
  <c r="BW28" i="54"/>
  <c r="BV28" i="54"/>
  <c r="BU28" i="54"/>
  <c r="BT28" i="54"/>
  <c r="BS28" i="54"/>
  <c r="BR28" i="54"/>
  <c r="BQ28" i="54"/>
  <c r="BP28" i="54"/>
  <c r="BO28" i="54"/>
  <c r="BN28" i="54"/>
  <c r="BM28" i="54"/>
  <c r="BL28" i="54"/>
  <c r="BK28" i="54"/>
  <c r="BJ28" i="54"/>
  <c r="BI28" i="54"/>
  <c r="BH28" i="54"/>
  <c r="BG28" i="54"/>
  <c r="BF28" i="54"/>
  <c r="BE28" i="54"/>
  <c r="BD28" i="54"/>
  <c r="BC28" i="54"/>
  <c r="BB28" i="54"/>
  <c r="BA28" i="54"/>
  <c r="AZ28" i="54"/>
  <c r="AY28" i="54"/>
  <c r="AX28" i="54"/>
  <c r="AW28" i="54"/>
  <c r="AV28" i="54"/>
  <c r="AU28" i="54"/>
  <c r="AT28" i="54"/>
  <c r="AS28" i="54"/>
  <c r="AR28" i="54"/>
  <c r="AQ28" i="54"/>
  <c r="AP28" i="54"/>
  <c r="AO28" i="54"/>
  <c r="AN28" i="54"/>
  <c r="AM28" i="54"/>
  <c r="AL28" i="54"/>
  <c r="AK28" i="54"/>
  <c r="AJ28" i="54"/>
  <c r="AI28" i="54"/>
  <c r="AH28" i="54"/>
  <c r="AG28" i="54"/>
  <c r="AF28" i="54"/>
  <c r="AE28" i="54"/>
  <c r="AD28" i="54"/>
  <c r="AC28" i="54"/>
  <c r="AB28" i="54"/>
  <c r="AA28" i="54"/>
  <c r="Z28" i="54"/>
  <c r="Y28" i="54"/>
  <c r="X28" i="54"/>
  <c r="W28" i="54"/>
  <c r="V28" i="54"/>
  <c r="U28" i="54"/>
  <c r="T28" i="54"/>
  <c r="S28" i="54"/>
  <c r="Q28" i="54"/>
  <c r="F28" i="54"/>
  <c r="E28" i="54"/>
  <c r="D28" i="54"/>
  <c r="C28" i="54"/>
  <c r="B28" i="54"/>
  <c r="A28" i="54"/>
  <c r="BZ27" i="54"/>
  <c r="BY27" i="54"/>
  <c r="BX27" i="54"/>
  <c r="BW27" i="54"/>
  <c r="BV27" i="54"/>
  <c r="BU27" i="54"/>
  <c r="BT27" i="54"/>
  <c r="BS27" i="54"/>
  <c r="BR27" i="54"/>
  <c r="BQ27" i="54"/>
  <c r="BP27" i="54"/>
  <c r="BO27" i="54"/>
  <c r="BN27" i="54"/>
  <c r="BM27" i="54"/>
  <c r="BL27" i="54"/>
  <c r="BK27" i="54"/>
  <c r="BJ27" i="54"/>
  <c r="BI27" i="54"/>
  <c r="BH27" i="54"/>
  <c r="BG27" i="54"/>
  <c r="BF27" i="54"/>
  <c r="BE27" i="54"/>
  <c r="BD27" i="54"/>
  <c r="BC27" i="54"/>
  <c r="BB27" i="54"/>
  <c r="BA27" i="54"/>
  <c r="AZ27" i="54"/>
  <c r="AY27" i="54"/>
  <c r="AX27" i="54"/>
  <c r="AW27" i="54"/>
  <c r="AV27" i="54"/>
  <c r="AU27" i="54"/>
  <c r="AT27" i="54"/>
  <c r="AS27" i="54"/>
  <c r="AR27" i="54"/>
  <c r="AQ27" i="54"/>
  <c r="AP27" i="54"/>
  <c r="AO27" i="54"/>
  <c r="AN27" i="54"/>
  <c r="AM27" i="54"/>
  <c r="AL27" i="54"/>
  <c r="AK27" i="54"/>
  <c r="AJ27" i="54"/>
  <c r="AI27" i="54"/>
  <c r="AH27" i="54"/>
  <c r="AG27" i="54"/>
  <c r="AF27" i="54"/>
  <c r="AE27" i="54"/>
  <c r="AD27" i="54"/>
  <c r="AC27" i="54"/>
  <c r="AB27" i="54"/>
  <c r="AA27" i="54"/>
  <c r="Z27" i="54"/>
  <c r="Y27" i="54"/>
  <c r="X27" i="54"/>
  <c r="W27" i="54"/>
  <c r="V27" i="54"/>
  <c r="U27" i="54"/>
  <c r="T27" i="54"/>
  <c r="S27" i="54"/>
  <c r="Q27" i="54"/>
  <c r="F27" i="54"/>
  <c r="E27" i="54"/>
  <c r="D27" i="54"/>
  <c r="C27" i="54"/>
  <c r="B27" i="54"/>
  <c r="A27" i="54"/>
  <c r="BZ26" i="54"/>
  <c r="BY26" i="54"/>
  <c r="BX26" i="54"/>
  <c r="BW26" i="54"/>
  <c r="BV26" i="54"/>
  <c r="BU26" i="54"/>
  <c r="BT26" i="54"/>
  <c r="BS26" i="54"/>
  <c r="BR26" i="54"/>
  <c r="BQ26" i="54"/>
  <c r="BP26" i="54"/>
  <c r="BO26" i="54"/>
  <c r="BN26" i="54"/>
  <c r="BM26" i="54"/>
  <c r="BL26" i="54"/>
  <c r="BK26" i="54"/>
  <c r="BJ26" i="54"/>
  <c r="BI26" i="54"/>
  <c r="BH26" i="54"/>
  <c r="BG26" i="54"/>
  <c r="BF26" i="54"/>
  <c r="BE26" i="54"/>
  <c r="BD26" i="54"/>
  <c r="BC26" i="54"/>
  <c r="BB26" i="54"/>
  <c r="BA26" i="54"/>
  <c r="AZ26" i="54"/>
  <c r="AY26" i="54"/>
  <c r="AX26" i="54"/>
  <c r="AW26" i="54"/>
  <c r="AV26" i="54"/>
  <c r="AU26" i="54"/>
  <c r="AT26" i="54"/>
  <c r="AS26" i="54"/>
  <c r="AR26" i="54"/>
  <c r="AQ26" i="54"/>
  <c r="AP26" i="54"/>
  <c r="AO26" i="54"/>
  <c r="AN26" i="54"/>
  <c r="AM26" i="54"/>
  <c r="AL26" i="54"/>
  <c r="AK26" i="54"/>
  <c r="AJ26" i="54"/>
  <c r="AI26" i="54"/>
  <c r="AH26" i="54"/>
  <c r="AG26" i="54"/>
  <c r="AF26" i="54"/>
  <c r="AE26" i="54"/>
  <c r="AD26" i="54"/>
  <c r="AC26" i="54"/>
  <c r="AB26" i="54"/>
  <c r="AA26" i="54"/>
  <c r="Z26" i="54"/>
  <c r="Y26" i="54"/>
  <c r="X26" i="54"/>
  <c r="W26" i="54"/>
  <c r="V26" i="54"/>
  <c r="U26" i="54"/>
  <c r="T26" i="54"/>
  <c r="S26" i="54"/>
  <c r="Q26" i="54"/>
  <c r="F26" i="54"/>
  <c r="E26" i="54"/>
  <c r="D26" i="54"/>
  <c r="C26" i="54"/>
  <c r="B26" i="54"/>
  <c r="A26" i="54"/>
  <c r="BZ25" i="54"/>
  <c r="BY25" i="54"/>
  <c r="BX25" i="54"/>
  <c r="BW25" i="54"/>
  <c r="BV25" i="54"/>
  <c r="BU25" i="54"/>
  <c r="BT25" i="54"/>
  <c r="BS25" i="54"/>
  <c r="BR25" i="54"/>
  <c r="BQ25" i="54"/>
  <c r="BP25" i="54"/>
  <c r="BO25" i="54"/>
  <c r="BN25" i="54"/>
  <c r="BM25" i="54"/>
  <c r="BL25" i="54"/>
  <c r="BK25" i="54"/>
  <c r="BJ25" i="54"/>
  <c r="BI25" i="54"/>
  <c r="BH25" i="54"/>
  <c r="BG25" i="54"/>
  <c r="BF25" i="54"/>
  <c r="BE25" i="54"/>
  <c r="BD25" i="54"/>
  <c r="BC25" i="54"/>
  <c r="BB25" i="54"/>
  <c r="BA25" i="54"/>
  <c r="AZ25" i="54"/>
  <c r="AY25" i="54"/>
  <c r="AX25" i="54"/>
  <c r="AW25" i="54"/>
  <c r="AV25" i="54"/>
  <c r="AU25" i="54"/>
  <c r="AT25" i="54"/>
  <c r="AS25" i="54"/>
  <c r="AR25" i="54"/>
  <c r="AQ25" i="54"/>
  <c r="AP25" i="54"/>
  <c r="AO25" i="54"/>
  <c r="AN25" i="54"/>
  <c r="AM25" i="54"/>
  <c r="AL25" i="54"/>
  <c r="AK25" i="54"/>
  <c r="AJ25" i="54"/>
  <c r="AI25" i="54"/>
  <c r="AH25" i="54"/>
  <c r="AG25" i="54"/>
  <c r="AF25" i="54"/>
  <c r="AE25" i="54"/>
  <c r="AD25" i="54"/>
  <c r="AC25" i="54"/>
  <c r="AB25" i="54"/>
  <c r="AA25" i="54"/>
  <c r="Z25" i="54"/>
  <c r="Y25" i="54"/>
  <c r="X25" i="54"/>
  <c r="W25" i="54"/>
  <c r="V25" i="54"/>
  <c r="U25" i="54"/>
  <c r="T25" i="54"/>
  <c r="S25" i="54"/>
  <c r="Q25" i="54"/>
  <c r="F25" i="54"/>
  <c r="E25" i="54"/>
  <c r="D25" i="54"/>
  <c r="C25" i="54"/>
  <c r="B25" i="54"/>
  <c r="A25" i="54"/>
  <c r="BZ24" i="54"/>
  <c r="BY24" i="54"/>
  <c r="BX24" i="54"/>
  <c r="BW24" i="54"/>
  <c r="BV24" i="54"/>
  <c r="BU24" i="54"/>
  <c r="BT24" i="54"/>
  <c r="BS24" i="54"/>
  <c r="BR24" i="54"/>
  <c r="BQ24" i="54"/>
  <c r="BP24" i="54"/>
  <c r="BO24" i="54"/>
  <c r="BN24" i="54"/>
  <c r="BM24" i="54"/>
  <c r="BL24" i="54"/>
  <c r="BK24" i="54"/>
  <c r="BJ24" i="54"/>
  <c r="BI24" i="54"/>
  <c r="BH24" i="54"/>
  <c r="BG24" i="54"/>
  <c r="BF24" i="54"/>
  <c r="BE24" i="54"/>
  <c r="BD24" i="54"/>
  <c r="BC24" i="54"/>
  <c r="BB24" i="54"/>
  <c r="BA24" i="54"/>
  <c r="AZ24" i="54"/>
  <c r="AY24" i="54"/>
  <c r="AX24" i="54"/>
  <c r="AW24" i="54"/>
  <c r="AV24" i="54"/>
  <c r="AU24" i="54"/>
  <c r="AT24" i="54"/>
  <c r="AS24" i="54"/>
  <c r="AR24" i="54"/>
  <c r="AQ24" i="54"/>
  <c r="AP24" i="54"/>
  <c r="AO24" i="54"/>
  <c r="AN24" i="54"/>
  <c r="AM24" i="54"/>
  <c r="AL24" i="54"/>
  <c r="AK24" i="54"/>
  <c r="AJ24" i="54"/>
  <c r="AI24" i="54"/>
  <c r="AH24" i="54"/>
  <c r="AG24" i="54"/>
  <c r="AF24" i="54"/>
  <c r="AE24" i="54"/>
  <c r="AD24" i="54"/>
  <c r="AC24" i="54"/>
  <c r="AB24" i="54"/>
  <c r="AA24" i="54"/>
  <c r="Z24" i="54"/>
  <c r="Y24" i="54"/>
  <c r="X24" i="54"/>
  <c r="W24" i="54"/>
  <c r="V24" i="54"/>
  <c r="U24" i="54"/>
  <c r="T24" i="54"/>
  <c r="S24" i="54"/>
  <c r="Q24" i="54"/>
  <c r="F24" i="54"/>
  <c r="E24" i="54"/>
  <c r="D24" i="54"/>
  <c r="C24" i="54"/>
  <c r="B24" i="54"/>
  <c r="A24" i="54"/>
  <c r="BZ23" i="54"/>
  <c r="BY23" i="54"/>
  <c r="BX23" i="54"/>
  <c r="BW23" i="54"/>
  <c r="BV23" i="54"/>
  <c r="BU23" i="54"/>
  <c r="BT23" i="54"/>
  <c r="BS23" i="54"/>
  <c r="BR23" i="54"/>
  <c r="BQ23" i="54"/>
  <c r="BP23" i="54"/>
  <c r="BO23" i="54"/>
  <c r="BN23" i="54"/>
  <c r="BM23" i="54"/>
  <c r="BL23" i="54"/>
  <c r="BK23" i="54"/>
  <c r="BJ23" i="54"/>
  <c r="BI23" i="54"/>
  <c r="BH23" i="54"/>
  <c r="BG23" i="54"/>
  <c r="BF23" i="54"/>
  <c r="BE23" i="54"/>
  <c r="BD23" i="54"/>
  <c r="BC23" i="54"/>
  <c r="BB23" i="54"/>
  <c r="BA23" i="54"/>
  <c r="AZ23" i="54"/>
  <c r="AY23" i="54"/>
  <c r="AX23" i="54"/>
  <c r="AW23" i="54"/>
  <c r="AV23" i="54"/>
  <c r="AU23" i="54"/>
  <c r="AT23" i="54"/>
  <c r="AS23" i="54"/>
  <c r="AR23" i="54"/>
  <c r="AQ23" i="54"/>
  <c r="AP23" i="54"/>
  <c r="AO23" i="54"/>
  <c r="AN23" i="54"/>
  <c r="AM23" i="54"/>
  <c r="AL23" i="54"/>
  <c r="AK23" i="54"/>
  <c r="AJ23" i="54"/>
  <c r="AI23" i="54"/>
  <c r="AH23" i="54"/>
  <c r="AG23" i="54"/>
  <c r="AF23" i="54"/>
  <c r="AE23" i="54"/>
  <c r="AD23" i="54"/>
  <c r="AC23" i="54"/>
  <c r="AB23" i="54"/>
  <c r="AA23" i="54"/>
  <c r="Z23" i="54"/>
  <c r="Y23" i="54"/>
  <c r="X23" i="54"/>
  <c r="W23" i="54"/>
  <c r="V23" i="54"/>
  <c r="U23" i="54"/>
  <c r="T23" i="54"/>
  <c r="S23" i="54"/>
  <c r="Q23" i="54"/>
  <c r="F23" i="54"/>
  <c r="E23" i="54"/>
  <c r="D23" i="54"/>
  <c r="C23" i="54"/>
  <c r="B23" i="54"/>
  <c r="A23" i="54"/>
  <c r="BZ22" i="54"/>
  <c r="BY22" i="54"/>
  <c r="BX22" i="54"/>
  <c r="BW22" i="54"/>
  <c r="BV22" i="54"/>
  <c r="BU22" i="54"/>
  <c r="BT22" i="54"/>
  <c r="BS22" i="54"/>
  <c r="BR22" i="54"/>
  <c r="BQ22" i="54"/>
  <c r="BP22" i="54"/>
  <c r="BO22" i="54"/>
  <c r="BN22" i="54"/>
  <c r="BM22" i="54"/>
  <c r="BL22" i="54"/>
  <c r="BK22" i="54"/>
  <c r="BJ22" i="54"/>
  <c r="BI22" i="54"/>
  <c r="BH22" i="54"/>
  <c r="BG22" i="54"/>
  <c r="BF22" i="54"/>
  <c r="BE22" i="54"/>
  <c r="BD22" i="54"/>
  <c r="BC22" i="54"/>
  <c r="BB22" i="54"/>
  <c r="BA22" i="54"/>
  <c r="AZ22" i="54"/>
  <c r="AY22" i="54"/>
  <c r="AX22" i="54"/>
  <c r="AW22" i="54"/>
  <c r="AV22" i="54"/>
  <c r="AU22" i="54"/>
  <c r="AT22" i="54"/>
  <c r="AS22" i="54"/>
  <c r="AR22" i="54"/>
  <c r="AQ22" i="54"/>
  <c r="AP22" i="54"/>
  <c r="AO22" i="54"/>
  <c r="AN22" i="54"/>
  <c r="AM22" i="54"/>
  <c r="AL22" i="54"/>
  <c r="AK22" i="54"/>
  <c r="AJ22" i="54"/>
  <c r="AI22" i="54"/>
  <c r="AH22" i="54"/>
  <c r="AG22" i="54"/>
  <c r="AF22" i="54"/>
  <c r="AE22" i="54"/>
  <c r="AD22" i="54"/>
  <c r="AC22" i="54"/>
  <c r="AB22" i="54"/>
  <c r="AA22" i="54"/>
  <c r="Z22" i="54"/>
  <c r="Y22" i="54"/>
  <c r="X22" i="54"/>
  <c r="W22" i="54"/>
  <c r="V22" i="54"/>
  <c r="U22" i="54"/>
  <c r="T22" i="54"/>
  <c r="S22" i="54"/>
  <c r="Q22" i="54"/>
  <c r="F22" i="54"/>
  <c r="E22" i="54"/>
  <c r="D22" i="54"/>
  <c r="C22" i="54"/>
  <c r="B22" i="54"/>
  <c r="A22" i="54"/>
  <c r="BZ21" i="54"/>
  <c r="BY21" i="54"/>
  <c r="BX21" i="54"/>
  <c r="BW21" i="54"/>
  <c r="BV21" i="54"/>
  <c r="BU21" i="54"/>
  <c r="BT21" i="54"/>
  <c r="BS21" i="54"/>
  <c r="BR21" i="54"/>
  <c r="BQ21" i="54"/>
  <c r="BP21" i="54"/>
  <c r="BO21" i="54"/>
  <c r="BN21" i="54"/>
  <c r="BM21" i="54"/>
  <c r="BL21" i="54"/>
  <c r="BK21" i="54"/>
  <c r="BJ21" i="54"/>
  <c r="BI21" i="54"/>
  <c r="BH21" i="54"/>
  <c r="BG21" i="54"/>
  <c r="BF21" i="54"/>
  <c r="BE21" i="54"/>
  <c r="BD21" i="54"/>
  <c r="BC21" i="54"/>
  <c r="BB21" i="54"/>
  <c r="BA21" i="54"/>
  <c r="AZ21" i="54"/>
  <c r="AY21" i="54"/>
  <c r="AX21" i="54"/>
  <c r="AW21" i="54"/>
  <c r="AV21" i="54"/>
  <c r="AU21" i="54"/>
  <c r="AT21" i="54"/>
  <c r="AS21" i="54"/>
  <c r="AR21" i="54"/>
  <c r="AQ21" i="54"/>
  <c r="AP21" i="54"/>
  <c r="AO21" i="54"/>
  <c r="AN21" i="54"/>
  <c r="AM21" i="54"/>
  <c r="AL21" i="54"/>
  <c r="AK21" i="54"/>
  <c r="AJ21" i="54"/>
  <c r="AI21" i="54"/>
  <c r="AH21" i="54"/>
  <c r="AG21" i="54"/>
  <c r="AF21" i="54"/>
  <c r="AE21" i="54"/>
  <c r="AD21" i="54"/>
  <c r="AC21" i="54"/>
  <c r="AB21" i="54"/>
  <c r="AA21" i="54"/>
  <c r="Z21" i="54"/>
  <c r="Y21" i="54"/>
  <c r="X21" i="54"/>
  <c r="W21" i="54"/>
  <c r="V21" i="54"/>
  <c r="U21" i="54"/>
  <c r="T21" i="54"/>
  <c r="S21" i="54"/>
  <c r="Q21" i="54"/>
  <c r="O21" i="54"/>
  <c r="K21" i="54"/>
  <c r="F21" i="54"/>
  <c r="E21" i="54"/>
  <c r="D21" i="54"/>
  <c r="C21" i="54"/>
  <c r="B21" i="54"/>
  <c r="A21" i="54"/>
  <c r="BZ20" i="54"/>
  <c r="BY20" i="54"/>
  <c r="BX20" i="54"/>
  <c r="BW20" i="54"/>
  <c r="BV20" i="54"/>
  <c r="BU20" i="54"/>
  <c r="BT20" i="54"/>
  <c r="BS20" i="54"/>
  <c r="BR20" i="54"/>
  <c r="BQ20" i="54"/>
  <c r="BP20" i="54"/>
  <c r="BO20" i="54"/>
  <c r="BN20" i="54"/>
  <c r="BM20" i="54"/>
  <c r="BL20" i="54"/>
  <c r="BK20" i="54"/>
  <c r="BJ20" i="54"/>
  <c r="BI20" i="54"/>
  <c r="BH20" i="54"/>
  <c r="BG20" i="54"/>
  <c r="BF20" i="54"/>
  <c r="BE20" i="54"/>
  <c r="BD20" i="54"/>
  <c r="BC20" i="54"/>
  <c r="BB20" i="54"/>
  <c r="BA20" i="54"/>
  <c r="AZ20" i="54"/>
  <c r="AY20" i="54"/>
  <c r="AX20" i="54"/>
  <c r="AW20" i="54"/>
  <c r="AV20" i="54"/>
  <c r="AU20" i="54"/>
  <c r="AT20" i="54"/>
  <c r="AS20" i="54"/>
  <c r="AR20" i="54"/>
  <c r="AQ20" i="54"/>
  <c r="AP20" i="54"/>
  <c r="AO20" i="54"/>
  <c r="AN20" i="54"/>
  <c r="AM20" i="54"/>
  <c r="AL20" i="54"/>
  <c r="AK20" i="54"/>
  <c r="AJ20" i="54"/>
  <c r="AI20" i="54"/>
  <c r="AH20" i="54"/>
  <c r="AG20" i="54"/>
  <c r="AF20" i="54"/>
  <c r="AE20" i="54"/>
  <c r="AD20" i="54"/>
  <c r="AC20" i="54"/>
  <c r="AB20" i="54"/>
  <c r="AA20" i="54"/>
  <c r="Z20" i="54"/>
  <c r="Y20" i="54"/>
  <c r="X20" i="54"/>
  <c r="W20" i="54"/>
  <c r="V20" i="54"/>
  <c r="U20" i="54"/>
  <c r="T20" i="54"/>
  <c r="S20" i="54"/>
  <c r="Q20" i="54"/>
  <c r="F20" i="54"/>
  <c r="E20" i="54"/>
  <c r="D20" i="54"/>
  <c r="C20" i="54"/>
  <c r="B20" i="54"/>
  <c r="A20" i="54"/>
  <c r="BZ19" i="54"/>
  <c r="BY19" i="54"/>
  <c r="BX19" i="54"/>
  <c r="BW19" i="54"/>
  <c r="BV19" i="54"/>
  <c r="BU19" i="54"/>
  <c r="BT19" i="54"/>
  <c r="BS19" i="54"/>
  <c r="BR19" i="54"/>
  <c r="BQ19" i="54"/>
  <c r="BP19" i="54"/>
  <c r="BO19" i="54"/>
  <c r="BN19" i="54"/>
  <c r="BM19" i="54"/>
  <c r="BL19" i="54"/>
  <c r="BK19" i="54"/>
  <c r="BJ19" i="54"/>
  <c r="BI19" i="54"/>
  <c r="BH19" i="54"/>
  <c r="BG19" i="54"/>
  <c r="BF19" i="54"/>
  <c r="BE19" i="54"/>
  <c r="BD19" i="54"/>
  <c r="BC19" i="54"/>
  <c r="BB19" i="54"/>
  <c r="BA19" i="54"/>
  <c r="AZ19" i="54"/>
  <c r="AY19" i="54"/>
  <c r="AX19" i="54"/>
  <c r="AW19" i="54"/>
  <c r="AV19" i="54"/>
  <c r="AU19" i="54"/>
  <c r="AT19" i="54"/>
  <c r="AS19" i="54"/>
  <c r="AR19" i="54"/>
  <c r="AQ19" i="54"/>
  <c r="AP19" i="54"/>
  <c r="AO19" i="54"/>
  <c r="AN19" i="54"/>
  <c r="AM19" i="54"/>
  <c r="AL19" i="54"/>
  <c r="AK19" i="54"/>
  <c r="AJ19" i="54"/>
  <c r="AI19" i="54"/>
  <c r="AH19" i="54"/>
  <c r="AG19" i="54"/>
  <c r="AF19" i="54"/>
  <c r="AE19" i="54"/>
  <c r="AD19" i="54"/>
  <c r="AC19" i="54"/>
  <c r="AB19" i="54"/>
  <c r="AA19" i="54"/>
  <c r="Z19" i="54"/>
  <c r="Y19" i="54"/>
  <c r="X19" i="54"/>
  <c r="W19" i="54"/>
  <c r="V19" i="54"/>
  <c r="U19" i="54"/>
  <c r="T19" i="54"/>
  <c r="S19" i="54"/>
  <c r="Q19" i="54"/>
  <c r="F19" i="54"/>
  <c r="E19" i="54"/>
  <c r="D19" i="54"/>
  <c r="C19" i="54"/>
  <c r="B19" i="54"/>
  <c r="A19" i="54"/>
  <c r="BZ18" i="54"/>
  <c r="BY18" i="54"/>
  <c r="BX18" i="54"/>
  <c r="BW18" i="54"/>
  <c r="BV18" i="54"/>
  <c r="BU18" i="54"/>
  <c r="BT18" i="54"/>
  <c r="BS18" i="54"/>
  <c r="BR18" i="54"/>
  <c r="BQ18" i="54"/>
  <c r="BP18" i="54"/>
  <c r="BO18" i="54"/>
  <c r="BN18" i="54"/>
  <c r="BM18" i="54"/>
  <c r="BL18" i="54"/>
  <c r="BK18" i="54"/>
  <c r="BJ18" i="54"/>
  <c r="BI18" i="54"/>
  <c r="BH18" i="54"/>
  <c r="BG18" i="54"/>
  <c r="BF18" i="54"/>
  <c r="BE18" i="54"/>
  <c r="BD18" i="54"/>
  <c r="BC18" i="54"/>
  <c r="BB18" i="54"/>
  <c r="BA18" i="54"/>
  <c r="AZ18" i="54"/>
  <c r="AY18" i="54"/>
  <c r="AX18" i="54"/>
  <c r="AW18" i="54"/>
  <c r="AV18" i="54"/>
  <c r="AU18" i="54"/>
  <c r="AT18" i="54"/>
  <c r="AS18" i="54"/>
  <c r="AR18" i="54"/>
  <c r="AQ18" i="54"/>
  <c r="AP18" i="54"/>
  <c r="AO18" i="54"/>
  <c r="AN18" i="54"/>
  <c r="AM18" i="54"/>
  <c r="AL18" i="54"/>
  <c r="AK18" i="54"/>
  <c r="AJ18" i="54"/>
  <c r="AI18" i="54"/>
  <c r="AH18" i="54"/>
  <c r="AG18" i="54"/>
  <c r="AF18" i="54"/>
  <c r="AE18" i="54"/>
  <c r="AD18" i="54"/>
  <c r="AC18" i="54"/>
  <c r="AB18" i="54"/>
  <c r="AA18" i="54"/>
  <c r="Z18" i="54"/>
  <c r="Y18" i="54"/>
  <c r="X18" i="54"/>
  <c r="W18" i="54"/>
  <c r="V18" i="54"/>
  <c r="U18" i="54"/>
  <c r="T18" i="54"/>
  <c r="S18" i="54"/>
  <c r="Q18" i="54"/>
  <c r="F18" i="54"/>
  <c r="E18" i="54"/>
  <c r="D18" i="54"/>
  <c r="C18" i="54"/>
  <c r="B18" i="54"/>
  <c r="A18" i="54"/>
  <c r="BZ17" i="54"/>
  <c r="BY17" i="54"/>
  <c r="BX17" i="54"/>
  <c r="BW17" i="54"/>
  <c r="BV17" i="54"/>
  <c r="BU17" i="54"/>
  <c r="BT17" i="54"/>
  <c r="BS17" i="54"/>
  <c r="BR17" i="54"/>
  <c r="BQ17" i="54"/>
  <c r="BP17" i="54"/>
  <c r="BO17" i="54"/>
  <c r="BN17" i="54"/>
  <c r="BM17" i="54"/>
  <c r="BL17" i="54"/>
  <c r="BK17" i="54"/>
  <c r="BJ17" i="54"/>
  <c r="BI17" i="54"/>
  <c r="BH17" i="54"/>
  <c r="BG17" i="54"/>
  <c r="BF17" i="54"/>
  <c r="BE17" i="54"/>
  <c r="BD17" i="54"/>
  <c r="BC17" i="54"/>
  <c r="BB17" i="54"/>
  <c r="BA17" i="54"/>
  <c r="AZ17" i="54"/>
  <c r="AY17" i="54"/>
  <c r="AX17" i="54"/>
  <c r="AW17" i="54"/>
  <c r="AV17" i="54"/>
  <c r="AU17" i="54"/>
  <c r="AT17" i="54"/>
  <c r="AS17" i="54"/>
  <c r="AR17" i="54"/>
  <c r="AQ17" i="54"/>
  <c r="AP17" i="54"/>
  <c r="AO17" i="54"/>
  <c r="AN17" i="54"/>
  <c r="AM17" i="54"/>
  <c r="AL17" i="54"/>
  <c r="AK17" i="54"/>
  <c r="AJ17" i="54"/>
  <c r="AI17" i="54"/>
  <c r="AH17" i="54"/>
  <c r="AG17" i="54"/>
  <c r="AF17" i="54"/>
  <c r="AE17" i="54"/>
  <c r="AD17" i="54"/>
  <c r="AC17" i="54"/>
  <c r="AB17" i="54"/>
  <c r="AA17" i="54"/>
  <c r="Z17" i="54"/>
  <c r="Y17" i="54"/>
  <c r="X17" i="54"/>
  <c r="W17" i="54"/>
  <c r="V17" i="54"/>
  <c r="U17" i="54"/>
  <c r="T17" i="54"/>
  <c r="S17" i="54"/>
  <c r="Q17" i="54"/>
  <c r="F17" i="54"/>
  <c r="E17" i="54"/>
  <c r="D17" i="54"/>
  <c r="C17" i="54"/>
  <c r="B17" i="54"/>
  <c r="A17" i="54"/>
  <c r="BZ16" i="54"/>
  <c r="BY16" i="54"/>
  <c r="BX16" i="54"/>
  <c r="BW16" i="54"/>
  <c r="BV16" i="54"/>
  <c r="BU16" i="54"/>
  <c r="BT16" i="54"/>
  <c r="BS16" i="54"/>
  <c r="BR16" i="54"/>
  <c r="BQ16" i="54"/>
  <c r="BP16" i="54"/>
  <c r="BO16" i="54"/>
  <c r="BN16" i="54"/>
  <c r="BM16" i="54"/>
  <c r="BL16" i="54"/>
  <c r="BK16" i="54"/>
  <c r="BJ16" i="54"/>
  <c r="BI16" i="54"/>
  <c r="BH16" i="54"/>
  <c r="BG16" i="54"/>
  <c r="BF16" i="54"/>
  <c r="BE16" i="54"/>
  <c r="BD16" i="54"/>
  <c r="BC16" i="54"/>
  <c r="BB16" i="54"/>
  <c r="BA16" i="54"/>
  <c r="AZ16" i="54"/>
  <c r="AY16" i="54"/>
  <c r="AX16" i="54"/>
  <c r="AW16" i="54"/>
  <c r="AV16" i="54"/>
  <c r="AU16" i="54"/>
  <c r="AT16" i="54"/>
  <c r="AS16" i="54"/>
  <c r="AR16" i="54"/>
  <c r="AQ16" i="54"/>
  <c r="AP16" i="54"/>
  <c r="AO16" i="54"/>
  <c r="AN16" i="54"/>
  <c r="AM16" i="54"/>
  <c r="AL16" i="54"/>
  <c r="AK16" i="54"/>
  <c r="AJ16" i="54"/>
  <c r="AI16" i="54"/>
  <c r="AH16" i="54"/>
  <c r="AG16" i="54"/>
  <c r="AF16" i="54"/>
  <c r="AE16" i="54"/>
  <c r="AD16" i="54"/>
  <c r="AC16" i="54"/>
  <c r="AB16" i="54"/>
  <c r="AA16" i="54"/>
  <c r="Z16" i="54"/>
  <c r="Y16" i="54"/>
  <c r="X16" i="54"/>
  <c r="W16" i="54"/>
  <c r="V16" i="54"/>
  <c r="U16" i="54"/>
  <c r="T16" i="54"/>
  <c r="S16" i="54"/>
  <c r="Q16" i="54"/>
  <c r="F16" i="54"/>
  <c r="E16" i="54"/>
  <c r="D16" i="54"/>
  <c r="C16" i="54"/>
  <c r="B16" i="54"/>
  <c r="A16" i="54"/>
  <c r="BZ15" i="54"/>
  <c r="BY15" i="54"/>
  <c r="BX15" i="54"/>
  <c r="BW15" i="54"/>
  <c r="BV15" i="54"/>
  <c r="BU15" i="54"/>
  <c r="BT15" i="54"/>
  <c r="BS15" i="54"/>
  <c r="BR15" i="54"/>
  <c r="BQ15" i="54"/>
  <c r="BP15" i="54"/>
  <c r="BO15" i="54"/>
  <c r="BN15" i="54"/>
  <c r="BM15" i="54"/>
  <c r="BL15" i="54"/>
  <c r="BK15" i="54"/>
  <c r="BJ15" i="54"/>
  <c r="BI15" i="54"/>
  <c r="BH15" i="54"/>
  <c r="BG15" i="54"/>
  <c r="BF15" i="54"/>
  <c r="BE15" i="54"/>
  <c r="BD15" i="54"/>
  <c r="BC15" i="54"/>
  <c r="BB15" i="54"/>
  <c r="BA15" i="54"/>
  <c r="AZ15" i="54"/>
  <c r="AY15" i="54"/>
  <c r="AX15" i="54"/>
  <c r="AW15" i="54"/>
  <c r="AV15" i="54"/>
  <c r="AU15" i="54"/>
  <c r="AT15" i="54"/>
  <c r="AS15" i="54"/>
  <c r="AR15" i="54"/>
  <c r="AQ15" i="54"/>
  <c r="AP15" i="54"/>
  <c r="AO15" i="54"/>
  <c r="AN15" i="54"/>
  <c r="AM15" i="54"/>
  <c r="AL15" i="54"/>
  <c r="AK15" i="54"/>
  <c r="AJ15" i="54"/>
  <c r="AI15" i="54"/>
  <c r="AH15" i="54"/>
  <c r="AG15" i="54"/>
  <c r="AF15" i="54"/>
  <c r="AE15" i="54"/>
  <c r="AD15" i="54"/>
  <c r="AC15" i="54"/>
  <c r="AB15" i="54"/>
  <c r="AA15" i="54"/>
  <c r="Z15" i="54"/>
  <c r="Y15" i="54"/>
  <c r="X15" i="54"/>
  <c r="W15" i="54"/>
  <c r="V15" i="54"/>
  <c r="U15" i="54"/>
  <c r="T15" i="54"/>
  <c r="S15" i="54"/>
  <c r="Q15" i="54"/>
  <c r="F15" i="54"/>
  <c r="E15" i="54"/>
  <c r="D15" i="54"/>
  <c r="C15" i="54"/>
  <c r="B15" i="54"/>
  <c r="A15" i="54"/>
  <c r="BZ14" i="54"/>
  <c r="BY14" i="54"/>
  <c r="BX14" i="54"/>
  <c r="BW14" i="54"/>
  <c r="BV14" i="54"/>
  <c r="BU14" i="54"/>
  <c r="BT14" i="54"/>
  <c r="BS14" i="54"/>
  <c r="BR14" i="54"/>
  <c r="BQ14" i="54"/>
  <c r="BP14" i="54"/>
  <c r="BO14" i="54"/>
  <c r="BN14" i="54"/>
  <c r="BM14" i="54"/>
  <c r="BL14" i="54"/>
  <c r="BK14" i="54"/>
  <c r="BJ14" i="54"/>
  <c r="BI14" i="54"/>
  <c r="BH14" i="54"/>
  <c r="BG14" i="54"/>
  <c r="BF14" i="54"/>
  <c r="BE14" i="54"/>
  <c r="BD14" i="54"/>
  <c r="BC14" i="54"/>
  <c r="BB14" i="54"/>
  <c r="BA14" i="54"/>
  <c r="AZ14" i="54"/>
  <c r="AY14" i="54"/>
  <c r="AX14" i="54"/>
  <c r="AW14" i="54"/>
  <c r="AV14" i="54"/>
  <c r="AU14" i="54"/>
  <c r="AT14" i="54"/>
  <c r="AS14" i="54"/>
  <c r="AR14" i="54"/>
  <c r="AQ14" i="54"/>
  <c r="AP14" i="54"/>
  <c r="AO14" i="54"/>
  <c r="AN14" i="54"/>
  <c r="AM14" i="54"/>
  <c r="AL14" i="54"/>
  <c r="AK14" i="54"/>
  <c r="AJ14" i="54"/>
  <c r="AI14" i="54"/>
  <c r="AH14" i="54"/>
  <c r="AG14" i="54"/>
  <c r="AF14" i="54"/>
  <c r="AE14" i="54"/>
  <c r="AD14" i="54"/>
  <c r="AC14" i="54"/>
  <c r="AB14" i="54"/>
  <c r="AA14" i="54"/>
  <c r="Z14" i="54"/>
  <c r="Y14" i="54"/>
  <c r="X14" i="54"/>
  <c r="W14" i="54"/>
  <c r="V14" i="54"/>
  <c r="U14" i="54"/>
  <c r="T14" i="54"/>
  <c r="S14" i="54"/>
  <c r="Q14" i="54"/>
  <c r="F14" i="54"/>
  <c r="E14" i="54"/>
  <c r="D14" i="54"/>
  <c r="C14" i="54"/>
  <c r="B14" i="54"/>
  <c r="A14" i="54"/>
  <c r="BZ13" i="54"/>
  <c r="BY13" i="54"/>
  <c r="BX13" i="54"/>
  <c r="BW13" i="54"/>
  <c r="BV13" i="54"/>
  <c r="BU13" i="54"/>
  <c r="BT13" i="54"/>
  <c r="BS13" i="54"/>
  <c r="BR13" i="54"/>
  <c r="BQ13" i="54"/>
  <c r="BP13" i="54"/>
  <c r="BO13" i="54"/>
  <c r="BN13" i="54"/>
  <c r="BM13" i="54"/>
  <c r="BL13" i="54"/>
  <c r="BK13" i="54"/>
  <c r="BJ13" i="54"/>
  <c r="BI13" i="54"/>
  <c r="BH13" i="54"/>
  <c r="BG13" i="54"/>
  <c r="BF13" i="54"/>
  <c r="BE13" i="54"/>
  <c r="BD13" i="54"/>
  <c r="BC13" i="54"/>
  <c r="BB13" i="54"/>
  <c r="BA13" i="54"/>
  <c r="AZ13" i="54"/>
  <c r="AY13" i="54"/>
  <c r="AX13" i="54"/>
  <c r="AW13" i="54"/>
  <c r="AV13" i="54"/>
  <c r="AU13" i="54"/>
  <c r="AT13" i="54"/>
  <c r="AS13" i="54"/>
  <c r="AR13" i="54"/>
  <c r="AQ13" i="54"/>
  <c r="AP13" i="54"/>
  <c r="AO13" i="54"/>
  <c r="AN13" i="54"/>
  <c r="AM13" i="54"/>
  <c r="AL13" i="54"/>
  <c r="AK13" i="54"/>
  <c r="AJ13" i="54"/>
  <c r="AI13" i="54"/>
  <c r="AH13" i="54"/>
  <c r="AG13" i="54"/>
  <c r="AF13" i="54"/>
  <c r="AE13" i="54"/>
  <c r="AD13" i="54"/>
  <c r="AC13" i="54"/>
  <c r="AB13" i="54"/>
  <c r="AA13" i="54"/>
  <c r="Z13" i="54"/>
  <c r="Y13" i="54"/>
  <c r="X13" i="54"/>
  <c r="W13" i="54"/>
  <c r="V13" i="54"/>
  <c r="U13" i="54"/>
  <c r="T13" i="54"/>
  <c r="S13" i="54"/>
  <c r="Q13" i="54"/>
  <c r="F13" i="54"/>
  <c r="E13" i="54"/>
  <c r="D13" i="54"/>
  <c r="C13" i="54"/>
  <c r="B13" i="54"/>
  <c r="A13" i="54"/>
  <c r="BZ12" i="54"/>
  <c r="BY12" i="54"/>
  <c r="BX12" i="54"/>
  <c r="BW12" i="54"/>
  <c r="BV12" i="54"/>
  <c r="BU12" i="54"/>
  <c r="BT12" i="54"/>
  <c r="BS12" i="54"/>
  <c r="BR12" i="54"/>
  <c r="BQ12" i="54"/>
  <c r="BP12" i="54"/>
  <c r="BO12" i="54"/>
  <c r="BN12" i="54"/>
  <c r="BM12" i="54"/>
  <c r="BL12" i="54"/>
  <c r="BK12" i="54"/>
  <c r="BJ12" i="54"/>
  <c r="BI12" i="54"/>
  <c r="BH12" i="54"/>
  <c r="BG12" i="54"/>
  <c r="BF12" i="54"/>
  <c r="BE12" i="54"/>
  <c r="BD12" i="54"/>
  <c r="BC12" i="54"/>
  <c r="BB12" i="54"/>
  <c r="BA12" i="54"/>
  <c r="AZ12" i="54"/>
  <c r="AY12" i="54"/>
  <c r="AX12" i="54"/>
  <c r="AW12" i="54"/>
  <c r="AV12" i="54"/>
  <c r="AU12" i="54"/>
  <c r="AT12" i="54"/>
  <c r="AS12" i="54"/>
  <c r="AR12" i="54"/>
  <c r="AQ12" i="54"/>
  <c r="AP12" i="54"/>
  <c r="AO12" i="54"/>
  <c r="AN12" i="54"/>
  <c r="AM12" i="54"/>
  <c r="AL12" i="54"/>
  <c r="AK12" i="54"/>
  <c r="AJ12" i="54"/>
  <c r="AI12" i="54"/>
  <c r="AH12" i="54"/>
  <c r="AG12" i="54"/>
  <c r="AF12" i="54"/>
  <c r="AE12" i="54"/>
  <c r="AD12" i="54"/>
  <c r="AC12" i="54"/>
  <c r="AB12" i="54"/>
  <c r="AA12" i="54"/>
  <c r="Z12" i="54"/>
  <c r="Y12" i="54"/>
  <c r="X12" i="54"/>
  <c r="W12" i="54"/>
  <c r="V12" i="54"/>
  <c r="U12" i="54"/>
  <c r="T12" i="54"/>
  <c r="S12" i="54"/>
  <c r="Q12" i="54"/>
  <c r="J12" i="54"/>
  <c r="F12" i="54"/>
  <c r="E12" i="54"/>
  <c r="D12" i="54"/>
  <c r="C12" i="54"/>
  <c r="B12" i="54"/>
  <c r="A12" i="54"/>
  <c r="BZ11" i="54"/>
  <c r="BY11" i="54"/>
  <c r="BX11" i="54"/>
  <c r="BW11" i="54"/>
  <c r="BV11" i="54"/>
  <c r="BU11" i="54"/>
  <c r="BT11" i="54"/>
  <c r="BS11" i="54"/>
  <c r="BR11" i="54"/>
  <c r="BQ11" i="54"/>
  <c r="BP11" i="54"/>
  <c r="BO11" i="54"/>
  <c r="BN11" i="54"/>
  <c r="BM11" i="54"/>
  <c r="BL11" i="54"/>
  <c r="BK11" i="54"/>
  <c r="BJ11" i="54"/>
  <c r="BI11" i="54"/>
  <c r="BH11" i="54"/>
  <c r="BG11" i="54"/>
  <c r="BF11" i="54"/>
  <c r="BE11" i="54"/>
  <c r="BD11" i="54"/>
  <c r="BC11" i="54"/>
  <c r="BB11" i="54"/>
  <c r="BA11" i="54"/>
  <c r="AZ11" i="54"/>
  <c r="AY11" i="54"/>
  <c r="AX11" i="54"/>
  <c r="AW11" i="54"/>
  <c r="AV11" i="54"/>
  <c r="AU11" i="54"/>
  <c r="AT11" i="54"/>
  <c r="AS11" i="54"/>
  <c r="AR11" i="54"/>
  <c r="AQ11" i="54"/>
  <c r="AP11" i="54"/>
  <c r="AO11" i="54"/>
  <c r="AN11" i="54"/>
  <c r="AM11" i="54"/>
  <c r="AL11" i="54"/>
  <c r="AK11" i="54"/>
  <c r="AJ11" i="54"/>
  <c r="AI11" i="54"/>
  <c r="AH11" i="54"/>
  <c r="AG11" i="54"/>
  <c r="AF11" i="54"/>
  <c r="AE11" i="54"/>
  <c r="AD11" i="54"/>
  <c r="AC11" i="54"/>
  <c r="AB11" i="54"/>
  <c r="AA11" i="54"/>
  <c r="Z11" i="54"/>
  <c r="Y11" i="54"/>
  <c r="X11" i="54"/>
  <c r="W11" i="54"/>
  <c r="V11" i="54"/>
  <c r="U11" i="54"/>
  <c r="T11" i="54"/>
  <c r="S11" i="54"/>
  <c r="Q11" i="54"/>
  <c r="F11" i="54"/>
  <c r="E11" i="54"/>
  <c r="D11" i="54"/>
  <c r="C11" i="54"/>
  <c r="B11" i="54"/>
  <c r="A11" i="54"/>
  <c r="BZ10" i="54"/>
  <c r="BY10" i="54"/>
  <c r="BX10" i="54"/>
  <c r="BW10" i="54"/>
  <c r="BV10" i="54"/>
  <c r="BU10" i="54"/>
  <c r="BT10" i="54"/>
  <c r="BS10" i="54"/>
  <c r="BR10" i="54"/>
  <c r="BQ10" i="54"/>
  <c r="BP10" i="54"/>
  <c r="BO10" i="54"/>
  <c r="BN10" i="54"/>
  <c r="BM10" i="54"/>
  <c r="BL10" i="54"/>
  <c r="BK10" i="54"/>
  <c r="BJ10" i="54"/>
  <c r="BI10" i="54"/>
  <c r="BH10" i="54"/>
  <c r="BG10" i="54"/>
  <c r="BF10" i="54"/>
  <c r="BE10" i="54"/>
  <c r="BD10" i="54"/>
  <c r="BC10" i="54"/>
  <c r="BB10" i="54"/>
  <c r="BA10" i="54"/>
  <c r="AZ10" i="54"/>
  <c r="AY10" i="54"/>
  <c r="AX10" i="54"/>
  <c r="AW10" i="54"/>
  <c r="AV10" i="54"/>
  <c r="AU10" i="54"/>
  <c r="AT10" i="54"/>
  <c r="AS10" i="54"/>
  <c r="AR10" i="54"/>
  <c r="AQ10" i="54"/>
  <c r="AP10" i="54"/>
  <c r="AO10" i="54"/>
  <c r="AN10" i="54"/>
  <c r="AM10" i="54"/>
  <c r="AL10" i="54"/>
  <c r="AK10" i="54"/>
  <c r="AJ10" i="54"/>
  <c r="AI10" i="54"/>
  <c r="AH10" i="54"/>
  <c r="AG10" i="54"/>
  <c r="AF10" i="54"/>
  <c r="AE10" i="54"/>
  <c r="AD10" i="54"/>
  <c r="AC10" i="54"/>
  <c r="AB10" i="54"/>
  <c r="AA10" i="54"/>
  <c r="Z10" i="54"/>
  <c r="Y10" i="54"/>
  <c r="X10" i="54"/>
  <c r="W10" i="54"/>
  <c r="V10" i="54"/>
  <c r="U10" i="54"/>
  <c r="T10" i="54"/>
  <c r="S10" i="54"/>
  <c r="Q10" i="54"/>
  <c r="F10" i="54"/>
  <c r="E10" i="54"/>
  <c r="D10" i="54"/>
  <c r="C10" i="54"/>
  <c r="B10" i="54"/>
  <c r="A10" i="54"/>
  <c r="BZ9" i="54"/>
  <c r="BY9" i="54"/>
  <c r="BX9" i="54"/>
  <c r="BW9" i="54"/>
  <c r="BV9" i="54"/>
  <c r="BU9" i="54"/>
  <c r="BT9" i="54"/>
  <c r="BS9" i="54"/>
  <c r="BR9" i="54"/>
  <c r="BQ9" i="54"/>
  <c r="BP9" i="54"/>
  <c r="BO9" i="54"/>
  <c r="BN9" i="54"/>
  <c r="BM9" i="54"/>
  <c r="BL9" i="54"/>
  <c r="BK9" i="54"/>
  <c r="BJ9" i="54"/>
  <c r="BI9" i="54"/>
  <c r="BH9" i="54"/>
  <c r="BG9" i="54"/>
  <c r="BF9" i="54"/>
  <c r="BE9" i="54"/>
  <c r="BD9" i="54"/>
  <c r="BC9" i="54"/>
  <c r="BB9" i="54"/>
  <c r="BA9" i="54"/>
  <c r="AZ9" i="54"/>
  <c r="AY9" i="54"/>
  <c r="AX9" i="54"/>
  <c r="AW9" i="54"/>
  <c r="AV9" i="54"/>
  <c r="AU9" i="54"/>
  <c r="AT9" i="54"/>
  <c r="AS9" i="54"/>
  <c r="AR9" i="54"/>
  <c r="AQ9" i="54"/>
  <c r="AP9" i="54"/>
  <c r="AO9" i="54"/>
  <c r="AN9" i="54"/>
  <c r="AM9" i="54"/>
  <c r="AL9" i="54"/>
  <c r="AK9" i="54"/>
  <c r="AJ9" i="54"/>
  <c r="AI9" i="54"/>
  <c r="AH9" i="54"/>
  <c r="AG9" i="54"/>
  <c r="AF9" i="54"/>
  <c r="AE9" i="54"/>
  <c r="AD9" i="54"/>
  <c r="AC9" i="54"/>
  <c r="AB9" i="54"/>
  <c r="AA9" i="54"/>
  <c r="Z9" i="54"/>
  <c r="Y9" i="54"/>
  <c r="X9" i="54"/>
  <c r="W9" i="54"/>
  <c r="V9" i="54"/>
  <c r="U9" i="54"/>
  <c r="T9" i="54"/>
  <c r="S9" i="54"/>
  <c r="Q9" i="54"/>
  <c r="F9" i="54"/>
  <c r="E9" i="54"/>
  <c r="D9" i="54"/>
  <c r="C9" i="54"/>
  <c r="B9" i="54"/>
  <c r="A9" i="54"/>
  <c r="F8" i="54"/>
  <c r="E8" i="54"/>
  <c r="D8" i="54"/>
  <c r="C8" i="54"/>
  <c r="B8" i="54"/>
  <c r="A8" i="54"/>
  <c r="G7" i="54"/>
  <c r="F7" i="54"/>
  <c r="E7" i="54"/>
  <c r="D7" i="54"/>
  <c r="C7" i="54"/>
  <c r="B7" i="54"/>
  <c r="A7" i="54"/>
  <c r="BZ6" i="54"/>
  <c r="BY6" i="54"/>
  <c r="BX6" i="54"/>
  <c r="BW6" i="54"/>
  <c r="BV6" i="54"/>
  <c r="BU6" i="54"/>
  <c r="BT6" i="54"/>
  <c r="BS6" i="54"/>
  <c r="BR6" i="54"/>
  <c r="BQ6" i="54"/>
  <c r="BP6" i="54"/>
  <c r="BO6" i="54"/>
  <c r="BN6" i="54"/>
  <c r="BM6" i="54"/>
  <c r="BL6" i="54"/>
  <c r="BK6" i="54"/>
  <c r="BJ6" i="54"/>
  <c r="BI6" i="54"/>
  <c r="BH6" i="54"/>
  <c r="BG6" i="54"/>
  <c r="BF6" i="54"/>
  <c r="BE6" i="54"/>
  <c r="BD6" i="54"/>
  <c r="BC6" i="54"/>
  <c r="BB6" i="54"/>
  <c r="BA6" i="54"/>
  <c r="AZ6" i="54"/>
  <c r="AY6" i="54"/>
  <c r="AX6" i="54"/>
  <c r="AW6" i="54"/>
  <c r="AV6" i="54"/>
  <c r="AU6" i="54"/>
  <c r="AT6" i="54"/>
  <c r="AS6" i="54"/>
  <c r="AR6" i="54"/>
  <c r="AQ6" i="54"/>
  <c r="AP6" i="54"/>
  <c r="AO6" i="54"/>
  <c r="AN6" i="54"/>
  <c r="AM6" i="54"/>
  <c r="AL6" i="54"/>
  <c r="AK6" i="54"/>
  <c r="AJ6" i="54"/>
  <c r="AI6" i="54"/>
  <c r="AH6" i="54"/>
  <c r="AG6" i="54"/>
  <c r="AF6" i="54"/>
  <c r="AE6" i="54"/>
  <c r="AD6" i="54"/>
  <c r="AC6" i="54"/>
  <c r="AB6" i="54"/>
  <c r="AA6" i="54"/>
  <c r="Z6" i="54"/>
  <c r="Y6" i="54"/>
  <c r="X6" i="54"/>
  <c r="W6" i="54"/>
  <c r="V6" i="54"/>
  <c r="U6" i="54"/>
  <c r="T6" i="54"/>
  <c r="S6" i="54"/>
  <c r="F6" i="54"/>
  <c r="E6" i="54"/>
  <c r="D6" i="54"/>
  <c r="C6" i="54"/>
  <c r="B6" i="54"/>
  <c r="A6" i="54"/>
  <c r="BZ5" i="54"/>
  <c r="BY5" i="54"/>
  <c r="BX5" i="54"/>
  <c r="BW5" i="54"/>
  <c r="BV5" i="54"/>
  <c r="BU5" i="54"/>
  <c r="BT5" i="54"/>
  <c r="BS5" i="54"/>
  <c r="BR5" i="54"/>
  <c r="BQ5" i="54"/>
  <c r="BP5" i="54"/>
  <c r="BO5" i="54"/>
  <c r="BN5" i="54"/>
  <c r="BM5" i="54"/>
  <c r="BL5" i="54"/>
  <c r="BK5" i="54"/>
  <c r="BJ5" i="54"/>
  <c r="BI5" i="54"/>
  <c r="BH5" i="54"/>
  <c r="BG5" i="54"/>
  <c r="BF5" i="54"/>
  <c r="BE5" i="54"/>
  <c r="BD5" i="54"/>
  <c r="BC5" i="54"/>
  <c r="BB5" i="54"/>
  <c r="BA5" i="54"/>
  <c r="AZ5" i="54"/>
  <c r="AY5" i="54"/>
  <c r="AX5" i="54"/>
  <c r="AW5" i="54"/>
  <c r="AV5" i="54"/>
  <c r="AU5" i="54"/>
  <c r="AT5" i="54"/>
  <c r="AS5" i="54"/>
  <c r="AR5" i="54"/>
  <c r="AQ5" i="54"/>
  <c r="AP5" i="54"/>
  <c r="AO5" i="54"/>
  <c r="AN5" i="54"/>
  <c r="AM5" i="54"/>
  <c r="AL5" i="54"/>
  <c r="AK5" i="54"/>
  <c r="AJ5" i="54"/>
  <c r="AI5" i="54"/>
  <c r="AH5" i="54"/>
  <c r="AG5" i="54"/>
  <c r="AF5" i="54"/>
  <c r="AE5" i="54"/>
  <c r="AD5" i="54"/>
  <c r="AC5" i="54"/>
  <c r="AB5" i="54"/>
  <c r="AA5" i="54"/>
  <c r="Z5" i="54"/>
  <c r="Y5" i="54"/>
  <c r="X5" i="54"/>
  <c r="W5" i="54"/>
  <c r="V5" i="54"/>
  <c r="U5" i="54"/>
  <c r="T5" i="54"/>
  <c r="S5" i="54"/>
  <c r="BZ4" i="54"/>
  <c r="BY4" i="54"/>
  <c r="BX4" i="54"/>
  <c r="BW4" i="54"/>
  <c r="BV4" i="54"/>
  <c r="BU4" i="54"/>
  <c r="BT4" i="54"/>
  <c r="BS4" i="54"/>
  <c r="BR4" i="54"/>
  <c r="BQ4" i="54"/>
  <c r="BP4" i="54"/>
  <c r="BO4" i="54"/>
  <c r="BN4" i="54"/>
  <c r="BM4" i="54"/>
  <c r="BL4" i="54"/>
  <c r="BK4" i="54"/>
  <c r="BJ4" i="54"/>
  <c r="BI4" i="54"/>
  <c r="BH4" i="54"/>
  <c r="BG4" i="54"/>
  <c r="BF4" i="54"/>
  <c r="BE4" i="54"/>
  <c r="BD4" i="54"/>
  <c r="BC4" i="54"/>
  <c r="BB4" i="54"/>
  <c r="BA4" i="54"/>
  <c r="AZ4" i="54"/>
  <c r="AY4" i="54"/>
  <c r="AX4" i="54"/>
  <c r="AW4" i="54"/>
  <c r="AV4" i="54"/>
  <c r="AU4" i="54"/>
  <c r="AT4" i="54"/>
  <c r="AS4" i="54"/>
  <c r="AR4" i="54"/>
  <c r="AQ4" i="54"/>
  <c r="AP4" i="54"/>
  <c r="AO4" i="54"/>
  <c r="AN4" i="54"/>
  <c r="AM4" i="54"/>
  <c r="AL4" i="54"/>
  <c r="AK4" i="54"/>
  <c r="AJ4" i="54"/>
  <c r="AI4" i="54"/>
  <c r="AH4" i="54"/>
  <c r="AG4" i="54"/>
  <c r="AF4" i="54"/>
  <c r="AE4" i="54"/>
  <c r="AD4" i="54"/>
  <c r="AC4" i="54"/>
  <c r="AB4" i="54"/>
  <c r="AA4" i="54"/>
  <c r="Z4" i="54"/>
  <c r="Y4" i="54"/>
  <c r="X4" i="54"/>
  <c r="W4" i="54"/>
  <c r="V4" i="54"/>
  <c r="U4" i="54"/>
  <c r="T4" i="54"/>
  <c r="S4" i="54"/>
  <c r="BZ3" i="54"/>
  <c r="BY3" i="54"/>
  <c r="BX3" i="54"/>
  <c r="BW3" i="54"/>
  <c r="BV3" i="54"/>
  <c r="BU3" i="54"/>
  <c r="BT3" i="54"/>
  <c r="BS3" i="54"/>
  <c r="BR3" i="54"/>
  <c r="BQ3" i="54"/>
  <c r="BP3" i="54"/>
  <c r="BO3" i="54"/>
  <c r="BN3" i="54"/>
  <c r="BM3" i="54"/>
  <c r="BL3" i="54"/>
  <c r="BK3" i="54"/>
  <c r="BJ3" i="54"/>
  <c r="BI3" i="54"/>
  <c r="BH3" i="54"/>
  <c r="BG3" i="54"/>
  <c r="BF3" i="54"/>
  <c r="BE3" i="54"/>
  <c r="BD3" i="54"/>
  <c r="BC3" i="54"/>
  <c r="BB3" i="54"/>
  <c r="BA3" i="54"/>
  <c r="AZ3" i="54"/>
  <c r="AY3" i="54"/>
  <c r="AX3" i="54"/>
  <c r="AW3" i="54"/>
  <c r="AV3" i="54"/>
  <c r="AU3" i="54"/>
  <c r="AT3" i="54"/>
  <c r="AS3" i="54"/>
  <c r="AR3" i="54"/>
  <c r="AQ3" i="54"/>
  <c r="AP3" i="54"/>
  <c r="AO3" i="54"/>
  <c r="AN3" i="54"/>
  <c r="AM3" i="54"/>
  <c r="AL3" i="54"/>
  <c r="AK3" i="54"/>
  <c r="AJ3" i="54"/>
  <c r="AI3" i="54"/>
  <c r="AH3" i="54"/>
  <c r="AG3" i="54"/>
  <c r="AF3" i="54"/>
  <c r="AE3" i="54"/>
  <c r="AD3" i="54"/>
  <c r="AC3" i="54"/>
  <c r="AB3" i="54"/>
  <c r="AA3" i="54"/>
  <c r="Z3" i="54"/>
  <c r="Y3" i="54"/>
  <c r="X3" i="54"/>
  <c r="W3" i="54"/>
  <c r="V3" i="54"/>
  <c r="U3" i="54"/>
  <c r="T3" i="54"/>
  <c r="S3" i="54"/>
  <c r="BZ2" i="54"/>
  <c r="BY2" i="54"/>
  <c r="BX2" i="54"/>
  <c r="BW2" i="54"/>
  <c r="BV2" i="54"/>
  <c r="BU2" i="54"/>
  <c r="BT2" i="54"/>
  <c r="BS2" i="54"/>
  <c r="BR2" i="54"/>
  <c r="BQ2" i="54"/>
  <c r="BP2" i="54"/>
  <c r="BO2" i="54"/>
  <c r="BN2" i="54"/>
  <c r="BM2" i="54"/>
  <c r="BL2" i="54"/>
  <c r="BK2" i="54"/>
  <c r="BJ2" i="54"/>
  <c r="BI2" i="54"/>
  <c r="BH2" i="54"/>
  <c r="BG2" i="54"/>
  <c r="BF2" i="54"/>
  <c r="BE2" i="54"/>
  <c r="BD2" i="54"/>
  <c r="BC2" i="54"/>
  <c r="BB2" i="54"/>
  <c r="BA2" i="54"/>
  <c r="AZ2" i="54"/>
  <c r="AY2" i="54"/>
  <c r="AX2" i="54"/>
  <c r="AW2" i="54"/>
  <c r="AV2" i="54"/>
  <c r="AU2" i="54"/>
  <c r="AT2" i="54"/>
  <c r="AS2" i="54"/>
  <c r="AR2" i="54"/>
  <c r="AQ2" i="54"/>
  <c r="AP2" i="54"/>
  <c r="AO2" i="54"/>
  <c r="AN2" i="54"/>
  <c r="AM2" i="54"/>
  <c r="AL2" i="54"/>
  <c r="AK2" i="54"/>
  <c r="AJ2" i="54"/>
  <c r="AI2" i="54"/>
  <c r="AH2" i="54"/>
  <c r="AG2" i="54"/>
  <c r="AF2" i="54"/>
  <c r="AE2" i="54"/>
  <c r="AD2" i="54"/>
  <c r="AC2" i="54"/>
  <c r="AB2" i="54"/>
  <c r="AA2" i="54"/>
  <c r="Z2" i="54"/>
  <c r="Y2" i="54"/>
  <c r="X2" i="54"/>
  <c r="W2" i="54"/>
  <c r="V2" i="54"/>
  <c r="U2" i="54"/>
  <c r="T2" i="54"/>
  <c r="S2" i="54"/>
  <c r="Q208" i="52"/>
  <c r="O208" i="52"/>
  <c r="Q207" i="52"/>
  <c r="O207" i="52"/>
  <c r="Q206" i="52"/>
  <c r="O206" i="52"/>
  <c r="Q205" i="52"/>
  <c r="O205" i="52"/>
  <c r="Q204" i="52"/>
  <c r="O204" i="52"/>
  <c r="Q203" i="52"/>
  <c r="O203" i="52"/>
  <c r="Q202" i="52"/>
  <c r="O202" i="52"/>
  <c r="Q201" i="52"/>
  <c r="O201" i="52"/>
  <c r="Q200" i="52"/>
  <c r="O200" i="52"/>
  <c r="Q199" i="52"/>
  <c r="O199" i="52"/>
  <c r="Q198" i="52"/>
  <c r="O198" i="52"/>
  <c r="Q197" i="52"/>
  <c r="O197" i="52"/>
  <c r="Q196" i="52"/>
  <c r="O196" i="52"/>
  <c r="Q195" i="52"/>
  <c r="O195" i="52"/>
  <c r="Q194" i="52"/>
  <c r="O194" i="52"/>
  <c r="Q193" i="52"/>
  <c r="O193" i="52"/>
  <c r="Q192" i="52"/>
  <c r="O192" i="52"/>
  <c r="Q191" i="52"/>
  <c r="O191" i="52"/>
  <c r="Q190" i="52"/>
  <c r="O190" i="52"/>
  <c r="Q189" i="52"/>
  <c r="O189" i="52"/>
  <c r="Q188" i="52"/>
  <c r="O188" i="52"/>
  <c r="Q187" i="52"/>
  <c r="O187" i="52"/>
  <c r="Q186" i="52"/>
  <c r="O186" i="52"/>
  <c r="Q185" i="52"/>
  <c r="O185" i="52"/>
  <c r="Q184" i="52"/>
  <c r="O184" i="52"/>
  <c r="Q183" i="52"/>
  <c r="O183" i="52"/>
  <c r="Q182" i="52"/>
  <c r="O182" i="52"/>
  <c r="Q181" i="52"/>
  <c r="O181" i="52"/>
  <c r="Q180" i="52"/>
  <c r="O180" i="52"/>
  <c r="Q179" i="52"/>
  <c r="O179" i="52"/>
  <c r="Q178" i="52"/>
  <c r="O178" i="52"/>
  <c r="Q177" i="52"/>
  <c r="O177" i="52"/>
  <c r="Q176" i="52"/>
  <c r="O176" i="52"/>
  <c r="Q175" i="52"/>
  <c r="O175" i="52"/>
  <c r="Q174" i="52"/>
  <c r="O174" i="52"/>
  <c r="Q173" i="52"/>
  <c r="O173" i="52"/>
  <c r="Q172" i="52"/>
  <c r="O172" i="52"/>
  <c r="Q171" i="52"/>
  <c r="O171" i="52"/>
  <c r="Q170" i="52"/>
  <c r="O170" i="52"/>
  <c r="Q169" i="52"/>
  <c r="O169" i="52"/>
  <c r="Q168" i="52"/>
  <c r="O168" i="52"/>
  <c r="Q167" i="52"/>
  <c r="O167" i="52"/>
  <c r="Q166" i="52"/>
  <c r="O166" i="52"/>
  <c r="Q165" i="52"/>
  <c r="O165" i="52"/>
  <c r="Q164" i="52"/>
  <c r="O164" i="52"/>
  <c r="Q163" i="52"/>
  <c r="O163" i="52"/>
  <c r="Q162" i="52"/>
  <c r="O162" i="52"/>
  <c r="Q161" i="52"/>
  <c r="O161" i="52"/>
  <c r="Q160" i="52"/>
  <c r="O160" i="52"/>
  <c r="Q159" i="52"/>
  <c r="O159" i="52"/>
  <c r="Q158" i="52"/>
  <c r="O158" i="52"/>
  <c r="Q157" i="52"/>
  <c r="O157" i="52"/>
  <c r="Q156" i="52"/>
  <c r="O156" i="52"/>
  <c r="Q155" i="52"/>
  <c r="O155" i="52"/>
  <c r="Q154" i="52"/>
  <c r="O154" i="52"/>
  <c r="Q153" i="52"/>
  <c r="O153" i="52"/>
  <c r="Q152" i="52"/>
  <c r="O152" i="52"/>
  <c r="Q151" i="52"/>
  <c r="O151" i="52"/>
  <c r="Q150" i="52"/>
  <c r="O150" i="52"/>
  <c r="Q149" i="52"/>
  <c r="O149" i="52"/>
  <c r="Q148" i="52"/>
  <c r="O148" i="52"/>
  <c r="Q147" i="52"/>
  <c r="O147" i="52"/>
  <c r="Q146" i="52"/>
  <c r="O146" i="52"/>
  <c r="Q145" i="52"/>
  <c r="O145" i="52"/>
  <c r="Q144" i="52"/>
  <c r="O144" i="52"/>
  <c r="Q143" i="52"/>
  <c r="O143" i="52"/>
  <c r="Q142" i="52"/>
  <c r="O142" i="52"/>
  <c r="Q141" i="52"/>
  <c r="O141" i="52"/>
  <c r="Q140" i="52"/>
  <c r="O140" i="52"/>
  <c r="Q139" i="52"/>
  <c r="O139" i="52"/>
  <c r="Q138" i="52"/>
  <c r="O138" i="52"/>
  <c r="Q137" i="52"/>
  <c r="O137" i="52"/>
  <c r="Q136" i="52"/>
  <c r="O136" i="52"/>
  <c r="Q135" i="52"/>
  <c r="O135" i="52"/>
  <c r="Q134" i="52"/>
  <c r="O134" i="52"/>
  <c r="Q133" i="52"/>
  <c r="O133" i="52"/>
  <c r="Q132" i="52"/>
  <c r="O132" i="52"/>
  <c r="Q131" i="52"/>
  <c r="O131" i="52"/>
  <c r="Q130" i="52"/>
  <c r="O130" i="52"/>
  <c r="Q129" i="52"/>
  <c r="O129" i="52"/>
  <c r="Q128" i="52"/>
  <c r="O128" i="52"/>
  <c r="Q127" i="52"/>
  <c r="O127" i="52"/>
  <c r="Q126" i="52"/>
  <c r="O126" i="52"/>
  <c r="Q125" i="52"/>
  <c r="O125" i="52"/>
  <c r="Q124" i="52"/>
  <c r="O124" i="52"/>
  <c r="Q123" i="52"/>
  <c r="O123" i="52"/>
  <c r="Q122" i="52"/>
  <c r="O122" i="52"/>
  <c r="Q121" i="52"/>
  <c r="O121" i="52"/>
  <c r="Q120" i="52"/>
  <c r="O120" i="52"/>
  <c r="Q119" i="52"/>
  <c r="O119" i="52"/>
  <c r="Q118" i="52"/>
  <c r="O118" i="52"/>
  <c r="Q117" i="52"/>
  <c r="O117" i="52"/>
  <c r="Q116" i="52"/>
  <c r="O116" i="52"/>
  <c r="Q115" i="52"/>
  <c r="O115" i="52"/>
  <c r="Q114" i="52"/>
  <c r="O114" i="52"/>
  <c r="Q113" i="52"/>
  <c r="O113" i="52"/>
  <c r="Q112" i="52"/>
  <c r="O112" i="52"/>
  <c r="Q111" i="52"/>
  <c r="O111" i="52"/>
  <c r="Q110" i="52"/>
  <c r="O110" i="52"/>
  <c r="Q109" i="52"/>
  <c r="O109" i="52"/>
  <c r="Q108" i="52"/>
  <c r="O108" i="52"/>
  <c r="Q107" i="52"/>
  <c r="O107" i="52"/>
  <c r="Q106" i="52"/>
  <c r="O106" i="52"/>
  <c r="Q105" i="52"/>
  <c r="O105" i="52"/>
  <c r="Q104" i="52"/>
  <c r="O104" i="52"/>
  <c r="Q103" i="52"/>
  <c r="O103" i="52"/>
  <c r="Q102" i="52"/>
  <c r="O102" i="52"/>
  <c r="Q101" i="52"/>
  <c r="O101" i="52"/>
  <c r="Q100" i="52"/>
  <c r="O100" i="52"/>
  <c r="Q99" i="52"/>
  <c r="O99" i="52"/>
  <c r="Q98" i="52"/>
  <c r="O98" i="52"/>
  <c r="Q97" i="52"/>
  <c r="O97" i="52"/>
  <c r="Q96" i="52"/>
  <c r="O96" i="52"/>
  <c r="Q95" i="52"/>
  <c r="O95" i="52"/>
  <c r="Q94" i="52"/>
  <c r="O94" i="52"/>
  <c r="Q93" i="52"/>
  <c r="O93" i="52"/>
  <c r="Q92" i="52"/>
  <c r="O92" i="52"/>
  <c r="Q91" i="52"/>
  <c r="O91" i="52"/>
  <c r="Q90" i="52"/>
  <c r="O90" i="52"/>
  <c r="Q89" i="52"/>
  <c r="O89" i="52"/>
  <c r="Q88" i="52"/>
  <c r="O88" i="52"/>
  <c r="Q87" i="52"/>
  <c r="O87" i="52"/>
  <c r="Q86" i="52"/>
  <c r="O86" i="52"/>
  <c r="Q85" i="52"/>
  <c r="O85" i="52"/>
  <c r="Q84" i="52"/>
  <c r="O84" i="52"/>
  <c r="Q83" i="52"/>
  <c r="O83" i="52"/>
  <c r="Q82" i="52"/>
  <c r="O82" i="52"/>
  <c r="Q81" i="52"/>
  <c r="O81" i="52"/>
  <c r="Q80" i="52"/>
  <c r="O80" i="52"/>
  <c r="Q79" i="52"/>
  <c r="O79" i="52"/>
  <c r="Q78" i="52"/>
  <c r="O78" i="52"/>
  <c r="Q77" i="52"/>
  <c r="O77" i="52"/>
  <c r="Q76" i="52"/>
  <c r="O76" i="52"/>
  <c r="Q75" i="52"/>
  <c r="O75" i="52"/>
  <c r="Q74" i="52"/>
  <c r="O74" i="52"/>
  <c r="Q73" i="52"/>
  <c r="O73" i="52"/>
  <c r="Q72" i="52"/>
  <c r="O72" i="52"/>
  <c r="Q71" i="52"/>
  <c r="O71" i="52"/>
  <c r="Q70" i="52"/>
  <c r="O70" i="52"/>
  <c r="Q69" i="52"/>
  <c r="O69" i="52"/>
  <c r="Q68" i="52"/>
  <c r="O68" i="52"/>
  <c r="Q67" i="52"/>
  <c r="O67" i="52"/>
  <c r="Q66" i="52"/>
  <c r="O66" i="52"/>
  <c r="Q65" i="52"/>
  <c r="O65" i="52"/>
  <c r="Q64" i="52"/>
  <c r="O64" i="52"/>
  <c r="Q63" i="52"/>
  <c r="O63" i="52"/>
  <c r="Q62" i="52"/>
  <c r="O62" i="52"/>
  <c r="Q61" i="52"/>
  <c r="O61" i="52"/>
  <c r="Q60" i="52"/>
  <c r="O60" i="52"/>
  <c r="Q59" i="52"/>
  <c r="O59" i="52"/>
  <c r="Q58" i="52"/>
  <c r="O58" i="52"/>
  <c r="Q57" i="52"/>
  <c r="O57" i="52"/>
  <c r="Q56" i="52"/>
  <c r="O56" i="52"/>
  <c r="Q55" i="52"/>
  <c r="O55" i="52"/>
  <c r="Q54" i="52"/>
  <c r="O54" i="52"/>
  <c r="Q53" i="52"/>
  <c r="O53" i="52"/>
  <c r="Q52" i="52"/>
  <c r="O52" i="52"/>
  <c r="Q51" i="52"/>
  <c r="O51" i="52"/>
  <c r="Q50" i="52"/>
  <c r="O50" i="52"/>
  <c r="Q49" i="52"/>
  <c r="O49" i="52"/>
  <c r="R49" i="54" s="1"/>
  <c r="Q48" i="52"/>
  <c r="O48" i="52"/>
  <c r="Q47" i="52"/>
  <c r="O47" i="52"/>
  <c r="Q46" i="52"/>
  <c r="O46" i="52"/>
  <c r="Q45" i="52"/>
  <c r="O45" i="52"/>
  <c r="R45" i="54" s="1"/>
  <c r="Q44" i="52"/>
  <c r="O44" i="52"/>
  <c r="Q43" i="52"/>
  <c r="O43" i="52"/>
  <c r="Q42" i="52"/>
  <c r="O42" i="52"/>
  <c r="Q41" i="52"/>
  <c r="O41" i="52"/>
  <c r="R41" i="54" s="1"/>
  <c r="Q40" i="52"/>
  <c r="O40" i="52"/>
  <c r="Q39" i="52"/>
  <c r="O39" i="52"/>
  <c r="Q38" i="52"/>
  <c r="O38" i="52"/>
  <c r="Q37" i="52"/>
  <c r="O37" i="52"/>
  <c r="R37" i="54" s="1"/>
  <c r="Q36" i="52"/>
  <c r="O36" i="52"/>
  <c r="Q35" i="52"/>
  <c r="O35" i="52"/>
  <c r="Q34" i="52"/>
  <c r="O34" i="52"/>
  <c r="Q33" i="52"/>
  <c r="O33" i="52"/>
  <c r="R33" i="54" s="1"/>
  <c r="Q32" i="52"/>
  <c r="O32" i="52"/>
  <c r="Q31" i="52"/>
  <c r="O31" i="52"/>
  <c r="Q30" i="52"/>
  <c r="O30" i="52"/>
  <c r="Q29" i="52"/>
  <c r="O29" i="52"/>
  <c r="R29" i="54" s="1"/>
  <c r="Q28" i="52"/>
  <c r="O28" i="52"/>
  <c r="Q27" i="52"/>
  <c r="O27" i="52"/>
  <c r="Q26" i="52"/>
  <c r="O26" i="52"/>
  <c r="Q25" i="52"/>
  <c r="O25" i="52"/>
  <c r="R25" i="54" s="1"/>
  <c r="Q24" i="52"/>
  <c r="O24" i="52"/>
  <c r="Q23" i="52"/>
  <c r="O23" i="52"/>
  <c r="Q22" i="52"/>
  <c r="O22" i="52"/>
  <c r="Q21" i="52"/>
  <c r="O21" i="52"/>
  <c r="R21" i="54" s="1"/>
  <c r="Q20" i="52"/>
  <c r="O20" i="52"/>
  <c r="Q19" i="52"/>
  <c r="O19" i="52"/>
  <c r="Q18" i="52"/>
  <c r="O18" i="52"/>
  <c r="Q17" i="52"/>
  <c r="O17" i="52"/>
  <c r="R17" i="54" s="1"/>
  <c r="Q16" i="52"/>
  <c r="O16" i="52"/>
  <c r="Q15" i="52"/>
  <c r="O15" i="52"/>
  <c r="Q14" i="52"/>
  <c r="O14" i="52"/>
  <c r="Q13" i="52"/>
  <c r="O13" i="52"/>
  <c r="R13" i="54" s="1"/>
  <c r="Q12" i="52"/>
  <c r="O12" i="52"/>
  <c r="Q11" i="52"/>
  <c r="O11" i="52"/>
  <c r="Q10" i="52"/>
  <c r="O10" i="52"/>
  <c r="Q9" i="52"/>
  <c r="O9" i="52"/>
  <c r="I61" i="56"/>
  <c r="I56" i="56"/>
  <c r="K49" i="56"/>
  <c r="I44" i="56"/>
  <c r="I28" i="56"/>
  <c r="G1" i="59"/>
  <c r="R9" i="54" l="1"/>
  <c r="M23" i="54" a="1"/>
  <c r="M23" i="54" s="1"/>
  <c r="Q8" i="54"/>
  <c r="J7" i="54" s="1"/>
  <c r="AG8" i="54"/>
  <c r="AW8" i="54"/>
  <c r="BM8" i="54"/>
  <c r="BT8" i="54"/>
  <c r="Y8" i="54"/>
  <c r="AO8" i="54"/>
  <c r="BE8" i="54"/>
  <c r="BU8" i="54"/>
  <c r="AD8" i="54"/>
  <c r="AF8" i="54"/>
  <c r="BL8" i="54"/>
  <c r="R53" i="54"/>
  <c r="R57" i="54"/>
  <c r="R61" i="54"/>
  <c r="R65" i="54"/>
  <c r="R69" i="54"/>
  <c r="R73" i="54"/>
  <c r="R77" i="54"/>
  <c r="R81" i="54"/>
  <c r="R85" i="54"/>
  <c r="R89" i="54"/>
  <c r="R93" i="54"/>
  <c r="R97" i="54"/>
  <c r="R101" i="54"/>
  <c r="R105" i="54"/>
  <c r="R109" i="54"/>
  <c r="R113" i="54"/>
  <c r="R117" i="54"/>
  <c r="R121" i="54"/>
  <c r="R125" i="54"/>
  <c r="R129" i="54"/>
  <c r="R133" i="54"/>
  <c r="R137" i="54"/>
  <c r="R141" i="54"/>
  <c r="R145" i="54"/>
  <c r="R149" i="54"/>
  <c r="R153" i="54"/>
  <c r="R157" i="54"/>
  <c r="R161" i="54"/>
  <c r="R165" i="54"/>
  <c r="R169" i="54"/>
  <c r="R173" i="54"/>
  <c r="R177" i="54"/>
  <c r="R181" i="54"/>
  <c r="R185" i="54"/>
  <c r="R189" i="54"/>
  <c r="R193" i="54"/>
  <c r="R10" i="54"/>
  <c r="R14" i="54"/>
  <c r="R18" i="54"/>
  <c r="R22" i="54"/>
  <c r="R26" i="54"/>
  <c r="R30" i="54"/>
  <c r="R34" i="54"/>
  <c r="R38" i="54"/>
  <c r="R42" i="54"/>
  <c r="R46" i="54"/>
  <c r="R50" i="54"/>
  <c r="R54" i="54"/>
  <c r="R58" i="54"/>
  <c r="R62" i="54"/>
  <c r="R66" i="54"/>
  <c r="R70" i="54"/>
  <c r="R74" i="54"/>
  <c r="R78" i="54"/>
  <c r="R82" i="54"/>
  <c r="R86" i="54"/>
  <c r="R90" i="54"/>
  <c r="R94" i="54"/>
  <c r="R98" i="54"/>
  <c r="R102" i="54"/>
  <c r="R106" i="54"/>
  <c r="R110" i="54"/>
  <c r="R114" i="54"/>
  <c r="R118" i="54"/>
  <c r="R122" i="54"/>
  <c r="R126" i="54"/>
  <c r="R130" i="54"/>
  <c r="R134" i="54"/>
  <c r="R138" i="54"/>
  <c r="R142" i="54"/>
  <c r="R146" i="54"/>
  <c r="R150" i="54"/>
  <c r="R154" i="54"/>
  <c r="R158" i="54"/>
  <c r="R162" i="54"/>
  <c r="R166" i="54"/>
  <c r="R170" i="54"/>
  <c r="R174" i="54"/>
  <c r="R178" i="54"/>
  <c r="R182" i="54"/>
  <c r="R186" i="54"/>
  <c r="R190" i="54"/>
  <c r="R194" i="54"/>
  <c r="R198" i="54"/>
  <c r="R202" i="54"/>
  <c r="R206" i="54"/>
  <c r="R11" i="54"/>
  <c r="R15" i="54"/>
  <c r="R19" i="54"/>
  <c r="R23" i="54"/>
  <c r="R27" i="54"/>
  <c r="R31" i="54"/>
  <c r="R35" i="54"/>
  <c r="R39" i="54"/>
  <c r="R43" i="54"/>
  <c r="R47" i="54"/>
  <c r="R51" i="54"/>
  <c r="R55" i="54"/>
  <c r="R59" i="54"/>
  <c r="R63" i="54"/>
  <c r="R67" i="54"/>
  <c r="R71" i="54"/>
  <c r="R75" i="54"/>
  <c r="R79" i="54"/>
  <c r="R83" i="54"/>
  <c r="R87" i="54"/>
  <c r="R91" i="54"/>
  <c r="R95" i="54"/>
  <c r="R99" i="54"/>
  <c r="R103" i="54"/>
  <c r="R107" i="54"/>
  <c r="R111" i="54"/>
  <c r="R115" i="54"/>
  <c r="R119" i="54"/>
  <c r="R123" i="54"/>
  <c r="R127" i="54"/>
  <c r="R131" i="54"/>
  <c r="R135" i="54"/>
  <c r="R139" i="54"/>
  <c r="R143" i="54"/>
  <c r="R147" i="54"/>
  <c r="R151" i="54"/>
  <c r="R155" i="54"/>
  <c r="R159" i="54"/>
  <c r="R163" i="54"/>
  <c r="R167" i="54"/>
  <c r="R171" i="54"/>
  <c r="R175" i="54"/>
  <c r="R179" i="54"/>
  <c r="R183" i="54"/>
  <c r="AN8" i="54"/>
  <c r="AV8" i="54"/>
  <c r="BD8" i="54"/>
  <c r="AU8" i="54"/>
  <c r="BK8" i="54"/>
  <c r="BG8" i="54"/>
  <c r="BH8" i="54"/>
  <c r="AH8" i="54"/>
  <c r="AX8" i="54"/>
  <c r="BV8" i="54"/>
  <c r="AA8" i="54"/>
  <c r="AQ8" i="54"/>
  <c r="BW8" i="54"/>
  <c r="AB8" i="54"/>
  <c r="AR8" i="54"/>
  <c r="BX8" i="54"/>
  <c r="AK8" i="54"/>
  <c r="BA8" i="54"/>
  <c r="BI8" i="54"/>
  <c r="V8" i="54"/>
  <c r="BR8" i="54"/>
  <c r="Z8" i="54"/>
  <c r="BF8" i="54"/>
  <c r="AY8" i="54"/>
  <c r="AZ8" i="54"/>
  <c r="AC8" i="54"/>
  <c r="AS8" i="54"/>
  <c r="BY8" i="54"/>
  <c r="AL8" i="54"/>
  <c r="BB8" i="54"/>
  <c r="BZ8" i="54"/>
  <c r="W8" i="54"/>
  <c r="AE8" i="54"/>
  <c r="AM8" i="54"/>
  <c r="BC8" i="54"/>
  <c r="BS8" i="54"/>
  <c r="AP8" i="54"/>
  <c r="BN8" i="54"/>
  <c r="S8" i="54"/>
  <c r="J10" i="54" s="1"/>
  <c r="AI8" i="54"/>
  <c r="BO8" i="54"/>
  <c r="T8" i="54"/>
  <c r="AJ8" i="54"/>
  <c r="BP8" i="54"/>
  <c r="U8" i="54"/>
  <c r="BQ8" i="54"/>
  <c r="AT8" i="54"/>
  <c r="BJ8" i="54"/>
  <c r="R12" i="54"/>
  <c r="R16" i="54"/>
  <c r="R20" i="54"/>
  <c r="R24" i="54"/>
  <c r="R28" i="54"/>
  <c r="R32" i="54"/>
  <c r="R36" i="54"/>
  <c r="R40" i="54"/>
  <c r="R44" i="54"/>
  <c r="R48" i="54"/>
  <c r="R52" i="54"/>
  <c r="R56" i="54"/>
  <c r="R60" i="54"/>
  <c r="R64" i="54"/>
  <c r="R68" i="54"/>
  <c r="R72" i="54"/>
  <c r="R76" i="54"/>
  <c r="R80" i="54"/>
  <c r="R84" i="54"/>
  <c r="R88" i="54"/>
  <c r="R92" i="54"/>
  <c r="R96" i="54"/>
  <c r="R100" i="54"/>
  <c r="R104" i="54"/>
  <c r="R108" i="54"/>
  <c r="R112" i="54"/>
  <c r="R116" i="54"/>
  <c r="R120" i="54"/>
  <c r="R124" i="54"/>
  <c r="R128" i="54"/>
  <c r="R132" i="54"/>
  <c r="R136" i="54"/>
  <c r="R140" i="54"/>
  <c r="R144" i="54"/>
  <c r="R148" i="54"/>
  <c r="R152" i="54"/>
  <c r="R156" i="54"/>
  <c r="R160" i="54"/>
  <c r="R164" i="54"/>
  <c r="R168" i="54"/>
  <c r="R172" i="54"/>
  <c r="R176" i="54"/>
  <c r="R180" i="54"/>
  <c r="R184" i="54"/>
  <c r="R188" i="54"/>
  <c r="R192" i="54"/>
  <c r="R196" i="54"/>
  <c r="R200" i="54"/>
  <c r="R204" i="54"/>
  <c r="R208" i="54"/>
  <c r="X8" i="54"/>
  <c r="R197" i="54"/>
  <c r="R201" i="54"/>
  <c r="R205" i="54"/>
  <c r="I23" i="54" a="1"/>
  <c r="I23" i="54" s="1"/>
  <c r="N23" i="54" a="1"/>
  <c r="N23" i="54" s="1"/>
  <c r="J23" i="54" a="1"/>
  <c r="J23" i="54" s="1"/>
  <c r="R187" i="54"/>
  <c r="R191" i="54"/>
  <c r="R195" i="54"/>
  <c r="R199" i="54"/>
  <c r="R203" i="54"/>
  <c r="R207" i="54"/>
  <c r="K23" i="54" a="1"/>
  <c r="K23" i="54" s="1"/>
  <c r="K10" i="54" l="1"/>
  <c r="O23" i="54" a="1"/>
  <c r="O23" i="54" s="1"/>
  <c r="R8" i="54"/>
  <c r="J15" i="54"/>
  <c r="J14" i="54"/>
  <c r="J8" i="54" l="1"/>
  <c r="K8" i="54"/>
  <c r="K9" i="54"/>
  <c r="J9" i="5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Ohde</author>
  </authors>
  <commentList>
    <comment ref="P5" authorId="0" shapeId="0" xr:uid="{E70AC17C-995E-4742-8B93-B3E3CA9C8821}">
      <text>
        <r>
          <rPr>
            <sz val="10"/>
            <color indexed="81"/>
            <rFont val="Calibri"/>
            <family val="2"/>
            <scheme val="minor"/>
          </rPr>
          <t xml:space="preserve">Control equipment efficiencies can be applied to all particulate pollutants by selecting 'Yes' in the drop-down next to the control equipment rule question on the </t>
        </r>
        <r>
          <rPr>
            <b/>
            <sz val="10"/>
            <color indexed="81"/>
            <rFont val="Calibri"/>
            <family val="2"/>
            <scheme val="minor"/>
          </rPr>
          <t>Year</t>
        </r>
        <r>
          <rPr>
            <sz val="10"/>
            <color indexed="81"/>
            <rFont val="Calibri"/>
            <family val="2"/>
            <scheme val="minor"/>
          </rPr>
          <t xml:space="preserve"> tab. Select 'Yes' if the facility is in compliance with the control equipment rule.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Ohde</author>
  </authors>
  <commentList>
    <comment ref="I17" authorId="0" shapeId="0" xr:uid="{14297FAE-3A7D-4C44-A74F-067311597F78}">
      <text>
        <r>
          <rPr>
            <b/>
            <sz val="10"/>
            <color indexed="81"/>
            <rFont val="Calibri"/>
            <family val="2"/>
            <scheme val="minor"/>
          </rPr>
          <t>If a value looks like 1.23E-05, don’t worry!</t>
        </r>
        <r>
          <rPr>
            <sz val="10"/>
            <color indexed="81"/>
            <rFont val="Calibri"/>
            <family val="2"/>
            <scheme val="minor"/>
          </rPr>
          <t xml:space="preserve"> This is scientific notation used for very small decimals.
</t>
        </r>
        <r>
          <rPr>
            <i/>
            <sz val="10"/>
            <color indexed="81"/>
            <rFont val="Calibri"/>
            <family val="2"/>
            <scheme val="minor"/>
          </rPr>
          <t>Meaning</t>
        </r>
        <r>
          <rPr>
            <sz val="10"/>
            <color indexed="81"/>
            <rFont val="Calibri"/>
            <family val="2"/>
            <scheme val="minor"/>
          </rPr>
          <t xml:space="preserve">: The E-05 tells you to move the decimal point 5 places to the left.
</t>
        </r>
        <r>
          <rPr>
            <i/>
            <sz val="10"/>
            <color indexed="81"/>
            <rFont val="Calibri"/>
            <family val="2"/>
            <scheme val="minor"/>
          </rPr>
          <t>Result</t>
        </r>
        <r>
          <rPr>
            <sz val="10"/>
            <color indexed="81"/>
            <rFont val="Calibri"/>
            <family val="2"/>
            <scheme val="minor"/>
          </rPr>
          <t xml:space="preserve">: 1.23E-05 becomes 0.0000123
</t>
        </r>
        <r>
          <rPr>
            <b/>
            <sz val="10"/>
            <color indexed="81"/>
            <rFont val="Calibri"/>
            <family val="2"/>
            <scheme val="minor"/>
          </rPr>
          <t>To change to a decimal</t>
        </r>
        <r>
          <rPr>
            <sz val="10"/>
            <color indexed="81"/>
            <rFont val="Calibri"/>
            <family val="2"/>
            <scheme val="minor"/>
          </rPr>
          <t>: Select the cell, go to the Home toolbar. In the Number section, change the drop-down to 'Number,' and click the 'Increase decimal' (&lt;-- 0.00) icon until the digits appear.</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<sst xmlns="http://schemas.openxmlformats.org/spreadsheetml/2006/main" count="1333" uniqueCount="421">
  <si>
    <t>Instructions</t>
  </si>
  <si>
    <t>(ton/yr)</t>
  </si>
  <si>
    <t>VOC</t>
  </si>
  <si>
    <t>Density</t>
  </si>
  <si>
    <t>(% by weight)</t>
  </si>
  <si>
    <t>(on SDS)</t>
  </si>
  <si>
    <t>CAS#</t>
  </si>
  <si>
    <t>(%)</t>
  </si>
  <si>
    <t>Entry</t>
  </si>
  <si>
    <t>#</t>
  </si>
  <si>
    <t>PM/PM10</t>
  </si>
  <si>
    <t>Powder</t>
  </si>
  <si>
    <t>PM</t>
  </si>
  <si>
    <t>HAPs</t>
  </si>
  <si>
    <t>1)</t>
  </si>
  <si>
    <t>2)</t>
  </si>
  <si>
    <t>3)</t>
  </si>
  <si>
    <t>→</t>
  </si>
  <si>
    <t>Which VOC number to use?</t>
  </si>
  <si>
    <t>Do NOT use</t>
  </si>
  <si>
    <t>Use one of these</t>
  </si>
  <si>
    <t>VOC content is usually listed in the Physical and Chemical Properties section of the SDS. VOC information can also be listed in sections such as Regulatory Information, Composition/Ingredient Information, or Other Information on the SDS. If VOC content is not listed, contact the manufacturer.</t>
  </si>
  <si>
    <t>=</t>
  </si>
  <si>
    <t>x</t>
  </si>
  <si>
    <t>VOC percent-by-weight</t>
  </si>
  <si>
    <t>VOC EPA Method 24</t>
  </si>
  <si>
    <t>Electrostatic/air atomization</t>
  </si>
  <si>
    <t>Electrostatic/airless</t>
  </si>
  <si>
    <t>Yes</t>
  </si>
  <si>
    <t>No</t>
  </si>
  <si>
    <t>Transfer efficiency</t>
  </si>
  <si>
    <t>Actual annual emissions</t>
  </si>
  <si>
    <t>Manufacturer</t>
  </si>
  <si>
    <t xml:space="preserve">Product ID </t>
  </si>
  <si>
    <t>Stack ID</t>
  </si>
  <si>
    <t>Specific Gravity</t>
  </si>
  <si>
    <t>VOC (% by weight)</t>
  </si>
  <si>
    <t>%PM</t>
  </si>
  <si>
    <t>%water</t>
  </si>
  <si>
    <t>%VOC</t>
  </si>
  <si>
    <t>-</t>
  </si>
  <si>
    <t xml:space="preserve">%PM </t>
  </si>
  <si>
    <t>4)</t>
  </si>
  <si>
    <t>HAP or Other AT?</t>
  </si>
  <si>
    <t>% by weight</t>
  </si>
  <si>
    <t>Type of application</t>
  </si>
  <si>
    <t>Type of control equipment</t>
  </si>
  <si>
    <t>Product ID</t>
  </si>
  <si>
    <t>optional</t>
  </si>
  <si>
    <t>OPTION 1: Percent by weight (%)</t>
  </si>
  <si>
    <t>Solids/PM</t>
  </si>
  <si>
    <t xml:space="preserve">Select application type from the drop-down menu. </t>
  </si>
  <si>
    <t xml:space="preserve">Select control type from the drop-down menu. </t>
  </si>
  <si>
    <t>Control efficiency</t>
  </si>
  <si>
    <t>Air toxics</t>
  </si>
  <si>
    <t>Is it a particulate?</t>
  </si>
  <si>
    <t>Particulate</t>
  </si>
  <si>
    <t>Other</t>
  </si>
  <si>
    <t>HAP or Other Air Toxic</t>
  </si>
  <si>
    <t>HAP</t>
  </si>
  <si>
    <t>Other AT</t>
  </si>
  <si>
    <t>Select one</t>
  </si>
  <si>
    <t>De minimis</t>
  </si>
  <si>
    <t>Toxic1</t>
  </si>
  <si>
    <t>Transfer efficiency %</t>
  </si>
  <si>
    <t>Control efficiency %</t>
  </si>
  <si>
    <t>Select application type</t>
  </si>
  <si>
    <t>Select control equipment</t>
  </si>
  <si>
    <t>HVLP</t>
  </si>
  <si>
    <t>HEPA/ULPA filter: non-certified hood</t>
  </si>
  <si>
    <t>HEPA/ULPA filter: certified hood</t>
  </si>
  <si>
    <t>HEPA/ULPA filter: total enclosure</t>
  </si>
  <si>
    <t>Wall/panel filter: non-certified hood</t>
  </si>
  <si>
    <t>Wall/panel filter: certified hood</t>
  </si>
  <si>
    <t>Wall/panel filter: total enclosure</t>
  </si>
  <si>
    <t>No control equipment</t>
  </si>
  <si>
    <t>Applied when following the control equipment rule</t>
  </si>
  <si>
    <t>Toxic2</t>
  </si>
  <si>
    <t>Toxic3</t>
  </si>
  <si>
    <t>Toxic4</t>
  </si>
  <si>
    <t>Toxic5</t>
  </si>
  <si>
    <t>Toxic6</t>
  </si>
  <si>
    <t>Toxic7</t>
  </si>
  <si>
    <t>Toxic8</t>
  </si>
  <si>
    <t>Toxic9</t>
  </si>
  <si>
    <t>Toxic10</t>
  </si>
  <si>
    <t>Toxic11</t>
  </si>
  <si>
    <t>Toxic12</t>
  </si>
  <si>
    <t>Toxic13</t>
  </si>
  <si>
    <t>Toxic14</t>
  </si>
  <si>
    <t>Toxic15</t>
  </si>
  <si>
    <t>Toxic16</t>
  </si>
  <si>
    <t>Toxic17</t>
  </si>
  <si>
    <t>Toxic18</t>
  </si>
  <si>
    <t>Toxic19</t>
  </si>
  <si>
    <t>Toxic20</t>
  </si>
  <si>
    <t>Toxic21</t>
  </si>
  <si>
    <t>Toxic22</t>
  </si>
  <si>
    <t>Toxic23</t>
  </si>
  <si>
    <t>Toxic24</t>
  </si>
  <si>
    <t>Toxic25</t>
  </si>
  <si>
    <t>Toxic26</t>
  </si>
  <si>
    <t>Toxic27</t>
  </si>
  <si>
    <t>Toxic28</t>
  </si>
  <si>
    <t>Toxic29</t>
  </si>
  <si>
    <t>Toxic30</t>
  </si>
  <si>
    <t>Toxic31</t>
  </si>
  <si>
    <t>Toxic32</t>
  </si>
  <si>
    <t>Toxic33</t>
  </si>
  <si>
    <t>Toxic34</t>
  </si>
  <si>
    <t>Toxic35</t>
  </si>
  <si>
    <t>Toxic36</t>
  </si>
  <si>
    <t>Toxic37</t>
  </si>
  <si>
    <t>Toxic38</t>
  </si>
  <si>
    <t>Toxic39</t>
  </si>
  <si>
    <t>Toxic40</t>
  </si>
  <si>
    <t>Toxic41</t>
  </si>
  <si>
    <t>Toxic42</t>
  </si>
  <si>
    <t>Toxic43</t>
  </si>
  <si>
    <t>Toxic44</t>
  </si>
  <si>
    <t>Toxic45</t>
  </si>
  <si>
    <t>Toxic46</t>
  </si>
  <si>
    <t>Toxic47</t>
  </si>
  <si>
    <t>Toxic48</t>
  </si>
  <si>
    <t>Toxic49</t>
  </si>
  <si>
    <t>Toxic50</t>
  </si>
  <si>
    <t>Toxic51</t>
  </si>
  <si>
    <t>Toxic52</t>
  </si>
  <si>
    <t>Toxic53</t>
  </si>
  <si>
    <t>Toxic54</t>
  </si>
  <si>
    <t>Toxic55</t>
  </si>
  <si>
    <t>Toxic56</t>
  </si>
  <si>
    <t>Toxic57</t>
  </si>
  <si>
    <t>Toxic58</t>
  </si>
  <si>
    <t>Toxic59</t>
  </si>
  <si>
    <t>Toxic60</t>
  </si>
  <si>
    <t>Product IDs</t>
  </si>
  <si>
    <t>Calendar year:</t>
  </si>
  <si>
    <t>Total gallons</t>
  </si>
  <si>
    <t>ton/year</t>
  </si>
  <si>
    <t>Lead</t>
  </si>
  <si>
    <t>Pollutant code</t>
  </si>
  <si>
    <t>Enter year</t>
  </si>
  <si>
    <t>Criteria air pollutants</t>
  </si>
  <si>
    <t>PM10 Primary</t>
  </si>
  <si>
    <t>Controlled</t>
  </si>
  <si>
    <t>Uncontrolled</t>
  </si>
  <si>
    <t>Calculations</t>
  </si>
  <si>
    <t>Max individual HAP</t>
  </si>
  <si>
    <t>Total of all HAPs</t>
  </si>
  <si>
    <t>In compliance with control equipment rule?</t>
  </si>
  <si>
    <t>Control equipment rule Minn. R. 7001.0060 - 7011.0080</t>
  </si>
  <si>
    <t>Density (lb./gal)</t>
  </si>
  <si>
    <t>VOC (lb./gal)</t>
  </si>
  <si>
    <t>PM (lb./gal)</t>
  </si>
  <si>
    <t>OPTION 2: Pound per gallon (lb./gal)</t>
  </si>
  <si>
    <t>Actual emissions</t>
  </si>
  <si>
    <t xml:space="preserve"> Tip: Does your number look like 1.23E-05? </t>
  </si>
  <si>
    <t>Annual purchase or use (gallons)</t>
  </si>
  <si>
    <t>Type of material</t>
  </si>
  <si>
    <t>Material name</t>
  </si>
  <si>
    <t>Enter gallons of each material purchased or used</t>
  </si>
  <si>
    <t>Guidance for finding and entering material data</t>
  </si>
  <si>
    <t>Material identification</t>
  </si>
  <si>
    <t xml:space="preserve">Air toxics reporting list: </t>
  </si>
  <si>
    <t>Air toxics emissions reporting guidance:</t>
  </si>
  <si>
    <t>pca.state.mn.us/business-with-us/air-toxics-emissions-reporting-guidance</t>
  </si>
  <si>
    <t>1)  Prepare and understand how to use this calculator.</t>
  </si>
  <si>
    <t>a.  Enter the calendar year for the material use.
b.  Enter the amount of gallons purchased or used during the calendar year next to each material.</t>
  </si>
  <si>
    <t xml:space="preserve">6)  Ready to track a new year? </t>
  </si>
  <si>
    <t>(lb./gal)</t>
  </si>
  <si>
    <r>
      <t xml:space="preserve">a.  Always use the next available 'Entry' number/row for new materials.
b.  If a material's SDS is updated, do not overwrite or delete the original entry. Enter the updated SDS information into the next available row, as you would for a new material. 
c.  Complete every box in the row as directed.
d.  </t>
    </r>
    <r>
      <rPr>
        <b/>
        <sz val="10"/>
        <color theme="1"/>
        <rFont val="Calibri"/>
        <family val="2"/>
        <scheme val="minor"/>
      </rPr>
      <t>Never delete columns or rows.</t>
    </r>
    <r>
      <rPr>
        <sz val="10"/>
        <color theme="1"/>
        <rFont val="Calibri"/>
        <family val="2"/>
        <scheme val="minor"/>
      </rPr>
      <t xml:space="preserve"> Even if a material is no longer used, keep the data.</t>
    </r>
  </si>
  <si>
    <t>PM/PM10 control efficiency %</t>
  </si>
  <si>
    <t>(gal/year)</t>
  </si>
  <si>
    <t>Enter material details referencing the SDS.</t>
  </si>
  <si>
    <t>Density, listed in lb./gal, will be found in the Physical and Chemical Properties section of the SDS. If density is not listed, use the specific gravity listed and convert with this equation: (Specific Gravity x 8.345 = Density (lb./gal))</t>
  </si>
  <si>
    <r>
      <t>If % solids-by-weight is given and not VOC:</t>
    </r>
    <r>
      <rPr>
        <sz val="10"/>
        <color theme="1"/>
        <rFont val="Calibri"/>
        <family val="2"/>
        <scheme val="minor"/>
      </rPr>
      <t xml:space="preserve">  </t>
    </r>
  </si>
  <si>
    <t>%VOC = 100 - %PM - %water</t>
  </si>
  <si>
    <r>
      <rPr>
        <b/>
        <sz val="10"/>
        <color theme="1"/>
        <rFont val="Calibri"/>
        <family val="2"/>
        <scheme val="minor"/>
      </rPr>
      <t>To get PM % by weight if given VOC%:</t>
    </r>
    <r>
      <rPr>
        <sz val="10"/>
        <color theme="1"/>
        <rFont val="Calibri"/>
        <family val="2"/>
        <scheme val="minor"/>
      </rPr>
      <t xml:space="preserve"> </t>
    </r>
  </si>
  <si>
    <t>Density (lb./gal) - VOC (lb./gal) = PM (lb./gal)</t>
  </si>
  <si>
    <t>Air permitted facilities (except those with Option B registration permits) located in the seven metropolitan counties (Anoka, Carver, Dakota, Hennepin, Ramsey, Scott, or Washington) are required to report air toxics emissions annually, starting with the 2026 emissions inventory, due April 1, 2027. MPCA strongly encourages facilities operating outside the seven metropolitan counties to continue to voluntarily report air toxics emissions.</t>
  </si>
  <si>
    <t>Material data and efficiencies</t>
  </si>
  <si>
    <t>(e.g., solvent)</t>
  </si>
  <si>
    <t>(e.g., S001)</t>
  </si>
  <si>
    <r>
      <t>For each material,</t>
    </r>
    <r>
      <rPr>
        <b/>
        <sz val="10"/>
        <rFont val="Calibri"/>
        <family val="2"/>
        <scheme val="minor"/>
      </rPr>
      <t xml:space="preserve"> enter density and one option</t>
    </r>
    <r>
      <rPr>
        <sz val="10"/>
        <rFont val="Calibri"/>
        <family val="2"/>
        <scheme val="minor"/>
      </rPr>
      <t xml:space="preserve">: (pollutant contents in percent </t>
    </r>
    <r>
      <rPr>
        <b/>
        <sz val="10"/>
        <rFont val="Calibri"/>
        <family val="2"/>
        <scheme val="minor"/>
      </rPr>
      <t>or</t>
    </r>
    <r>
      <rPr>
        <sz val="10"/>
        <rFont val="Calibri"/>
        <family val="2"/>
        <scheme val="minor"/>
      </rPr>
      <t xml:space="preserve"> lb./gal)</t>
    </r>
  </si>
  <si>
    <t>Density, VOC, &amp; PM</t>
  </si>
  <si>
    <t>Transfer and control efficiency</t>
  </si>
  <si>
    <t xml:space="preserve">Air toxics reporting list (downloads a file): </t>
  </si>
  <si>
    <t>pca.state.mn.us/sites/default/files/aq-ei4-32.xlsx</t>
  </si>
  <si>
    <t>The Data tab contains four sections for entering information on each material. Complete the sections as follows:</t>
  </si>
  <si>
    <t>Annual gallons</t>
  </si>
  <si>
    <t>5)  Report actual emissions and keep records.</t>
  </si>
  <si>
    <t xml:space="preserve">Reporting and recording requirements depend on two primary factors: your facility's compliance with the control equipment rule and the specific purpose of the emissions data. If your facility is following the control equipment rule during the reporting period: </t>
  </si>
  <si>
    <t xml:space="preserve">Obtain a copy of the SDS for each VOC- and air toxic-containing material used at your facility. </t>
  </si>
  <si>
    <r>
      <t xml:space="preserve">This column counts the number of materials you have. The column remains stationary as you scroll right on the sheet to enter material data, application and control methods, and air toxics. If you print the </t>
    </r>
    <r>
      <rPr>
        <b/>
        <sz val="10"/>
        <color theme="1"/>
        <rFont val="Calibri"/>
        <family val="2"/>
        <scheme val="minor"/>
      </rPr>
      <t>Year</t>
    </r>
    <r>
      <rPr>
        <sz val="10"/>
        <color theme="1"/>
        <rFont val="Calibri"/>
        <family val="2"/>
        <scheme val="minor"/>
      </rPr>
      <t xml:space="preserve"> tab, the entry number will be on the left side of each printed page.</t>
    </r>
  </si>
  <si>
    <t>These columns house the material details needed for identification and reference. 
Copy the Product ID and Material name exactly as they appear on the SDS; identify the Manufacturer, Type of material, or Stack IDs associated with material use and emissions. If your facility uses internal inventory codes or part numbers, enter the information under one of the optional columns (Type of material or Stack ID).</t>
  </si>
  <si>
    <t xml:space="preserve">There are two ways to calculate VOC and PM, using percentage or lb./gal amounts. Both options are available in this spreadsheet. When lb./gal is provided on the SDS, use it to increase accuracy. </t>
  </si>
  <si>
    <t>Volatile volume</t>
  </si>
  <si>
    <t>Percent-by-volume</t>
  </si>
  <si>
    <t>VOC less water and federally exempt compounds</t>
  </si>
  <si>
    <r>
      <t>If VOC is in g/l, convert to %VOC:</t>
    </r>
    <r>
      <rPr>
        <sz val="10"/>
        <color theme="1"/>
        <rFont val="Calibri"/>
        <family val="2"/>
        <scheme val="minor"/>
      </rPr>
      <t xml:space="preserve"> </t>
    </r>
  </si>
  <si>
    <t xml:space="preserve"> #g/l * 0.00220462 lb./g * 3.78541 l/gal  = VOC lb./gal  / Density (lb./gal)  = %VOC</t>
  </si>
  <si>
    <t>VOC from SDS (g/l)</t>
  </si>
  <si>
    <t xml:space="preserve">To get PM (lb./gal) if given VOC (lb./gal): </t>
  </si>
  <si>
    <t>100% - %VOC = %PM</t>
  </si>
  <si>
    <t>The general assumption is the amount of VOC plus the amount of PM equals 100% of the material. Note: PM + VOC may not equal 100% when using water-based materials or materials containing federally exempt compounds.</t>
  </si>
  <si>
    <r>
      <t xml:space="preserve">Using the air toxics reporting list and guidance linked above, enter the following information for each air toxic in your facility's materials.
</t>
    </r>
    <r>
      <rPr>
        <b/>
        <sz val="10"/>
        <color theme="1"/>
        <rFont val="Calibri"/>
        <family val="2"/>
        <scheme val="minor"/>
      </rPr>
      <t>Do not enter a duplicate CAS# or Pollutant code.</t>
    </r>
  </si>
  <si>
    <t>Enter the CAS# as found in the air toxics reporting list.</t>
  </si>
  <si>
    <t xml:space="preserve">Enter the maximum % of the toxic shown on the SDS. </t>
  </si>
  <si>
    <t>Based on application method</t>
  </si>
  <si>
    <t>Transfer &amp; control efficiency</t>
  </si>
  <si>
    <t>Performance testing is required to apply control efficiencies to pollutants other than PM or PM10</t>
  </si>
  <si>
    <t>Option D registration permit limits</t>
  </si>
  <si>
    <t>Annual reduced recordkeeping</t>
  </si>
  <si>
    <t>The Data tab acts as a master inventory for entering and managing technical data from SDSs and other information required for air emission calculations. The Data tab is designed to be continuously updated as your facility introduces new materials or receives updated SDS information.</t>
  </si>
  <si>
    <t xml:space="preserve">The spreadsheet is designed to do the heavy lifting for you. In the Year 1 tab: </t>
  </si>
  <si>
    <t>d.  Look for the green boxes—the green boxes contain the facility's final reportable emission totals. Remember, the reportable emission totals are based on the information entered in the Data tab and usage amounts (gallons) entered in the current Year tab.</t>
  </si>
  <si>
    <t xml:space="preserve">You will need a new Year tab for each year (e.g., 2027, 2028, 2029). To add a new Year tab: </t>
  </si>
  <si>
    <t>Toxic number</t>
  </si>
  <si>
    <t>De minimis %</t>
  </si>
  <si>
    <t>Enter the Pollutant code as found in the air toxics reporting list.</t>
  </si>
  <si>
    <t xml:space="preserve">Select from the drop-down whether the air toxic is a HAP or Other AT, according to the air toxics reporting list.
</t>
  </si>
  <si>
    <t xml:space="preserve">Select from the drop-down the De minimis % as shown in the air toxics reporting list. </t>
  </si>
  <si>
    <t>Transfer efficiency measures the amount of paint solids that adhere to the product versus the amount lost to overspray. This value applies only to particulates and varies based on the application method. Use the drop-down to select your facility's application method and the corresponding efficiency percentage will populate automatically.</t>
  </si>
  <si>
    <t>Select from the drop-down whether the air toxic is a particulate or not. If unknown, select 'Other'. If you select 'Particulate' the applicable transfer and control efficiencies will be applied in the emission calculations in the Year tab.</t>
  </si>
  <si>
    <t>800/657-3938</t>
  </si>
  <si>
    <t>smallbizhelp.pca@state.mn.us</t>
  </si>
  <si>
    <t>Email:</t>
  </si>
  <si>
    <t>651/282-6143</t>
  </si>
  <si>
    <t>Call:</t>
  </si>
  <si>
    <t>We provide free, confidential, environmental assistance to small businesses. For more information:</t>
  </si>
  <si>
    <t>This calculator was created by the Minnesota Pollution Control Agency's (MPCA) Small Business Environmental Assistance Program.</t>
  </si>
  <si>
    <t>Assistance</t>
  </si>
  <si>
    <t>Option D registration permit compliance</t>
  </si>
  <si>
    <t>Facts about control equipment performance standards</t>
  </si>
  <si>
    <t>Air toxics reporting list (aq-ei4-32)</t>
  </si>
  <si>
    <t>Air toxics emissions reporting guidance</t>
  </si>
  <si>
    <t>Resources</t>
  </si>
  <si>
    <t>Permit and insignificant activity emission thresholds.</t>
  </si>
  <si>
    <t>Yellow</t>
  </si>
  <si>
    <t>Facility emission totals are in green boxes. Emissions are automatically calculated based on information entered in blue boxes.</t>
  </si>
  <si>
    <t>Green</t>
  </si>
  <si>
    <t xml:space="preserve">Locked, white boxes contain intermediate calculations for determining emissions.  </t>
  </si>
  <si>
    <t>White</t>
  </si>
  <si>
    <t>Orange boxes are filled with standard values. You can change them if you have test results that provide data specific to your facility.</t>
  </si>
  <si>
    <t>Orange</t>
  </si>
  <si>
    <t>Enter information for your facility in the blue boxes.</t>
  </si>
  <si>
    <t>Blue</t>
  </si>
  <si>
    <t>Color key</t>
  </si>
  <si>
    <t>Definitions for common terms, acronyms, and units of measure.</t>
  </si>
  <si>
    <t>Glossary</t>
  </si>
  <si>
    <t>View calculated annual emissions for emissions inventory and air toxics reporting and permit recordkeeping.</t>
  </si>
  <si>
    <t>Year 1</t>
  </si>
  <si>
    <t>Input material details and required parameters to calculate specific air emissions.</t>
  </si>
  <si>
    <t>Data</t>
  </si>
  <si>
    <t>Resources and tips for locating the technical data required for the Data tab.</t>
  </si>
  <si>
    <t>Data guidance</t>
  </si>
  <si>
    <t>Step-by-step guidance on how to use this spreadsheet.</t>
  </si>
  <si>
    <t>Table of contents</t>
  </si>
  <si>
    <t xml:space="preserve">Through a practical, step-by-step demonstration, this training guides you through calculating emissions from a spray coating process using this calculator. While this training covers general emissions, the primary focus is identifying and reporting air toxics—concluding with a walkthrough of how to enter the emissions data into MPCA e-Services. </t>
  </si>
  <si>
    <t>Air toxics emissions reporting online training</t>
  </si>
  <si>
    <t>Introduction</t>
  </si>
  <si>
    <t>Coating operations: paints, stains, and solvents
air emissions calculator</t>
  </si>
  <si>
    <t>Transfer efficiency &amp; control efficiency</t>
  </si>
  <si>
    <t xml:space="preserve">Select the 'Find &amp; Select' icon in the tool bar above. A search box will appear for you to enter the specific term you are looking for. </t>
  </si>
  <si>
    <t>Common units used in calculations</t>
  </si>
  <si>
    <t>Term</t>
  </si>
  <si>
    <t>Description</t>
  </si>
  <si>
    <t>Applicable rule</t>
  </si>
  <si>
    <t>Unit (abbreviation)</t>
  </si>
  <si>
    <t xml:space="preserve">Air atomization </t>
  </si>
  <si>
    <t xml:space="preserve">Method where the coating is atomized by mixing it with compressed air or gas at an air pressure greater than 10.0 psig at the point of atomization.  </t>
  </si>
  <si>
    <t>Gallons (gal)</t>
  </si>
  <si>
    <r>
      <t xml:space="preserve">Air pollutants, except for criteria air pollutants, known or suspected to cause cancer or other serious health effects or adverse environmental and ecological effects. Air toxics includes the pollutants listed under </t>
    </r>
    <r>
      <rPr>
        <u/>
        <sz val="10"/>
        <color rgb="FF0070C0"/>
        <rFont val="Calibri"/>
        <family val="2"/>
        <scheme val="minor"/>
      </rPr>
      <t>Minn. R. 7019.3110, subp. 2</t>
    </r>
    <r>
      <rPr>
        <sz val="10"/>
        <rFont val="Calibri"/>
        <family val="2"/>
        <scheme val="minor"/>
      </rPr>
      <t xml:space="preserve">. </t>
    </r>
  </si>
  <si>
    <t>Minn. R. 7005.0100, subp. 2c</t>
  </si>
  <si>
    <t xml:space="preserve">Airless </t>
  </si>
  <si>
    <r>
      <t>Wall or panel filter (</t>
    </r>
    <r>
      <rPr>
        <u/>
        <sz val="10"/>
        <color rgb="FF0070C0"/>
        <rFont val="Calibri"/>
        <family val="2"/>
        <scheme val="minor"/>
      </rPr>
      <t>total enclosure</t>
    </r>
    <r>
      <rPr>
        <sz val="10"/>
        <rFont val="Calibri"/>
        <family val="2"/>
        <scheme val="minor"/>
      </rPr>
      <t>)</t>
    </r>
  </si>
  <si>
    <t>Grams (g)</t>
  </si>
  <si>
    <t xml:space="preserve">Method that relies solely on the fluid pressure of the coating to achieve atomization and does not apply any atomizing compressed air or gas to the coating before it leaves the nozzle. </t>
  </si>
  <si>
    <r>
      <t>Wall or panel filter (</t>
    </r>
    <r>
      <rPr>
        <u/>
        <sz val="10"/>
        <color rgb="FF0070C0"/>
        <rFont val="Calibri"/>
        <family val="2"/>
        <scheme val="minor"/>
      </rPr>
      <t>certified hood</t>
    </r>
    <r>
      <rPr>
        <sz val="10"/>
        <rFont val="Calibri"/>
        <family val="2"/>
        <scheme val="minor"/>
      </rPr>
      <t>)</t>
    </r>
  </si>
  <si>
    <t>Liters (l)</t>
  </si>
  <si>
    <r>
      <t xml:space="preserve">Option D registration permit holders with actual emissions below the emissions limits listed in </t>
    </r>
    <r>
      <rPr>
        <u/>
        <sz val="10"/>
        <color rgb="FF0070C0"/>
        <rFont val="Calibri"/>
        <family val="2"/>
        <scheme val="minor"/>
      </rPr>
      <t>Minn. R. 7007.1130, subp. 3a(F)</t>
    </r>
    <r>
      <rPr>
        <sz val="10"/>
        <rFont val="Calibri"/>
        <family val="2"/>
        <scheme val="minor"/>
      </rPr>
      <t xml:space="preserve"> may calculate their actual emissions on an annual basis. The calculations must be performed no later than April 1 of the following year. </t>
    </r>
  </si>
  <si>
    <t>Minn. R. 7007.1130, subp. 3a</t>
  </si>
  <si>
    <r>
      <t>Wall or panel filter (</t>
    </r>
    <r>
      <rPr>
        <u/>
        <sz val="10"/>
        <color rgb="FF0070C0"/>
        <rFont val="Calibri"/>
        <family val="2"/>
        <scheme val="minor"/>
      </rPr>
      <t>non-certified hood</t>
    </r>
    <r>
      <rPr>
        <sz val="10"/>
        <rFont val="Calibri"/>
        <family val="2"/>
        <scheme val="minor"/>
      </rPr>
      <t>)</t>
    </r>
  </si>
  <si>
    <t>Pounds (lb.)</t>
  </si>
  <si>
    <t>As-applied coating</t>
  </si>
  <si>
    <t>The formulation of a coating immediately before its application after the addition of all thinner, reducer, and other additives.</t>
  </si>
  <si>
    <t>HEPA or ULPA filter (total enclosure)</t>
  </si>
  <si>
    <t>Pounds per square inch gauge (psig)</t>
  </si>
  <si>
    <t>Capture efficiency</t>
  </si>
  <si>
    <t>The percentage of emissions produced by a process that are captured by an enclosure and/or ductwork and transported to air pollution control equipment.</t>
  </si>
  <si>
    <t>Electrode-deposition</t>
  </si>
  <si>
    <t>HEPA or ULPA filter (certified hood)</t>
  </si>
  <si>
    <t>Certified hood</t>
  </si>
  <si>
    <t>Minn. R. 7011.0072</t>
  </si>
  <si>
    <t>HEPA or ULPA filter (non-certified hood)</t>
  </si>
  <si>
    <t>Chemical Abstracts Service (CAS) number</t>
  </si>
  <si>
    <t>A unique universal number that identifies a particular chemical or compound.</t>
  </si>
  <si>
    <t>Hand application</t>
  </si>
  <si>
    <t>Collection efficiency</t>
  </si>
  <si>
    <t xml:space="preserve">The percentage of emissions entering the air pollution control equipment and collected by the control equipment and removed from the emission stream. </t>
  </si>
  <si>
    <t xml:space="preserve">Control equipment </t>
  </si>
  <si>
    <r>
      <t>Equipment used to eliminate, reduce, or control the release of  air pollutants into the ambient air, also see '</t>
    </r>
    <r>
      <rPr>
        <u/>
        <sz val="10"/>
        <color rgb="FF0070C0"/>
        <rFont val="Calibri"/>
        <family val="2"/>
        <scheme val="minor"/>
      </rPr>
      <t>listed control equipment</t>
    </r>
    <r>
      <rPr>
        <sz val="10"/>
        <rFont val="Calibri"/>
        <family val="2"/>
        <scheme val="minor"/>
      </rPr>
      <t>'.</t>
    </r>
  </si>
  <si>
    <t xml:space="preserve">Control efficiency </t>
  </si>
  <si>
    <t xml:space="preserve">The percentage of emissions produced by a process not emitted to the atmosphere. Control equipment efficiency is equal to the product of the capture efficiency and collection efficiency or the product of capture efficiency and destruction efficiency.   </t>
  </si>
  <si>
    <t>Minn. R. 7011.0060, subp. 3b</t>
  </si>
  <si>
    <t>Any of the following pollutants: sulfur dioxide, PM, nitrogen oxides, carbon monoxide, ground-level ozone, lead, and any other pollutants for which National Ambient Air Quality Standards have been established, or for which state ambient standards have been established in Minn. R. 7009.0010 to 7009.0080.</t>
  </si>
  <si>
    <t>Minn. R. 7005.0100, subp. 8a</t>
  </si>
  <si>
    <t>De minimis percent (%)</t>
  </si>
  <si>
    <t>The percentage below which air toxics emissions are not required to be reported when using material balance to estimate emissions pursuant to Minn. R. 7019.3110, subp. 3.</t>
  </si>
  <si>
    <t xml:space="preserve">Density </t>
  </si>
  <si>
    <t xml:space="preserve">The mass per unit of volume of the liquid, typically expressed in lb./gal. </t>
  </si>
  <si>
    <t>Destruction efficiency</t>
  </si>
  <si>
    <t>The percentage of emissions entering the air pollution control equipment and destroyed by the control equipment and removed from the emission stream. 'Destruction' pertains to pollutants that are destroyed whereby molecular composition is changed.</t>
  </si>
  <si>
    <t>Minn. R. 7011.0060, subp. 3d</t>
  </si>
  <si>
    <t xml:space="preserve">Immersion-based method of applying coatings through cathodic or anodic charges. Cathodic positively charges the coating and negatively charges the substrate. Anodic negatively charges the coating and positively charges the substrate. </t>
  </si>
  <si>
    <t xml:space="preserve">Electrostatic </t>
  </si>
  <si>
    <t>Method of applying an atomized coating by electrically charging the coating and the object being coated with opposing charges. A higher proportion of the coating reaches and coats the object than would occur in the absence of a charge.</t>
  </si>
  <si>
    <t xml:space="preserve">Electrostatic air atomization </t>
  </si>
  <si>
    <t>Combination of air atomization and electrostatic coating methods. The coating is atomized by mixing it with compressed air or gas, while simultaneously applying an electrostatic charge.</t>
  </si>
  <si>
    <t>Electrostatic airless</t>
  </si>
  <si>
    <t>Combination of airless and electrostatic coating methods. The coating is atomized through fluid pressure, while simultaneously applying an electrostatic charge.</t>
  </si>
  <si>
    <t>Environmental Data Sheet (EDS)</t>
  </si>
  <si>
    <t xml:space="preserve">Lists environmental impacts of the material (e.g., air quality, water quality, toxic wastes). An EDS is likely to contains pollutant content and material data you need to calculate emissions. </t>
  </si>
  <si>
    <t>Federally exempt compounds</t>
  </si>
  <si>
    <t>Hand application (e.g., brush, roll, wipe)</t>
  </si>
  <si>
    <t>The application of coatings by non-mechanical, hand-held equipment including, but not limited to, brushes, hand rollers, caulking guns, trowels, spatulas, syringe daubers, rags, and sponges.</t>
  </si>
  <si>
    <t>Hazardous Air Pollutants (HAPs)</t>
  </si>
  <si>
    <t xml:space="preserve">A list of pollutants identified by the EPA known to cause cancer or other serious health effects listed in 112(b) of the Clean Air Act. </t>
  </si>
  <si>
    <t>Minn. R. 7007.0100, subp. 12a</t>
  </si>
  <si>
    <t>High Volume Low Pressure (HVLP)</t>
  </si>
  <si>
    <t xml:space="preserve">Method where the coating is atomized by mixing it compressed air or gas at an air pressure of 10.0 psig or less at the center of the air cap. A permanently affixed manufacturer’s identification or manufacturer’s literature shall identify and be proof of HVLP status. </t>
  </si>
  <si>
    <t>Hood</t>
  </si>
  <si>
    <r>
      <t xml:space="preserve">A shaped inlet to a pollution control system that does not totally surround emissions from an emissions unit, that is designed, used, and maintained to capture and discharge the air emissions through ductwork to control equipment, and that conforms to the design and operating practices recommended in </t>
    </r>
    <r>
      <rPr>
        <i/>
        <sz val="10"/>
        <rFont val="Calibri"/>
        <family val="2"/>
        <scheme val="minor"/>
      </rPr>
      <t>Industrial Ventilation - A Manual of Recommended Practice, American Conference of Governmental Industrial Hygienists.</t>
    </r>
    <r>
      <rPr>
        <sz val="10"/>
        <rFont val="Calibri"/>
        <family val="2"/>
        <scheme val="minor"/>
      </rPr>
      <t xml:space="preserve"> A spray booth can be a hood if it meets the definition.</t>
    </r>
  </si>
  <si>
    <t>Minn. R. 7011.0060, subp. 3e</t>
  </si>
  <si>
    <t>Listed control equipment</t>
  </si>
  <si>
    <t>Minn. R. 7011.0070, subp. 1</t>
  </si>
  <si>
    <t>Monthly rolling sum</t>
  </si>
  <si>
    <t>The rolling sum is calculated once each month by summing the monthly emission data from the previous 12 months. A new rolling sum is calculated each month, unless specified differently in an applicable requirement or compliance document.</t>
  </si>
  <si>
    <t>Minn. R. 7007.0100, subp. 21b</t>
  </si>
  <si>
    <t>Non-certified hood</t>
  </si>
  <si>
    <r>
      <t xml:space="preserve">A </t>
    </r>
    <r>
      <rPr>
        <u/>
        <sz val="10"/>
        <color rgb="FF0070C0"/>
        <rFont val="Calibri"/>
        <family val="2"/>
        <scheme val="minor"/>
      </rPr>
      <t xml:space="preserve">hood </t>
    </r>
    <r>
      <rPr>
        <sz val="10"/>
        <rFont val="Calibri"/>
        <family val="2"/>
        <scheme val="minor"/>
      </rPr>
      <t xml:space="preserve">that does not meet all the requirements of Minn. R. 7011.0072. </t>
    </r>
  </si>
  <si>
    <t>Other Air Toxics (Other AT)</t>
  </si>
  <si>
    <r>
      <t xml:space="preserve">Air toxics that are not HAPs but are included in the air toxics reporting list per </t>
    </r>
    <r>
      <rPr>
        <u/>
        <sz val="10"/>
        <color rgb="FF0070C0"/>
        <rFont val="Calibri"/>
        <family val="2"/>
        <scheme val="minor"/>
      </rPr>
      <t>Minn. R. 7019.3110</t>
    </r>
    <r>
      <rPr>
        <sz val="10"/>
        <rFont val="Calibri"/>
        <family val="2"/>
        <scheme val="minor"/>
      </rPr>
      <t>.</t>
    </r>
  </si>
  <si>
    <t>Overspray</t>
  </si>
  <si>
    <t>Portion of the coating that misses the product's surface and becomes waste, contributes to higher VOC emissions.</t>
  </si>
  <si>
    <t>Particulate Matter (PM)</t>
  </si>
  <si>
    <t>Material, except water, that exists at standard conditions in a finely divided form as a liquid or solid as measured by an applicable reference method, or an equivalent or alternative method.</t>
  </si>
  <si>
    <t>Minn. R. 7005.0100, subp. 31</t>
  </si>
  <si>
    <t>Powder coating</t>
  </si>
  <si>
    <t>Surface coating applied as a dry powder and fused into a continuous coating film through the use of heat.</t>
  </si>
  <si>
    <t>Product Data Sheet (PDS)</t>
  </si>
  <si>
    <t>An in-depth description of coating characteristics and potential uses. A PDS may list VOC content but does not list the air toxics content or all the information needed for emission calculations.</t>
  </si>
  <si>
    <t>Safety Data Sheet (SDS)</t>
  </si>
  <si>
    <t>Formerly known as a Material Safety Data Sheets (MSDS), an SDS is an informational document with physical and chemical properties of the material. An SDS focus on safety and hazardous/toxic properties, contains the information needed for coating calculations and is often the most readily available because it is required by law.</t>
  </si>
  <si>
    <t>Technical Data Sheet (TDS)</t>
  </si>
  <si>
    <t xml:space="preserve">Contains information on how to apply the material to the product and temperature requirements. The TDS does not contain the information needed for emission calculations. </t>
  </si>
  <si>
    <t>Total enclosure</t>
  </si>
  <si>
    <t>An enclosure that completely surrounds emissions from an emissions unit so all emissions are captured and discharged through ductwork to control equipment.</t>
  </si>
  <si>
    <t>Minn. R. 7011.0060, subp. 5</t>
  </si>
  <si>
    <t xml:space="preserve">The ratio of the weight of coating solids in the material that sticks to the product's surface to the total weight of solids in the material used in the application process. Transfer efficiency varies with the type of application method (e.g., airless, HVLP, hand application) and can be obtained from the application equipment manufacturer. If the manufacturer provides a range for the transfer efficiency, the transfer efficiency for calculating emissions of particulate matter is the minimum specified in the range. </t>
  </si>
  <si>
    <t>Minn. R. 7008.0100, subp. 17</t>
  </si>
  <si>
    <t>Transfer Efficiency % = (Mass of Solids Deposited / Total Mass of Solids Sprayed) x 100</t>
  </si>
  <si>
    <t>Volatile Organic Compound (VOC)</t>
  </si>
  <si>
    <r>
      <t xml:space="preserve">Any compound of carbon, excluding carbon monoxide, carbon dioxide, carbonic acid, metallic carbides or carbonates, and ammonium carbonate, which participates in atmospheric photochemical reactions (creation of ground-level ozone). This does not include </t>
    </r>
    <r>
      <rPr>
        <u/>
        <sz val="10"/>
        <color rgb="FF0070C0"/>
        <rFont val="Calibri"/>
        <family val="2"/>
        <scheme val="minor"/>
      </rPr>
      <t>federally exempt compounds</t>
    </r>
    <r>
      <rPr>
        <sz val="10"/>
        <rFont val="Calibri"/>
        <family val="2"/>
        <scheme val="minor"/>
      </rPr>
      <t>.</t>
    </r>
  </si>
  <si>
    <t>Minn. R. 7005.0100, subp. 45</t>
  </si>
  <si>
    <t>Volume solids</t>
  </si>
  <si>
    <t xml:space="preserve">The nonvolatile portion of the material applied or used. The fraction of the coating that remains on the product after it dries. </t>
  </si>
  <si>
    <t>Minn. R. 7008.0100, subp. 15</t>
  </si>
  <si>
    <t>a.  Read through all instructions provided on this tab.</t>
  </si>
  <si>
    <r>
      <rPr>
        <b/>
        <sz val="12"/>
        <rFont val="Calibri"/>
        <family val="2"/>
        <scheme val="minor"/>
      </rPr>
      <t xml:space="preserve">2)  Enter material information into the </t>
    </r>
    <r>
      <rPr>
        <b/>
        <u/>
        <sz val="12"/>
        <color theme="10"/>
        <rFont val="Calibri"/>
        <family val="2"/>
        <scheme val="minor"/>
      </rPr>
      <t xml:space="preserve">Data </t>
    </r>
    <r>
      <rPr>
        <b/>
        <sz val="12"/>
        <rFont val="Calibri"/>
        <family val="2"/>
        <scheme val="minor"/>
      </rPr>
      <t>tab.</t>
    </r>
  </si>
  <si>
    <r>
      <rPr>
        <b/>
        <sz val="12"/>
        <rFont val="Calibri"/>
        <family val="2"/>
        <scheme val="minor"/>
      </rPr>
      <t xml:space="preserve">3)  Enter annual material use amounts into the </t>
    </r>
    <r>
      <rPr>
        <b/>
        <u/>
        <sz val="12"/>
        <color theme="10"/>
        <rFont val="Calibri"/>
        <family val="2"/>
        <scheme val="minor"/>
      </rPr>
      <t>Year 1</t>
    </r>
    <r>
      <rPr>
        <b/>
        <sz val="12"/>
        <rFont val="Calibri"/>
        <family val="2"/>
        <scheme val="minor"/>
      </rPr>
      <t xml:space="preserve"> tab.</t>
    </r>
  </si>
  <si>
    <t>The Year 1 tab displays the material identification information entered in the Data tab (e.g., Product ID, Material name, Manufacturer).</t>
  </si>
  <si>
    <r>
      <rPr>
        <b/>
        <sz val="12"/>
        <rFont val="Calibri"/>
        <family val="2"/>
        <scheme val="minor"/>
      </rPr>
      <t xml:space="preserve">4)  View actual annual emissions on the </t>
    </r>
    <r>
      <rPr>
        <b/>
        <u/>
        <sz val="12"/>
        <color theme="10"/>
        <rFont val="Calibri"/>
        <family val="2"/>
        <scheme val="minor"/>
      </rPr>
      <t xml:space="preserve">Year 1 </t>
    </r>
    <r>
      <rPr>
        <b/>
        <sz val="12"/>
        <rFont val="Calibri"/>
        <family val="2"/>
        <scheme val="minor"/>
      </rPr>
      <t>tab.</t>
    </r>
  </si>
  <si>
    <r>
      <t xml:space="preserve">a.  </t>
    </r>
    <r>
      <rPr>
        <b/>
        <sz val="10"/>
        <rFont val="Calibri"/>
        <family val="2"/>
        <scheme val="minor"/>
      </rPr>
      <t xml:space="preserve">Annual air emissions inventory and air toxics reporting: </t>
    </r>
    <r>
      <rPr>
        <sz val="10"/>
        <rFont val="Calibri"/>
        <family val="2"/>
        <scheme val="minor"/>
      </rPr>
      <t xml:space="preserve">Report controlled emissions. Control efficiencies can be applied to PM and particulate air toxics (HAPs and Other AT).  </t>
    </r>
  </si>
  <si>
    <r>
      <t xml:space="preserve">b.  </t>
    </r>
    <r>
      <rPr>
        <b/>
        <sz val="10"/>
        <rFont val="Calibri"/>
        <family val="2"/>
        <scheme val="minor"/>
      </rPr>
      <t>Permit limit compliance recordkeeping:</t>
    </r>
    <r>
      <rPr>
        <sz val="10"/>
        <rFont val="Calibri"/>
        <family val="2"/>
        <scheme val="minor"/>
      </rPr>
      <t xml:space="preserve"> Record controlled PM and PM10 emissions and uncontrolled HAP emissions. Control efficiencies cannot be applied to particulate HAPs or lead, without a performance test.</t>
    </r>
  </si>
  <si>
    <r>
      <t>a.  Right-click the Year</t>
    </r>
    <r>
      <rPr>
        <b/>
        <sz val="10"/>
        <rFont val="Calibri"/>
        <family val="2"/>
        <scheme val="minor"/>
      </rPr>
      <t xml:space="preserve"> </t>
    </r>
    <r>
      <rPr>
        <sz val="10"/>
        <rFont val="Calibri"/>
        <family val="2"/>
        <scheme val="minor"/>
      </rPr>
      <t>tab at the bottom of the spreadsheet. 
b.  Select 'Move or Copy' from the pop-up menu. 
c.  Select 'Year 1' from the list and check the box to 'Create a copy'.  
d.  Right-click on the new 'Year 1 (2)' tab. 
e.  Select 'Rename' from the pop-up menu. 
g.  Rename the new tab (e.g., Year 2, 2027, 2028, 2029).
h.  The new tab will have previous year's usage amounts; you will need to clear the previous year's gallons.</t>
    </r>
  </si>
  <si>
    <r>
      <rPr>
        <sz val="10"/>
        <rFont val="Calibri"/>
        <family val="2"/>
        <scheme val="minor"/>
      </rPr>
      <t xml:space="preserve">b.  Before entering information into the Data tab, review the </t>
    </r>
    <r>
      <rPr>
        <b/>
        <u/>
        <sz val="10"/>
        <color theme="10"/>
        <rFont val="Calibri"/>
        <family val="2"/>
        <scheme val="minor"/>
      </rPr>
      <t>Data guidance</t>
    </r>
    <r>
      <rPr>
        <sz val="10"/>
        <color theme="10"/>
        <rFont val="Calibri"/>
        <family val="2"/>
        <scheme val="minor"/>
      </rPr>
      <t xml:space="preserve"> </t>
    </r>
    <r>
      <rPr>
        <sz val="10"/>
        <rFont val="Calibri"/>
        <family val="2"/>
        <scheme val="minor"/>
      </rPr>
      <t>tab. The Data guidance tab explains where to find the technical material information needed for the Data tab.</t>
    </r>
  </si>
  <si>
    <r>
      <rPr>
        <sz val="10"/>
        <rFont val="Calibri"/>
        <family val="2"/>
        <scheme val="minor"/>
      </rPr>
      <t xml:space="preserve">c.  </t>
    </r>
    <r>
      <rPr>
        <u/>
        <sz val="10"/>
        <color theme="10"/>
        <rFont val="Calibri"/>
        <family val="2"/>
        <scheme val="minor"/>
      </rPr>
      <t>Control equipment efficiencies</t>
    </r>
    <r>
      <rPr>
        <sz val="10"/>
        <rFont val="Calibri"/>
        <family val="2"/>
        <scheme val="minor"/>
      </rPr>
      <t xml:space="preserve"> can be applied to all particulate pollutants by selecting 'Yes' in the drop-down next to the control equipment rule question. Select 'Yes' if the facility is in compliance with the control equipment rule. </t>
    </r>
  </si>
  <si>
    <t xml:space="preserve">Controlled and uncontrolled emissions are calculated in the Year 1 tab. </t>
  </si>
  <si>
    <r>
      <rPr>
        <b/>
        <sz val="10"/>
        <rFont val="Calibri"/>
        <family val="2"/>
        <scheme val="minor"/>
      </rPr>
      <t xml:space="preserve">Note: </t>
    </r>
    <r>
      <rPr>
        <sz val="10"/>
        <rFont val="Calibri"/>
        <family val="2"/>
        <scheme val="minor"/>
      </rPr>
      <t>When an SDS is updated or reissued from the manufacturer, check whether the pollutant contents have changed. If there are changes, create a new entry for the material on the Data tab. Stop using the original material entry row, but do not change or delete the original entry. The original entry is used for annual emission calculations for previous years.</t>
    </r>
  </si>
  <si>
    <t>As-applied</t>
  </si>
  <si>
    <t>The spreadsheet includes the two most common spray coating particulate controls: wall or panel fabric filters and HEPA/ULPA filters. The efficiency ratings are based on capture methods defined in the control equipment rule. You can review the definitions on the Glossary tab. Use the drop-down to select your facility's equipment and capture method and the corresponding efficiency percentage will populate automatically.</t>
  </si>
  <si>
    <t>No control equipment used</t>
  </si>
  <si>
    <r>
      <rPr>
        <vertAlign val="superscript"/>
        <sz val="10"/>
        <rFont val="Calibri"/>
        <family val="2"/>
        <scheme val="minor"/>
      </rPr>
      <t>1</t>
    </r>
    <r>
      <rPr>
        <sz val="10"/>
        <rFont val="Calibri"/>
        <family val="2"/>
        <scheme val="minor"/>
      </rPr>
      <t xml:space="preserve">MPCA air quality permit program, </t>
    </r>
    <r>
      <rPr>
        <u/>
        <sz val="10"/>
        <color rgb="FF0070C0"/>
        <rFont val="Calibri"/>
        <family val="2"/>
        <scheme val="minor"/>
      </rPr>
      <t>coating air emissions calculator aq-f13-ecs02</t>
    </r>
    <r>
      <rPr>
        <sz val="10"/>
        <rFont val="Calibri"/>
        <family val="2"/>
        <scheme val="minor"/>
      </rPr>
      <t xml:space="preserve"> (downloads a file). </t>
    </r>
  </si>
  <si>
    <t>Data validation</t>
  </si>
  <si>
    <t>Data tab</t>
  </si>
  <si>
    <t>Air toxics selections</t>
  </si>
  <si>
    <t>Efficiency options</t>
  </si>
  <si>
    <t>Control equipment rule</t>
  </si>
  <si>
    <t>Year 1 tab</t>
  </si>
  <si>
    <t xml:space="preserve">a.  Emissions calculate automatically for VOCs, PM/PM10, and air toxics. You may view the formulas used to calculate emissions in the 'Calculations' section of the Year 1 tab. </t>
  </si>
  <si>
    <t>Air atomization</t>
  </si>
  <si>
    <t>Airless</t>
  </si>
  <si>
    <r>
      <t xml:space="preserve">A </t>
    </r>
    <r>
      <rPr>
        <u/>
        <sz val="10"/>
        <color rgb="FF0070C0"/>
        <rFont val="Calibri"/>
        <family val="2"/>
        <scheme val="minor"/>
      </rPr>
      <t>hood</t>
    </r>
    <r>
      <rPr>
        <sz val="10"/>
        <color rgb="FF0070C0"/>
        <rFont val="Calibri"/>
        <family val="2"/>
        <scheme val="minor"/>
      </rPr>
      <t xml:space="preserve"> </t>
    </r>
    <r>
      <rPr>
        <sz val="10"/>
        <rFont val="Calibri"/>
        <family val="2"/>
        <scheme val="minor"/>
      </rPr>
      <t xml:space="preserve">that also meets all requirements of Minn. R. 7011.0072. </t>
    </r>
  </si>
  <si>
    <t>Minn. R. 7011.0060, subp. 2</t>
  </si>
  <si>
    <t>Minn. R. 7011.0060, subp. 3</t>
  </si>
  <si>
    <t>Minn. R. 7019.3110, subp. 3</t>
  </si>
  <si>
    <t>Monthly rolling sums</t>
  </si>
  <si>
    <t>Application type</t>
  </si>
  <si>
    <t>For the most comprehensive information on chemical properties and pollutant content, use the SDS or EDS. Whereas, a PDS or TDS focus on application and performance; these often do not contain the specific material information required for emissions and coating calculations.</t>
  </si>
  <si>
    <r>
      <rPr>
        <sz val="10"/>
        <rFont val="Calibri"/>
        <family val="2"/>
        <scheme val="minor"/>
      </rPr>
      <t xml:space="preserve">Organic compounds determined to have negligible photochemical reactivity, listed in </t>
    </r>
    <r>
      <rPr>
        <u/>
        <sz val="10"/>
        <color rgb="FF0070C0"/>
        <rFont val="Calibri"/>
        <family val="2"/>
        <scheme val="minor"/>
      </rPr>
      <t>Minn. R. 7005.0100, subp. 45</t>
    </r>
    <r>
      <rPr>
        <sz val="10"/>
        <rFont val="Calibri"/>
        <family val="2"/>
        <scheme val="minor"/>
      </rPr>
      <t xml:space="preserve">. Some compounds are commonly used in coating operations such as, acetone. </t>
    </r>
  </si>
  <si>
    <r>
      <t xml:space="preserve">Control equipment specifically listed in part </t>
    </r>
    <r>
      <rPr>
        <u/>
        <sz val="10"/>
        <color rgb="FF0070C0"/>
        <rFont val="Calibri"/>
        <family val="2"/>
        <scheme val="minor"/>
      </rPr>
      <t>Minn. R. 7011.0070, subpart 1a, Table A</t>
    </r>
    <r>
      <rPr>
        <sz val="10"/>
        <rFont val="Calibri"/>
        <family val="2"/>
        <scheme val="minor"/>
      </rPr>
      <t>.</t>
    </r>
  </si>
  <si>
    <t>Minn. R. 7005.0100, subp. 8</t>
  </si>
  <si>
    <r>
      <rPr>
        <sz val="10"/>
        <rFont val="Calibri"/>
        <family val="2"/>
        <scheme val="minor"/>
      </rPr>
      <t xml:space="preserve">b.  </t>
    </r>
    <r>
      <rPr>
        <u/>
        <sz val="10"/>
        <color theme="10"/>
        <rFont val="Calibri"/>
        <family val="2"/>
        <scheme val="minor"/>
      </rPr>
      <t>Transfer efficiencies</t>
    </r>
    <r>
      <rPr>
        <sz val="10"/>
        <rFont val="Calibri"/>
        <family val="2"/>
        <scheme val="minor"/>
      </rPr>
      <t xml:space="preserve"> are applied to all particulate pollutants.</t>
    </r>
  </si>
  <si>
    <r>
      <t xml:space="preserve">Transfer efficiency </t>
    </r>
    <r>
      <rPr>
        <b/>
        <strike/>
        <sz val="10"/>
        <rFont val="Calibri"/>
        <family val="2"/>
        <scheme val="minor"/>
      </rPr>
      <t>%</t>
    </r>
  </si>
  <si>
    <t>Control equipment type with capture</t>
  </si>
  <si>
    <r>
      <rPr>
        <sz val="10"/>
        <rFont val="Calibri"/>
        <family val="2"/>
        <scheme val="minor"/>
      </rPr>
      <t xml:space="preserve">Any facility submitting an air permit application (excluding registration permits) is required to use the MPCA air permitting emission spreadsheet: </t>
    </r>
    <r>
      <rPr>
        <u/>
        <sz val="10"/>
        <color theme="10"/>
        <rFont val="Calibri"/>
        <family val="2"/>
        <scheme val="minor"/>
      </rPr>
      <t>Coating air emissions calculator (aq-f13-ecs02)</t>
    </r>
    <r>
      <rPr>
        <sz val="10"/>
        <rFont val="Calibri"/>
        <family val="2"/>
        <scheme val="minor"/>
      </rPr>
      <t>.</t>
    </r>
  </si>
  <si>
    <t>The calculations performed in this spreadsheet reflect actual emissions only. They do not represent potential emissions and should not be used to assess whether the facility exceeds permitting thresholds. If you are applying for a registration permit and need help calculating potential emissions, feel free to contact the Small Business Environmental Assistance Program (SBEAP) for guidance.</t>
  </si>
  <si>
    <t>This spreadsheet is designed to help facilities accurately determine their annual air emissions for regulatory reporting and permit compliance. While specifically geared toward option D registration permittees, it remains usable by other sources. By inputting your facility's material usage and equipment details, the spreadsheet will automatically calculate total actual emissions, including specific air toxics required for the air toxics reporting rule. To help you navigate this process, please view the online training.</t>
  </si>
  <si>
    <t>Air emissions: SBEAP's about air permitting</t>
  </si>
  <si>
    <t>Air permits: emission thresholds</t>
  </si>
  <si>
    <t>Your option D registration permit fact sheet</t>
  </si>
  <si>
    <t>Online:</t>
  </si>
  <si>
    <t>pca.state.mn.us/smallbizhelp</t>
  </si>
  <si>
    <r>
      <t>Transfer efficiency</t>
    </r>
    <r>
      <rPr>
        <b/>
        <u/>
        <vertAlign val="superscript"/>
        <sz val="12"/>
        <color theme="10"/>
        <rFont val="Calibri"/>
        <family val="2"/>
        <scheme val="minor"/>
      </rPr>
      <t>1</t>
    </r>
  </si>
  <si>
    <r>
      <t>Control efficiency</t>
    </r>
    <r>
      <rPr>
        <b/>
        <u/>
        <vertAlign val="superscript"/>
        <sz val="12"/>
        <color theme="10"/>
        <rFont val="Calibri"/>
        <family val="2"/>
        <scheme val="minor"/>
      </rPr>
      <t>2,3</t>
    </r>
  </si>
  <si>
    <r>
      <rPr>
        <vertAlign val="superscript"/>
        <sz val="10"/>
        <rFont val="Calibri"/>
        <family val="2"/>
        <scheme val="minor"/>
      </rPr>
      <t>3</t>
    </r>
    <r>
      <rPr>
        <sz val="10"/>
        <rFont val="Calibri"/>
        <family val="2"/>
        <scheme val="minor"/>
      </rPr>
      <t xml:space="preserve">Emissions inventory reporting: use of control equipment and efficiency factors for air toxics, </t>
    </r>
    <r>
      <rPr>
        <u/>
        <sz val="10"/>
        <color theme="10"/>
        <rFont val="Calibri"/>
        <family val="2"/>
        <scheme val="minor"/>
      </rPr>
      <t>Minn. R. 7019.3020, Subp. 9 and 10</t>
    </r>
    <r>
      <rPr>
        <sz val="10"/>
        <rFont val="Calibri"/>
        <family val="2"/>
        <scheme val="minor"/>
      </rPr>
      <t>.</t>
    </r>
  </si>
  <si>
    <r>
      <rPr>
        <vertAlign val="superscript"/>
        <sz val="10"/>
        <rFont val="Calibri"/>
        <family val="2"/>
        <scheme val="minor"/>
      </rPr>
      <t>2</t>
    </r>
    <r>
      <rPr>
        <sz val="10"/>
        <rFont val="Calibri"/>
        <family val="2"/>
        <scheme val="minor"/>
      </rPr>
      <t xml:space="preserve">MPCA listed control equipment and control equipment rule efficiencies, </t>
    </r>
    <r>
      <rPr>
        <u/>
        <sz val="10"/>
        <color theme="10"/>
        <rFont val="Calibri"/>
        <family val="2"/>
        <scheme val="minor"/>
      </rPr>
      <t>Minn. R. 7011.0070</t>
    </r>
    <r>
      <rPr>
        <sz val="10"/>
        <rFont val="Calibri"/>
        <family val="2"/>
        <scheme val="minor"/>
      </rPr>
      <t xml:space="preserve">. To claim equipment control efficiencies you must follow the monitoring and recordkeeping requirements for the control equipment. </t>
    </r>
  </si>
  <si>
    <t xml:space="preserve">Select "YES" on the Year tab. </t>
  </si>
  <si>
    <t>p-sbap5-22  • 7/23/26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</si>
</sst>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0.0"/>
    <numFmt numFmtId="165" formatCode="0.0%"/>
  </numFmts>
  <fonts count="43" x14ac:knownFonts="1">
    <font>
      <sz val="11"/>
      <color theme="1"/>
      <name val="Calibri"/>
      <family val="2"/>
      <scheme val="minor"/>
    </font>
    <font>
      <sz val="11"/>
      <color theme="1"/>
      <name val="Calibri"/>
      <family val="2"/>
      <scheme val="minor"/>
    </font>
    <font>
      <b/>
      <sz val="22"/>
      <color theme="1"/>
      <name val="Calibri"/>
      <family val="2"/>
      <scheme val="minor"/>
    </font>
    <font>
      <b/>
      <sz val="16"/>
      <color rgb="FF7F7F7F"/>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b/>
      <sz val="11"/>
      <color rgb="FF008EAA"/>
      <name val="Calibri"/>
      <family val="2"/>
      <scheme val="minor"/>
    </font>
    <font>
      <sz val="10"/>
      <name val="Calibri"/>
      <family val="2"/>
      <scheme val="minor"/>
    </font>
    <font>
      <u/>
      <sz val="9"/>
      <color theme="10"/>
      <name val="Calibri"/>
      <family val="2"/>
      <scheme val="minor"/>
    </font>
    <font>
      <sz val="10"/>
      <name val="Arial"/>
      <family val="2"/>
    </font>
    <font>
      <sz val="10"/>
      <color indexed="8"/>
      <name val="Arial"/>
      <family val="2"/>
    </font>
    <font>
      <sz val="11"/>
      <name val="Calibri"/>
      <family val="2"/>
      <scheme val="minor"/>
    </font>
    <font>
      <i/>
      <sz val="10"/>
      <color theme="1"/>
      <name val="Calibri"/>
      <family val="2"/>
      <scheme val="minor"/>
    </font>
    <font>
      <b/>
      <sz val="14"/>
      <name val="Calibri"/>
      <family val="2"/>
      <scheme val="minor"/>
    </font>
    <font>
      <u/>
      <sz val="11"/>
      <color theme="10"/>
      <name val="Calibri"/>
      <family val="2"/>
      <scheme val="minor"/>
    </font>
    <font>
      <sz val="10"/>
      <color theme="1"/>
      <name val="Arial"/>
      <family val="2"/>
    </font>
    <font>
      <i/>
      <sz val="10"/>
      <color theme="1"/>
      <name val="Arial"/>
      <family val="2"/>
    </font>
    <font>
      <u/>
      <sz val="10"/>
      <color theme="10"/>
      <name val="Arial"/>
      <family val="2"/>
    </font>
    <font>
      <b/>
      <sz val="11"/>
      <color theme="1"/>
      <name val="Calibri"/>
      <family val="2"/>
      <scheme val="minor"/>
    </font>
    <font>
      <u/>
      <sz val="10"/>
      <color rgb="FF0000FF"/>
      <name val="Calibri"/>
      <family val="2"/>
      <scheme val="minor"/>
    </font>
    <font>
      <u/>
      <sz val="10"/>
      <color theme="10"/>
      <name val="Calibri"/>
      <family val="2"/>
      <scheme val="minor"/>
    </font>
    <font>
      <b/>
      <sz val="10"/>
      <name val="Calibri"/>
      <family val="2"/>
      <scheme val="minor"/>
    </font>
    <font>
      <i/>
      <sz val="10"/>
      <name val="Calibri"/>
      <family val="2"/>
      <scheme val="minor"/>
    </font>
    <font>
      <b/>
      <u/>
      <sz val="10"/>
      <color theme="10"/>
      <name val="Calibri"/>
      <family val="2"/>
      <scheme val="minor"/>
    </font>
    <font>
      <b/>
      <i/>
      <sz val="10"/>
      <name val="Calibri"/>
      <family val="2"/>
      <scheme val="minor"/>
    </font>
    <font>
      <sz val="8"/>
      <name val="Calibri"/>
      <family val="2"/>
      <scheme val="minor"/>
    </font>
    <font>
      <b/>
      <u/>
      <sz val="11"/>
      <color theme="10"/>
      <name val="Calibri"/>
      <family val="2"/>
      <scheme val="minor"/>
    </font>
    <font>
      <b/>
      <sz val="12"/>
      <name val="Calibri"/>
      <family val="2"/>
      <scheme val="minor"/>
    </font>
    <font>
      <b/>
      <u/>
      <sz val="12"/>
      <color theme="10"/>
      <name val="Calibri"/>
      <family val="2"/>
      <scheme val="minor"/>
    </font>
    <font>
      <sz val="10"/>
      <color rgb="FF000000"/>
      <name val="Calibri"/>
      <family val="2"/>
      <scheme val="minor"/>
    </font>
    <font>
      <b/>
      <sz val="10"/>
      <color indexed="81"/>
      <name val="Calibri"/>
      <family val="2"/>
      <scheme val="minor"/>
    </font>
    <font>
      <sz val="10"/>
      <color indexed="81"/>
      <name val="Calibri"/>
      <family val="2"/>
      <scheme val="minor"/>
    </font>
    <font>
      <i/>
      <sz val="10"/>
      <color indexed="81"/>
      <name val="Calibri"/>
      <family val="2"/>
      <scheme val="minor"/>
    </font>
    <font>
      <sz val="18"/>
      <color theme="1"/>
      <name val="Calibri"/>
      <family val="2"/>
      <scheme val="minor"/>
    </font>
    <font>
      <u/>
      <sz val="10"/>
      <color rgb="FF0070C0"/>
      <name val="Calibri"/>
      <family val="2"/>
      <scheme val="minor"/>
    </font>
    <font>
      <vertAlign val="superscript"/>
      <sz val="10"/>
      <name val="Calibri"/>
      <family val="2"/>
      <scheme val="minor"/>
    </font>
    <font>
      <sz val="10"/>
      <color theme="10"/>
      <name val="Calibri"/>
      <family val="2"/>
      <scheme val="minor"/>
    </font>
    <font>
      <sz val="10"/>
      <color rgb="FF0070C0"/>
      <name val="Calibri"/>
      <family val="2"/>
      <scheme val="minor"/>
    </font>
    <font>
      <b/>
      <strike/>
      <sz val="10"/>
      <name val="Calibri"/>
      <family val="2"/>
      <scheme val="minor"/>
    </font>
    <font>
      <b/>
      <u/>
      <vertAlign val="superscript"/>
      <sz val="12"/>
      <color theme="10"/>
      <name val="Calibri"/>
      <family val="2"/>
      <scheme val="minor"/>
    </font>
  </fonts>
  <fills count="10">
    <fill>
      <patternFill patternType="none"/>
    </fill>
    <fill>
      <patternFill patternType="gray125"/>
    </fill>
    <fill>
      <patternFill patternType="solid">
        <fgColor rgb="FFD1EAFF"/>
        <bgColor indexed="64"/>
      </patternFill>
    </fill>
    <fill>
      <patternFill patternType="solid">
        <fgColor rgb="FFFFEDC1"/>
        <bgColor indexed="64"/>
      </patternFill>
    </fill>
    <fill>
      <patternFill patternType="solid">
        <fgColor rgb="FFEAF8D8"/>
        <bgColor indexed="64"/>
      </patternFill>
    </fill>
    <fill>
      <patternFill patternType="solid">
        <fgColor rgb="FFFFFFCC"/>
        <bgColor indexed="64"/>
      </patternFill>
    </fill>
    <fill>
      <patternFill patternType="solid">
        <fgColor theme="0"/>
        <bgColor indexed="64"/>
      </patternFill>
    </fill>
    <fill>
      <patternFill patternType="solid">
        <fgColor rgb="FFE5F3FF"/>
        <bgColor indexed="64"/>
      </patternFill>
    </fill>
    <fill>
      <patternFill patternType="solid">
        <fgColor rgb="FFEFF8FF"/>
        <bgColor indexed="64"/>
      </patternFill>
    </fill>
    <fill>
      <patternFill patternType="solid">
        <fgColor theme="2"/>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right/>
      <top style="dotted">
        <color indexed="64"/>
      </top>
      <bottom/>
      <diagonal/>
    </border>
    <border>
      <left/>
      <right/>
      <top style="dotted">
        <color indexed="64"/>
      </top>
      <bottom style="dotted">
        <color indexed="64"/>
      </bottom>
      <diagonal/>
    </border>
    <border>
      <left/>
      <right/>
      <top/>
      <bottom style="medium">
        <color indexed="64"/>
      </bottom>
      <diagonal/>
    </border>
    <border>
      <left/>
      <right/>
      <top style="medium">
        <color indexed="64"/>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ashed">
        <color indexed="64"/>
      </bottom>
      <diagonal/>
    </border>
    <border>
      <left/>
      <right/>
      <top style="dotted">
        <color indexed="64"/>
      </top>
      <bottom style="dashed">
        <color indexed="64"/>
      </bottom>
      <diagonal/>
    </border>
    <border>
      <left style="dotted">
        <color indexed="64"/>
      </left>
      <right/>
      <top style="dashed">
        <color indexed="64"/>
      </top>
      <bottom style="dashed">
        <color indexed="64"/>
      </bottom>
      <diagonal/>
    </border>
    <border>
      <left/>
      <right/>
      <top style="dashed">
        <color indexed="64"/>
      </top>
      <bottom style="dashed">
        <color indexed="64"/>
      </bottom>
      <diagonal/>
    </border>
    <border>
      <left/>
      <right style="dotted">
        <color indexed="64"/>
      </right>
      <top style="dotted">
        <color indexed="64"/>
      </top>
      <bottom/>
      <diagonal/>
    </border>
    <border>
      <left style="dotted">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s>
  <cellStyleXfs count="26">
    <xf numFmtId="0" fontId="0" fillId="0" borderId="0"/>
    <xf numFmtId="0" fontId="2" fillId="0" borderId="0" applyNumberFormat="0" applyFill="0" applyBorder="0" applyProtection="0">
      <alignment horizontal="right" vertical="center"/>
    </xf>
    <xf numFmtId="0" fontId="3" fillId="0" borderId="0" applyNumberFormat="0" applyFill="0" applyBorder="0" applyProtection="0">
      <alignment horizontal="right" vertical="center"/>
    </xf>
    <xf numFmtId="0" fontId="8" fillId="0" borderId="0" applyNumberFormat="0" applyFill="0" applyBorder="0" applyProtection="0">
      <alignment vertical="center"/>
    </xf>
    <xf numFmtId="0" fontId="4" fillId="0" borderId="0" applyNumberFormat="0" applyFill="0" applyBorder="0" applyProtection="0">
      <alignment vertical="center"/>
    </xf>
    <xf numFmtId="0" fontId="11" fillId="0" borderId="0" applyNumberFormat="0" applyFill="0" applyBorder="0" applyProtection="0">
      <alignment vertical="center"/>
    </xf>
    <xf numFmtId="0" fontId="5" fillId="0" borderId="0" applyNumberFormat="0" applyFill="0" applyBorder="0" applyProtection="0">
      <alignment vertical="center"/>
    </xf>
    <xf numFmtId="0" fontId="6" fillId="0" borderId="0" applyNumberFormat="0" applyFill="0" applyBorder="0" applyProtection="0">
      <alignment vertical="center"/>
    </xf>
    <xf numFmtId="0" fontId="1" fillId="2" borderId="0" applyNumberFormat="0" applyFont="0" applyBorder="0" applyAlignment="0" applyProtection="0">
      <alignment vertical="center"/>
    </xf>
    <xf numFmtId="0" fontId="1" fillId="3" borderId="0" applyNumberFormat="0" applyFont="0" applyBorder="0" applyAlignment="0" applyProtection="0">
      <alignment vertical="center"/>
    </xf>
    <xf numFmtId="0" fontId="1" fillId="4" borderId="0" applyNumberFormat="0" applyFont="0" applyBorder="0" applyAlignment="0" applyProtection="0">
      <alignment vertical="center"/>
    </xf>
    <xf numFmtId="0" fontId="1" fillId="5" borderId="0" applyNumberFormat="0" applyFont="0" applyBorder="0" applyAlignment="0" applyProtection="0">
      <alignment vertical="center"/>
    </xf>
    <xf numFmtId="0" fontId="9" fillId="0" borderId="0" applyNumberFormat="0" applyBorder="0" applyAlignment="0" applyProtection="0">
      <alignment vertical="center"/>
    </xf>
    <xf numFmtId="0" fontId="8" fillId="0" borderId="0" applyNumberFormat="0" applyFill="0" applyBorder="0" applyProtection="0">
      <alignment horizontal="right"/>
    </xf>
    <xf numFmtId="0" fontId="12" fillId="5" borderId="0" applyFont="0" applyBorder="0" applyAlignment="0" applyProtection="0">
      <alignment horizontal="left"/>
    </xf>
    <xf numFmtId="0" fontId="12" fillId="0" borderId="0"/>
    <xf numFmtId="0" fontId="12" fillId="3" borderId="0" applyFont="0" applyBorder="0" applyAlignment="0" applyProtection="0"/>
    <xf numFmtId="43" fontId="12" fillId="0" borderId="0" applyFont="0" applyFill="0" applyBorder="0" applyAlignment="0" applyProtection="0"/>
    <xf numFmtId="0" fontId="13" fillId="0" borderId="0"/>
    <xf numFmtId="9" fontId="1" fillId="0" borderId="0" applyFont="0" applyFill="0" applyBorder="0" applyAlignment="0" applyProtection="0"/>
    <xf numFmtId="0" fontId="1" fillId="0" borderId="0"/>
    <xf numFmtId="0" fontId="1" fillId="0" borderId="0"/>
    <xf numFmtId="0" fontId="1" fillId="7" borderId="0" applyNumberFormat="0" applyFont="0" applyBorder="0" applyAlignment="0" applyProtection="0">
      <alignment vertical="center"/>
    </xf>
    <xf numFmtId="0" fontId="17" fillId="0" borderId="0" applyNumberFormat="0" applyFill="0" applyBorder="0" applyAlignment="0" applyProtection="0"/>
    <xf numFmtId="0" fontId="20" fillId="0" borderId="0" applyNumberFormat="0" applyFill="0" applyBorder="0" applyAlignment="0" applyProtection="0"/>
    <xf numFmtId="0" fontId="17" fillId="0" borderId="0" applyNumberFormat="0" applyFill="0" applyBorder="0" applyAlignment="0" applyProtection="0"/>
  </cellStyleXfs>
  <cellXfs count="523">
    <xf numFmtId="0" fontId="0" fillId="0" borderId="0" xfId="0"/>
    <xf numFmtId="0" fontId="8" fillId="0" borderId="0" xfId="3" applyBorder="1">
      <alignment vertical="center"/>
    </xf>
    <xf numFmtId="0" fontId="1" fillId="0" borderId="0" xfId="0" applyFont="1"/>
    <xf numFmtId="0" fontId="8" fillId="0" borderId="0" xfId="0" applyFont="1"/>
    <xf numFmtId="0" fontId="15" fillId="0" borderId="0" xfId="0" applyFont="1"/>
    <xf numFmtId="0" fontId="0" fillId="0" borderId="0" xfId="0"/>
    <xf numFmtId="0" fontId="10" fillId="0" borderId="0" xfId="0" applyFont="1"/>
    <xf numFmtId="0" fontId="0" fillId="0" borderId="0" xfId="0" applyAlignment="1">
      <alignment horizontal="left"/>
    </xf>
    <xf numFmtId="0" fontId="15" fillId="0" borderId="0" xfId="0" applyFont="1" applyAlignment="1">
      <alignment horizontal="right"/>
    </xf>
    <xf numFmtId="0" fontId="5" fillId="0" borderId="0" xfId="6" applyBorder="1">
      <alignment vertical="center"/>
    </xf>
    <xf numFmtId="49" fontId="24" fillId="0" borderId="0" xfId="3" quotePrefix="1" applyNumberFormat="1" applyFont="1" applyBorder="1" applyAlignment="1">
      <alignment horizontal="right" vertical="center"/>
    </xf>
    <xf numFmtId="0" fontId="10" fillId="0" borderId="0" xfId="3" applyFont="1" applyBorder="1" applyAlignment="1">
      <alignment vertical="center" wrapText="1"/>
    </xf>
    <xf numFmtId="0" fontId="24" fillId="0" borderId="0" xfId="3" applyFont="1" applyBorder="1" applyAlignment="1">
      <alignment vertical="center" wrapText="1"/>
    </xf>
    <xf numFmtId="0" fontId="21" fillId="0" borderId="0" xfId="6" applyFont="1" applyBorder="1" applyAlignment="1">
      <alignment horizontal="left" vertical="center"/>
    </xf>
    <xf numFmtId="0" fontId="8" fillId="0" borderId="0" xfId="0" applyFont="1" applyAlignment="1">
      <alignment horizontal="center"/>
    </xf>
    <xf numFmtId="0" fontId="8" fillId="2" borderId="12" xfId="8" applyFont="1" applyBorder="1" applyAlignment="1">
      <alignment horizontal="center" vertical="center" wrapText="1"/>
    </xf>
    <xf numFmtId="0" fontId="8" fillId="0" borderId="0" xfId="8" applyFont="1" applyFill="1" applyBorder="1" applyAlignment="1">
      <alignment horizontal="center" vertical="center" wrapText="1"/>
    </xf>
    <xf numFmtId="0" fontId="8" fillId="0" borderId="8" xfId="0" applyFont="1" applyBorder="1"/>
    <xf numFmtId="0" fontId="7" fillId="0" borderId="0" xfId="3" applyFont="1" applyBorder="1">
      <alignment vertical="center"/>
    </xf>
    <xf numFmtId="0" fontId="8" fillId="0" borderId="0" xfId="0" applyFont="1" applyAlignment="1">
      <alignment vertical="top"/>
    </xf>
    <xf numFmtId="0" fontId="8" fillId="0" borderId="0" xfId="0" applyFont="1" applyAlignment="1">
      <alignment horizontal="center" vertical="top"/>
    </xf>
    <xf numFmtId="0" fontId="8" fillId="0" borderId="0" xfId="0" applyFont="1" applyAlignment="1">
      <alignment vertical="center" wrapText="1"/>
    </xf>
    <xf numFmtId="0" fontId="7" fillId="0" borderId="0" xfId="0" applyFont="1" applyAlignment="1">
      <alignment vertical="top"/>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Alignment="1">
      <alignment vertical="top" wrapText="1"/>
    </xf>
    <xf numFmtId="9" fontId="8" fillId="2" borderId="12" xfId="19" applyFont="1" applyFill="1" applyBorder="1" applyAlignment="1">
      <alignment horizontal="center" vertical="center" wrapText="1"/>
    </xf>
    <xf numFmtId="9" fontId="8" fillId="0" borderId="0" xfId="0" applyNumberFormat="1" applyFont="1" applyAlignment="1">
      <alignment vertical="top" wrapText="1"/>
    </xf>
    <xf numFmtId="1" fontId="8" fillId="2" borderId="12" xfId="19" applyNumberFormat="1" applyFont="1" applyFill="1" applyBorder="1" applyAlignment="1">
      <alignment horizontal="center" vertical="center" wrapText="1"/>
    </xf>
    <xf numFmtId="0" fontId="7" fillId="0" borderId="0" xfId="0" applyFont="1" applyAlignment="1">
      <alignment horizontal="center" vertical="center"/>
    </xf>
    <xf numFmtId="0" fontId="7" fillId="0" borderId="0" xfId="3" applyFont="1" applyBorder="1" applyAlignment="1">
      <alignment horizontal="center" vertical="center" wrapText="1"/>
    </xf>
    <xf numFmtId="0" fontId="8" fillId="0" borderId="3" xfId="0" applyFont="1" applyBorder="1" applyAlignment="1">
      <alignment horizontal="left" vertical="top"/>
    </xf>
    <xf numFmtId="0" fontId="8" fillId="0" borderId="6" xfId="0" applyFont="1" applyBorder="1" applyAlignment="1">
      <alignment horizontal="left" vertical="top"/>
    </xf>
    <xf numFmtId="0" fontId="8" fillId="0" borderId="11" xfId="0" applyFont="1" applyBorder="1" applyAlignment="1">
      <alignment horizontal="left" vertical="top"/>
    </xf>
    <xf numFmtId="0" fontId="24" fillId="0" borderId="10" xfId="9" applyFont="1" applyFill="1" applyBorder="1" applyAlignment="1"/>
    <xf numFmtId="0" fontId="8" fillId="0" borderId="10" xfId="0" applyFont="1" applyBorder="1"/>
    <xf numFmtId="0" fontId="10" fillId="0" borderId="5" xfId="0" applyFont="1" applyBorder="1"/>
    <xf numFmtId="9" fontId="10" fillId="0" borderId="4" xfId="0" applyNumberFormat="1" applyFont="1" applyBorder="1" applyAlignment="1">
      <alignment horizontal="center"/>
    </xf>
    <xf numFmtId="9" fontId="10" fillId="0" borderId="7" xfId="0" applyNumberFormat="1" applyFont="1" applyBorder="1" applyAlignment="1">
      <alignment horizontal="center"/>
    </xf>
    <xf numFmtId="10" fontId="10" fillId="0" borderId="7" xfId="0" applyNumberFormat="1" applyFont="1" applyBorder="1" applyAlignment="1">
      <alignment horizontal="center"/>
    </xf>
    <xf numFmtId="9" fontId="8" fillId="4" borderId="27" xfId="8" applyNumberFormat="1" applyFont="1" applyFill="1" applyBorder="1" applyAlignment="1">
      <alignment horizontal="center" vertical="center" wrapText="1"/>
    </xf>
    <xf numFmtId="2" fontId="8" fillId="4" borderId="27" xfId="8" applyNumberFormat="1" applyFont="1" applyFill="1" applyBorder="1" applyAlignment="1">
      <alignment horizontal="center" vertical="center" wrapText="1"/>
    </xf>
    <xf numFmtId="0" fontId="7" fillId="0" borderId="0" xfId="3" applyFont="1" applyFill="1" applyBorder="1" applyAlignment="1">
      <alignment vertical="center" wrapText="1"/>
    </xf>
    <xf numFmtId="0" fontId="15" fillId="0" borderId="0" xfId="3" applyFont="1" applyFill="1" applyBorder="1" applyAlignment="1">
      <alignment horizontal="center" vertical="center" wrapText="1"/>
    </xf>
    <xf numFmtId="2" fontId="7" fillId="0" borderId="0" xfId="3" applyNumberFormat="1" applyFont="1" applyFill="1" applyBorder="1" applyAlignment="1">
      <alignment vertical="center" wrapText="1"/>
    </xf>
    <xf numFmtId="2" fontId="7" fillId="0" borderId="0" xfId="3" applyNumberFormat="1" applyFont="1" applyFill="1" applyBorder="1" applyAlignment="1">
      <alignment horizontal="right" vertical="center" wrapText="1"/>
    </xf>
    <xf numFmtId="2" fontId="24" fillId="0" borderId="0" xfId="3" applyNumberFormat="1" applyFont="1" applyFill="1" applyBorder="1" applyAlignment="1">
      <alignment horizontal="right" vertical="center" wrapText="1"/>
    </xf>
    <xf numFmtId="2" fontId="7" fillId="0" borderId="10" xfId="3" applyNumberFormat="1" applyFont="1" applyFill="1" applyBorder="1" applyAlignment="1">
      <alignment horizontal="center" vertical="center" wrapText="1"/>
    </xf>
    <xf numFmtId="0" fontId="8" fillId="7" borderId="42" xfId="22" applyNumberFormat="1" applyFont="1" applyBorder="1" applyAlignment="1">
      <alignment horizontal="center" vertical="center" wrapText="1"/>
    </xf>
    <xf numFmtId="0" fontId="8" fillId="2" borderId="14" xfId="22" applyNumberFormat="1" applyFont="1" applyFill="1" applyBorder="1" applyAlignment="1">
      <alignment horizontal="center" vertical="center" wrapText="1"/>
    </xf>
    <xf numFmtId="0" fontId="8" fillId="2" borderId="43" xfId="22" applyNumberFormat="1" applyFont="1" applyFill="1" applyBorder="1" applyAlignment="1">
      <alignment horizontal="center" vertical="center" wrapText="1"/>
    </xf>
    <xf numFmtId="0" fontId="8" fillId="7" borderId="44" xfId="22" applyNumberFormat="1" applyFont="1" applyBorder="1" applyAlignment="1">
      <alignment horizontal="center" vertical="center" wrapText="1"/>
    </xf>
    <xf numFmtId="2" fontId="25" fillId="0" borderId="0" xfId="3" applyNumberFormat="1" applyFont="1" applyFill="1" applyBorder="1" applyAlignment="1">
      <alignment vertical="center" wrapText="1"/>
    </xf>
    <xf numFmtId="0" fontId="0" fillId="0" borderId="15" xfId="0" applyBorder="1"/>
    <xf numFmtId="0" fontId="5" fillId="0" borderId="7" xfId="6" applyBorder="1">
      <alignment vertical="center"/>
    </xf>
    <xf numFmtId="0" fontId="8" fillId="0" borderId="7" xfId="0" applyFont="1" applyBorder="1"/>
    <xf numFmtId="2" fontId="27" fillId="0" borderId="0" xfId="3" applyNumberFormat="1" applyFont="1" applyFill="1" applyBorder="1" applyAlignment="1">
      <alignment vertical="center" wrapText="1"/>
    </xf>
    <xf numFmtId="10" fontId="8" fillId="0" borderId="12" xfId="3" applyNumberFormat="1" applyFont="1" applyBorder="1" applyAlignment="1">
      <alignment horizontal="center" vertical="center" wrapText="1"/>
    </xf>
    <xf numFmtId="2" fontId="27" fillId="0" borderId="7" xfId="3" applyNumberFormat="1" applyFont="1" applyFill="1" applyBorder="1" applyAlignment="1">
      <alignment vertical="center" wrapText="1"/>
    </xf>
    <xf numFmtId="2" fontId="27" fillId="0" borderId="8" xfId="3" applyNumberFormat="1" applyFont="1" applyFill="1" applyBorder="1" applyAlignment="1">
      <alignment vertical="center" wrapText="1"/>
    </xf>
    <xf numFmtId="10" fontId="8" fillId="0" borderId="10" xfId="3" applyNumberFormat="1" applyFont="1" applyBorder="1" applyAlignment="1">
      <alignment horizontal="center" vertical="center" wrapText="1"/>
    </xf>
    <xf numFmtId="10" fontId="8" fillId="0" borderId="11" xfId="3" applyNumberFormat="1" applyFont="1" applyBorder="1" applyAlignment="1">
      <alignment horizontal="center" vertical="center" wrapText="1"/>
    </xf>
    <xf numFmtId="10" fontId="8" fillId="0" borderId="9" xfId="3" applyNumberFormat="1" applyFont="1" applyBorder="1" applyAlignment="1">
      <alignment horizontal="center" vertical="center" wrapText="1"/>
    </xf>
    <xf numFmtId="2" fontId="25" fillId="0" borderId="0" xfId="3" applyNumberFormat="1" applyFont="1" applyFill="1" applyBorder="1" applyAlignment="1">
      <alignment vertical="center"/>
    </xf>
    <xf numFmtId="2" fontId="7" fillId="0" borderId="8" xfId="3" applyNumberFormat="1" applyFont="1" applyFill="1" applyBorder="1" applyAlignment="1">
      <alignment vertical="center" wrapText="1"/>
    </xf>
    <xf numFmtId="2" fontId="25" fillId="0" borderId="8" xfId="3" applyNumberFormat="1" applyFont="1" applyFill="1" applyBorder="1" applyAlignment="1">
      <alignment vertical="center" wrapText="1"/>
    </xf>
    <xf numFmtId="0" fontId="8" fillId="0" borderId="0" xfId="0" applyFont="1" applyBorder="1" applyAlignment="1"/>
    <xf numFmtId="0" fontId="8" fillId="0" borderId="10" xfId="8" applyFont="1" applyFill="1" applyBorder="1" applyAlignment="1">
      <alignment horizontal="center" vertical="center" wrapText="1"/>
    </xf>
    <xf numFmtId="2" fontId="25" fillId="0" borderId="9" xfId="3" applyNumberFormat="1" applyFont="1" applyFill="1" applyBorder="1" applyAlignment="1">
      <alignment wrapText="1"/>
    </xf>
    <xf numFmtId="10" fontId="8" fillId="0" borderId="11" xfId="3" applyNumberFormat="1" applyFont="1" applyBorder="1" applyAlignment="1">
      <alignment horizontal="center" wrapText="1"/>
    </xf>
    <xf numFmtId="2" fontId="25" fillId="0" borderId="10" xfId="3" applyNumberFormat="1" applyFont="1" applyFill="1" applyBorder="1" applyAlignment="1">
      <alignment wrapText="1"/>
    </xf>
    <xf numFmtId="0" fontId="8" fillId="0" borderId="10" xfId="3" applyFont="1" applyBorder="1" applyAlignment="1">
      <alignment horizontal="center" vertical="center" wrapText="1"/>
    </xf>
    <xf numFmtId="0" fontId="8" fillId="0" borderId="0" xfId="0" applyFont="1" applyBorder="1"/>
    <xf numFmtId="0" fontId="7" fillId="0" borderId="10" xfId="3" applyFont="1" applyFill="1" applyBorder="1" applyAlignment="1">
      <alignment horizontal="left" vertical="center"/>
    </xf>
    <xf numFmtId="164" fontId="10" fillId="0" borderId="5" xfId="0" applyNumberFormat="1" applyFont="1" applyBorder="1" applyAlignment="1">
      <alignment horizontal="left"/>
    </xf>
    <xf numFmtId="0" fontId="25" fillId="0" borderId="0" xfId="12" applyFont="1" applyBorder="1" applyAlignment="1">
      <alignment horizontal="center" vertical="center" wrapText="1"/>
    </xf>
    <xf numFmtId="0" fontId="8" fillId="0" borderId="0" xfId="0" applyFont="1" applyFill="1" applyBorder="1" applyAlignment="1">
      <alignment horizontal="center"/>
    </xf>
    <xf numFmtId="164" fontId="10" fillId="0" borderId="0" xfId="0" applyNumberFormat="1" applyFont="1" applyFill="1" applyBorder="1" applyAlignment="1">
      <alignment horizontal="center"/>
    </xf>
    <xf numFmtId="0" fontId="25" fillId="0" borderId="0" xfId="12" applyFont="1" applyBorder="1" applyAlignment="1">
      <alignment horizontal="center" vertical="center"/>
    </xf>
    <xf numFmtId="164" fontId="10" fillId="0" borderId="0" xfId="0" applyNumberFormat="1" applyFont="1" applyBorder="1" applyAlignment="1">
      <alignment horizontal="left"/>
    </xf>
    <xf numFmtId="0" fontId="8" fillId="5" borderId="13" xfId="0" applyFont="1" applyFill="1" applyBorder="1" applyAlignment="1">
      <alignment horizontal="center"/>
    </xf>
    <xf numFmtId="164" fontId="10" fillId="0" borderId="4" xfId="0" applyNumberFormat="1" applyFont="1" applyBorder="1" applyAlignment="1">
      <alignment horizontal="left"/>
    </xf>
    <xf numFmtId="164" fontId="10" fillId="0" borderId="7" xfId="0" applyNumberFormat="1" applyFont="1" applyBorder="1" applyAlignment="1">
      <alignment horizontal="left"/>
    </xf>
    <xf numFmtId="164" fontId="10" fillId="0" borderId="46" xfId="0" applyNumberFormat="1" applyFont="1" applyBorder="1" applyAlignment="1">
      <alignment horizontal="left"/>
    </xf>
    <xf numFmtId="164" fontId="10" fillId="0" borderId="22" xfId="0" applyNumberFormat="1" applyFont="1" applyBorder="1" applyAlignment="1">
      <alignment horizontal="left"/>
    </xf>
    <xf numFmtId="164" fontId="10" fillId="0" borderId="9" xfId="0" applyNumberFormat="1" applyFont="1" applyBorder="1" applyAlignment="1">
      <alignment horizontal="left"/>
    </xf>
    <xf numFmtId="1" fontId="10" fillId="5" borderId="14" xfId="0" applyNumberFormat="1" applyFont="1" applyFill="1" applyBorder="1" applyAlignment="1">
      <alignment horizontal="center"/>
    </xf>
    <xf numFmtId="1" fontId="10" fillId="5" borderId="15" xfId="0" applyNumberFormat="1" applyFont="1" applyFill="1" applyBorder="1" applyAlignment="1">
      <alignment horizontal="center"/>
    </xf>
    <xf numFmtId="164" fontId="10" fillId="5" borderId="14" xfId="0" applyNumberFormat="1" applyFont="1" applyFill="1" applyBorder="1" applyAlignment="1">
      <alignment horizontal="center"/>
    </xf>
    <xf numFmtId="1" fontId="10" fillId="5" borderId="52" xfId="0" applyNumberFormat="1" applyFont="1" applyFill="1" applyBorder="1" applyAlignment="1">
      <alignment horizontal="center"/>
    </xf>
    <xf numFmtId="0" fontId="7" fillId="0" borderId="53" xfId="3" applyFont="1" applyFill="1" applyBorder="1" applyAlignment="1">
      <alignment horizontal="left" vertical="center"/>
    </xf>
    <xf numFmtId="164" fontId="10" fillId="0" borderId="47" xfId="0" applyNumberFormat="1" applyFont="1" applyBorder="1" applyAlignment="1">
      <alignment horizontal="left"/>
    </xf>
    <xf numFmtId="1" fontId="10" fillId="5" borderId="48" xfId="0" applyNumberFormat="1" applyFont="1" applyFill="1" applyBorder="1" applyAlignment="1">
      <alignment horizontal="center"/>
    </xf>
    <xf numFmtId="164" fontId="10" fillId="0" borderId="55" xfId="0" applyNumberFormat="1" applyFont="1" applyBorder="1" applyAlignment="1">
      <alignment horizontal="left"/>
    </xf>
    <xf numFmtId="1" fontId="10" fillId="5" borderId="56" xfId="0" applyNumberFormat="1" applyFont="1" applyFill="1" applyBorder="1" applyAlignment="1">
      <alignment horizontal="center"/>
    </xf>
    <xf numFmtId="164" fontId="10" fillId="0" borderId="57" xfId="0" applyNumberFormat="1" applyFont="1" applyBorder="1" applyAlignment="1">
      <alignment horizontal="left"/>
    </xf>
    <xf numFmtId="164" fontId="10" fillId="5" borderId="51" xfId="0" applyNumberFormat="1" applyFont="1" applyFill="1" applyBorder="1" applyAlignment="1">
      <alignment horizontal="center"/>
    </xf>
    <xf numFmtId="0" fontId="7" fillId="0" borderId="47" xfId="3" applyFont="1" applyFill="1" applyBorder="1" applyAlignment="1">
      <alignment horizontal="left" vertical="center"/>
    </xf>
    <xf numFmtId="164" fontId="10" fillId="0" borderId="49" xfId="0" applyNumberFormat="1" applyFont="1" applyBorder="1" applyAlignment="1">
      <alignment horizontal="left"/>
    </xf>
    <xf numFmtId="1" fontId="10" fillId="5" borderId="50" xfId="0" applyNumberFormat="1" applyFont="1" applyFill="1" applyBorder="1" applyAlignment="1">
      <alignment horizontal="center"/>
    </xf>
    <xf numFmtId="164" fontId="10" fillId="0" borderId="30" xfId="0" applyNumberFormat="1" applyFont="1" applyBorder="1" applyAlignment="1">
      <alignment horizontal="left"/>
    </xf>
    <xf numFmtId="0" fontId="8" fillId="5" borderId="58" xfId="0" applyFont="1" applyFill="1" applyBorder="1" applyAlignment="1">
      <alignment horizontal="center"/>
    </xf>
    <xf numFmtId="164" fontId="10" fillId="5" borderId="31" xfId="0" applyNumberFormat="1" applyFont="1" applyFill="1" applyBorder="1" applyAlignment="1">
      <alignment horizontal="center"/>
    </xf>
    <xf numFmtId="9" fontId="8" fillId="3" borderId="12" xfId="8" applyNumberFormat="1" applyFont="1" applyFill="1" applyBorder="1" applyAlignment="1">
      <alignment horizontal="center" vertical="center" wrapText="1"/>
    </xf>
    <xf numFmtId="0" fontId="8" fillId="3" borderId="12" xfId="8" applyFont="1" applyFill="1" applyBorder="1" applyAlignment="1">
      <alignment horizontal="center" vertical="center" wrapText="1"/>
    </xf>
    <xf numFmtId="0" fontId="5" fillId="0" borderId="19" xfId="6" applyBorder="1" applyAlignment="1">
      <alignment vertical="center"/>
    </xf>
    <xf numFmtId="0" fontId="15" fillId="0" borderId="0" xfId="0" applyFont="1" applyBorder="1" applyAlignment="1">
      <alignment horizontal="right"/>
    </xf>
    <xf numFmtId="0" fontId="8" fillId="0" borderId="59" xfId="3" applyFont="1" applyBorder="1" applyAlignment="1">
      <alignment horizontal="left" vertical="center"/>
    </xf>
    <xf numFmtId="0" fontId="8" fillId="0" borderId="18" xfId="3" applyFont="1" applyBorder="1" applyAlignment="1">
      <alignment horizontal="left" vertical="center"/>
    </xf>
    <xf numFmtId="0" fontId="8" fillId="0" borderId="17" xfId="3" applyFont="1" applyBorder="1" applyAlignment="1">
      <alignment horizontal="left" vertical="center"/>
    </xf>
    <xf numFmtId="164" fontId="10" fillId="0" borderId="0" xfId="0" applyNumberFormat="1" applyFont="1" applyFill="1" applyBorder="1" applyAlignment="1">
      <alignment horizontal="left"/>
    </xf>
    <xf numFmtId="0" fontId="8" fillId="0" borderId="3" xfId="6" applyFont="1" applyBorder="1" applyAlignment="1">
      <alignment horizontal="left" vertical="center"/>
    </xf>
    <xf numFmtId="0" fontId="8" fillId="0" borderId="3" xfId="0" applyFont="1" applyBorder="1"/>
    <xf numFmtId="0" fontId="8" fillId="0" borderId="6" xfId="6" applyFont="1" applyBorder="1" applyAlignment="1">
      <alignment horizontal="left" vertical="center"/>
    </xf>
    <xf numFmtId="0" fontId="7" fillId="0" borderId="8" xfId="6" applyFont="1" applyBorder="1" applyAlignment="1">
      <alignment horizontal="left" vertical="center"/>
    </xf>
    <xf numFmtId="0" fontId="7" fillId="4" borderId="27" xfId="3" applyFont="1" applyFill="1" applyBorder="1" applyAlignment="1">
      <alignment horizontal="center" vertical="center" wrapText="1"/>
    </xf>
    <xf numFmtId="0" fontId="7" fillId="0" borderId="8" xfId="6" applyFont="1" applyFill="1" applyBorder="1" applyAlignment="1">
      <alignment horizontal="left" vertical="center"/>
    </xf>
    <xf numFmtId="0" fontId="7" fillId="0" borderId="0" xfId="6" applyFont="1" applyFill="1" applyBorder="1" applyAlignment="1">
      <alignment horizontal="left" vertical="center"/>
    </xf>
    <xf numFmtId="0" fontId="8" fillId="0" borderId="0" xfId="3" applyFont="1" applyFill="1" applyBorder="1" applyAlignment="1">
      <alignment horizontal="left" vertical="center"/>
    </xf>
    <xf numFmtId="0" fontId="8" fillId="0" borderId="8" xfId="6" applyFont="1" applyBorder="1" applyAlignment="1">
      <alignment horizontal="left" vertical="center"/>
    </xf>
    <xf numFmtId="0" fontId="8" fillId="0" borderId="0" xfId="3" applyFont="1" applyBorder="1">
      <alignment vertical="center"/>
    </xf>
    <xf numFmtId="0" fontId="8" fillId="0" borderId="0" xfId="3" applyFont="1" applyBorder="1" applyAlignment="1">
      <alignment horizontal="right" vertical="center"/>
    </xf>
    <xf numFmtId="0" fontId="8" fillId="0" borderId="0" xfId="3" applyFont="1" applyBorder="1" applyAlignment="1">
      <alignment vertical="center" wrapText="1"/>
    </xf>
    <xf numFmtId="0" fontId="7" fillId="0" borderId="0" xfId="3" applyFont="1" applyBorder="1" applyAlignment="1">
      <alignment horizontal="left" vertical="center" wrapText="1"/>
    </xf>
    <xf numFmtId="165" fontId="8" fillId="4" borderId="27" xfId="19" applyNumberFormat="1" applyFont="1" applyFill="1" applyBorder="1" applyAlignment="1">
      <alignment horizontal="center" vertical="center" wrapText="1"/>
    </xf>
    <xf numFmtId="0" fontId="8" fillId="0" borderId="8" xfId="6" applyFont="1" applyBorder="1" applyAlignment="1">
      <alignment vertical="center" wrapText="1"/>
    </xf>
    <xf numFmtId="0" fontId="7" fillId="0" borderId="8" xfId="6" applyFont="1" applyBorder="1" applyAlignment="1">
      <alignment vertical="center" wrapText="1"/>
    </xf>
    <xf numFmtId="0" fontId="8" fillId="0" borderId="0" xfId="6" applyFont="1" applyBorder="1" applyAlignment="1">
      <alignment horizontal="left" vertical="center"/>
    </xf>
    <xf numFmtId="0" fontId="8" fillId="0" borderId="11" xfId="6" applyFont="1" applyBorder="1" applyAlignment="1">
      <alignment horizontal="left" vertical="center"/>
    </xf>
    <xf numFmtId="0" fontId="7" fillId="0" borderId="11" xfId="6" applyFont="1" applyBorder="1" applyAlignment="1">
      <alignment horizontal="left" vertical="center"/>
    </xf>
    <xf numFmtId="2" fontId="26" fillId="0" borderId="0" xfId="24" applyNumberFormat="1" applyFont="1" applyBorder="1" applyAlignment="1"/>
    <xf numFmtId="0" fontId="8" fillId="0" borderId="0" xfId="3" applyBorder="1" applyAlignment="1">
      <alignment horizontal="left" vertical="top" wrapText="1"/>
    </xf>
    <xf numFmtId="0" fontId="8" fillId="0" borderId="0" xfId="3" applyFont="1" applyBorder="1" applyAlignment="1">
      <alignment horizontal="center" vertical="center" wrapText="1"/>
    </xf>
    <xf numFmtId="0" fontId="7" fillId="0" borderId="0" xfId="6" applyFont="1" applyBorder="1" applyAlignment="1">
      <alignment horizontal="left" vertical="center"/>
    </xf>
    <xf numFmtId="0" fontId="7" fillId="0" borderId="4" xfId="3" applyFont="1" applyBorder="1" applyAlignment="1">
      <alignment horizontal="center" vertical="center" wrapText="1"/>
    </xf>
    <xf numFmtId="0" fontId="7" fillId="0" borderId="6" xfId="3" applyFont="1" applyBorder="1" applyAlignment="1">
      <alignment horizontal="center" vertical="center" wrapText="1"/>
    </xf>
    <xf numFmtId="0" fontId="7" fillId="0" borderId="5" xfId="3" applyFont="1" applyBorder="1" applyAlignment="1">
      <alignment horizontal="center" vertical="center" wrapText="1"/>
    </xf>
    <xf numFmtId="0" fontId="7" fillId="0" borderId="0" xfId="3" applyFont="1" applyFill="1" applyBorder="1" applyAlignment="1">
      <alignment horizontal="center" vertical="center" wrapText="1"/>
    </xf>
    <xf numFmtId="2" fontId="7" fillId="0" borderId="7" xfId="3" applyNumberFormat="1" applyFont="1" applyFill="1" applyBorder="1" applyAlignment="1">
      <alignment horizontal="center" vertical="center" wrapText="1"/>
    </xf>
    <xf numFmtId="2" fontId="7" fillId="0" borderId="0" xfId="3" applyNumberFormat="1" applyFont="1" applyFill="1" applyBorder="1" applyAlignment="1">
      <alignment horizontal="center" vertical="center" wrapText="1"/>
    </xf>
    <xf numFmtId="2" fontId="7" fillId="0" borderId="8" xfId="3" applyNumberFormat="1" applyFont="1" applyFill="1" applyBorder="1" applyAlignment="1">
      <alignment horizontal="center" vertical="center" wrapText="1"/>
    </xf>
    <xf numFmtId="0" fontId="7" fillId="0" borderId="0" xfId="1" applyFont="1" applyAlignment="1">
      <alignment vertical="center"/>
    </xf>
    <xf numFmtId="0" fontId="23" fillId="0" borderId="0" xfId="25" applyFont="1" applyBorder="1" applyAlignment="1">
      <alignment vertical="top"/>
    </xf>
    <xf numFmtId="0" fontId="7" fillId="0" borderId="7" xfId="6" applyFont="1" applyBorder="1">
      <alignment vertical="center"/>
    </xf>
    <xf numFmtId="165" fontId="8" fillId="8" borderId="59" xfId="0" applyNumberFormat="1" applyFont="1" applyFill="1" applyBorder="1" applyAlignment="1">
      <alignment horizontal="center"/>
    </xf>
    <xf numFmtId="165" fontId="8" fillId="8" borderId="45" xfId="0" applyNumberFormat="1" applyFont="1" applyFill="1" applyBorder="1" applyAlignment="1">
      <alignment horizontal="center"/>
    </xf>
    <xf numFmtId="165" fontId="8" fillId="8" borderId="18" xfId="0" applyNumberFormat="1" applyFont="1" applyFill="1" applyBorder="1" applyAlignment="1">
      <alignment horizontal="center"/>
    </xf>
    <xf numFmtId="165" fontId="8" fillId="8" borderId="60" xfId="0" applyNumberFormat="1" applyFont="1" applyFill="1" applyBorder="1" applyAlignment="1">
      <alignment horizontal="center"/>
    </xf>
    <xf numFmtId="0" fontId="8" fillId="8" borderId="18" xfId="0" applyFont="1" applyFill="1" applyBorder="1" applyAlignment="1">
      <alignment horizontal="center"/>
    </xf>
    <xf numFmtId="0" fontId="8" fillId="8" borderId="60" xfId="0" applyFont="1" applyFill="1" applyBorder="1" applyAlignment="1">
      <alignment horizontal="center"/>
    </xf>
    <xf numFmtId="0" fontId="5" fillId="0" borderId="19" xfId="6" applyBorder="1">
      <alignment vertical="center"/>
    </xf>
    <xf numFmtId="0" fontId="15" fillId="0" borderId="0" xfId="6" applyFont="1" applyFill="1" applyBorder="1" applyAlignment="1">
      <alignment horizontal="right" vertical="center"/>
    </xf>
    <xf numFmtId="2" fontId="10" fillId="0" borderId="0" xfId="3" applyNumberFormat="1" applyFont="1" applyFill="1" applyBorder="1" applyAlignment="1"/>
    <xf numFmtId="0" fontId="7" fillId="0" borderId="0" xfId="6" applyFont="1" applyBorder="1">
      <alignment vertical="center"/>
    </xf>
    <xf numFmtId="0" fontId="6" fillId="0" borderId="0" xfId="7" applyFill="1" applyBorder="1">
      <alignment vertical="center"/>
    </xf>
    <xf numFmtId="0" fontId="6" fillId="0" borderId="0" xfId="7">
      <alignment vertical="center"/>
    </xf>
    <xf numFmtId="0" fontId="7" fillId="0" borderId="0" xfId="6" applyFont="1" applyFill="1" applyBorder="1" applyAlignment="1">
      <alignment vertical="center"/>
    </xf>
    <xf numFmtId="0" fontId="8" fillId="0" borderId="0" xfId="0" applyFont="1" applyFill="1" applyBorder="1" applyAlignment="1"/>
    <xf numFmtId="0" fontId="7" fillId="0" borderId="8" xfId="6" applyFont="1" applyBorder="1">
      <alignment vertical="center"/>
    </xf>
    <xf numFmtId="0" fontId="8" fillId="8" borderId="23" xfId="0" applyFont="1" applyFill="1" applyBorder="1"/>
    <xf numFmtId="9" fontId="8" fillId="0" borderId="45" xfId="0" applyNumberFormat="1" applyFont="1" applyFill="1" applyBorder="1" applyAlignment="1">
      <alignment horizontal="center"/>
    </xf>
    <xf numFmtId="0" fontId="8" fillId="8" borderId="59" xfId="0" applyFont="1" applyFill="1" applyBorder="1"/>
    <xf numFmtId="10" fontId="8" fillId="0" borderId="45" xfId="0" applyNumberFormat="1" applyFont="1" applyFill="1" applyBorder="1" applyAlignment="1">
      <alignment horizontal="center"/>
    </xf>
    <xf numFmtId="0" fontId="8" fillId="8" borderId="21" xfId="0" applyFont="1" applyFill="1" applyBorder="1"/>
    <xf numFmtId="9" fontId="8" fillId="0" borderId="60" xfId="0" applyNumberFormat="1" applyFont="1" applyFill="1" applyBorder="1" applyAlignment="1">
      <alignment horizontal="center"/>
    </xf>
    <xf numFmtId="0" fontId="8" fillId="8" borderId="18" xfId="0" applyFont="1" applyFill="1" applyBorder="1"/>
    <xf numFmtId="10" fontId="8" fillId="0" borderId="60" xfId="0" applyNumberFormat="1" applyFont="1" applyFill="1" applyBorder="1" applyAlignment="1">
      <alignment horizontal="center"/>
    </xf>
    <xf numFmtId="2" fontId="8" fillId="8" borderId="23" xfId="0" applyNumberFormat="1" applyFont="1" applyFill="1" applyBorder="1" applyAlignment="1">
      <alignment horizontal="center"/>
    </xf>
    <xf numFmtId="165" fontId="8" fillId="8" borderId="23" xfId="0" applyNumberFormat="1" applyFont="1" applyFill="1" applyBorder="1" applyAlignment="1">
      <alignment horizontal="center"/>
    </xf>
    <xf numFmtId="2" fontId="8" fillId="8" borderId="59" xfId="0" applyNumberFormat="1" applyFont="1" applyFill="1" applyBorder="1" applyAlignment="1">
      <alignment horizontal="center"/>
    </xf>
    <xf numFmtId="2" fontId="8" fillId="8" borderId="45" xfId="0" applyNumberFormat="1" applyFont="1" applyFill="1" applyBorder="1" applyAlignment="1">
      <alignment horizontal="center"/>
    </xf>
    <xf numFmtId="2" fontId="8" fillId="8" borderId="21" xfId="0" applyNumberFormat="1" applyFont="1" applyFill="1" applyBorder="1" applyAlignment="1">
      <alignment horizontal="center"/>
    </xf>
    <xf numFmtId="165" fontId="8" fillId="8" borderId="21" xfId="0" applyNumberFormat="1" applyFont="1" applyFill="1" applyBorder="1" applyAlignment="1">
      <alignment horizontal="center"/>
    </xf>
    <xf numFmtId="2" fontId="8" fillId="8" borderId="18" xfId="0" applyNumberFormat="1" applyFont="1" applyFill="1" applyBorder="1" applyAlignment="1">
      <alignment horizontal="center"/>
    </xf>
    <xf numFmtId="2" fontId="8" fillId="8" borderId="60" xfId="0" applyNumberFormat="1" applyFont="1" applyFill="1" applyBorder="1" applyAlignment="1">
      <alignment horizontal="center"/>
    </xf>
    <xf numFmtId="0" fontId="8" fillId="8" borderId="21" xfId="0" applyFont="1" applyFill="1" applyBorder="1" applyAlignment="1">
      <alignment horizontal="center"/>
    </xf>
    <xf numFmtId="0" fontId="8" fillId="0" borderId="0" xfId="3" applyFont="1" applyFill="1" applyBorder="1">
      <alignment vertical="center"/>
    </xf>
    <xf numFmtId="0" fontId="8" fillId="0" borderId="8" xfId="3" applyFont="1" applyFill="1" applyBorder="1">
      <alignment vertical="center"/>
    </xf>
    <xf numFmtId="0" fontId="23" fillId="0" borderId="0" xfId="25" applyFont="1" applyBorder="1" applyAlignment="1"/>
    <xf numFmtId="0" fontId="7" fillId="0" borderId="10" xfId="6" applyFont="1" applyBorder="1" applyAlignment="1">
      <alignment horizontal="left" vertical="center"/>
    </xf>
    <xf numFmtId="0" fontId="8" fillId="0" borderId="0" xfId="0" applyFont="1" applyBorder="1" applyAlignment="1">
      <alignment vertical="top" wrapText="1"/>
    </xf>
    <xf numFmtId="0" fontId="7" fillId="0" borderId="0" xfId="0" applyFont="1" applyBorder="1" applyAlignment="1">
      <alignment horizontal="center" vertical="center"/>
    </xf>
    <xf numFmtId="0" fontId="7" fillId="0" borderId="0" xfId="0" applyFont="1" applyFill="1"/>
    <xf numFmtId="0" fontId="8" fillId="2" borderId="12" xfId="0" applyFont="1" applyFill="1" applyBorder="1" applyAlignment="1">
      <alignment horizontal="center"/>
    </xf>
    <xf numFmtId="0" fontId="8" fillId="0" borderId="0" xfId="0" applyFont="1" applyFill="1" applyAlignment="1"/>
    <xf numFmtId="0" fontId="7" fillId="0" borderId="62" xfId="0" applyFont="1" applyBorder="1" applyAlignment="1">
      <alignment horizontal="center" vertical="center" wrapText="1"/>
    </xf>
    <xf numFmtId="164" fontId="7" fillId="4" borderId="63" xfId="0" applyNumberFormat="1" applyFont="1" applyFill="1" applyBorder="1" applyAlignment="1">
      <alignment horizontal="center" vertical="center" wrapText="1"/>
    </xf>
    <xf numFmtId="0" fontId="8" fillId="0" borderId="10" xfId="0" applyFont="1" applyBorder="1" applyAlignment="1">
      <alignment horizontal="center"/>
    </xf>
    <xf numFmtId="164" fontId="8" fillId="8" borderId="24" xfId="0" applyNumberFormat="1" applyFont="1" applyFill="1" applyBorder="1" applyAlignment="1">
      <alignment horizontal="center"/>
    </xf>
    <xf numFmtId="164" fontId="8" fillId="8" borderId="25" xfId="0" applyNumberFormat="1" applyFont="1" applyFill="1" applyBorder="1" applyAlignment="1">
      <alignment horizontal="center"/>
    </xf>
    <xf numFmtId="164" fontId="8" fillId="8" borderId="61" xfId="0" applyNumberFormat="1" applyFont="1" applyFill="1" applyBorder="1" applyAlignment="1">
      <alignment horizontal="center"/>
    </xf>
    <xf numFmtId="10" fontId="8" fillId="0" borderId="0" xfId="0" applyNumberFormat="1" applyFont="1"/>
    <xf numFmtId="0" fontId="8" fillId="2" borderId="27" xfId="0" applyFont="1" applyFill="1" applyBorder="1" applyAlignment="1">
      <alignment horizontal="center"/>
    </xf>
    <xf numFmtId="0" fontId="7" fillId="0" borderId="0" xfId="0" applyFont="1" applyFill="1" applyAlignment="1">
      <alignment wrapText="1"/>
    </xf>
    <xf numFmtId="0" fontId="8" fillId="0" borderId="47" xfId="0" applyFont="1" applyBorder="1"/>
    <xf numFmtId="0" fontId="8" fillId="0" borderId="10" xfId="3" applyFont="1" applyFill="1" applyBorder="1" applyAlignment="1">
      <alignment horizontal="center" vertical="center" wrapText="1"/>
    </xf>
    <xf numFmtId="0" fontId="8" fillId="0" borderId="2" xfId="3" applyFont="1" applyFill="1" applyBorder="1" applyAlignment="1">
      <alignment horizontal="center" vertical="center" wrapText="1"/>
    </xf>
    <xf numFmtId="0" fontId="8" fillId="0" borderId="54" xfId="3" applyFont="1" applyFill="1" applyBorder="1" applyAlignment="1">
      <alignment horizontal="center" vertical="center" wrapText="1"/>
    </xf>
    <xf numFmtId="0" fontId="8" fillId="4" borderId="4" xfId="0" applyFont="1" applyFill="1" applyBorder="1" applyAlignment="1">
      <alignment horizontal="center"/>
    </xf>
    <xf numFmtId="0" fontId="8" fillId="0" borderId="14" xfId="0" applyFont="1" applyBorder="1"/>
    <xf numFmtId="0" fontId="8" fillId="0" borderId="7" xfId="0" applyFont="1" applyFill="1" applyBorder="1" applyAlignment="1">
      <alignment horizontal="center"/>
    </xf>
    <xf numFmtId="0" fontId="8" fillId="0" borderId="15" xfId="0" applyFont="1" applyFill="1" applyBorder="1" applyAlignment="1">
      <alignment horizontal="center"/>
    </xf>
    <xf numFmtId="0" fontId="8" fillId="0" borderId="46" xfId="0" applyFont="1" applyFill="1" applyBorder="1" applyAlignment="1">
      <alignment horizontal="center"/>
    </xf>
    <xf numFmtId="0" fontId="8" fillId="0" borderId="52" xfId="0" applyFont="1" applyFill="1" applyBorder="1" applyAlignment="1">
      <alignment horizontal="center"/>
    </xf>
    <xf numFmtId="0" fontId="8" fillId="0" borderId="22" xfId="0" applyFont="1" applyFill="1" applyBorder="1" applyAlignment="1">
      <alignment horizontal="center"/>
    </xf>
    <xf numFmtId="0" fontId="8" fillId="0" borderId="26" xfId="0" applyFont="1" applyFill="1" applyBorder="1" applyAlignment="1">
      <alignment horizontal="center"/>
    </xf>
    <xf numFmtId="0" fontId="8" fillId="0" borderId="14" xfId="0" applyFont="1" applyFill="1" applyBorder="1" applyAlignment="1">
      <alignment horizontal="center"/>
    </xf>
    <xf numFmtId="0" fontId="8" fillId="0" borderId="13" xfId="0" applyFont="1" applyFill="1" applyBorder="1" applyAlignment="1">
      <alignment horizontal="center"/>
    </xf>
    <xf numFmtId="0" fontId="8" fillId="0" borderId="0" xfId="0" applyFont="1" applyFill="1" applyBorder="1"/>
    <xf numFmtId="0" fontId="7" fillId="0" borderId="0" xfId="0" applyFont="1"/>
    <xf numFmtId="0" fontId="15" fillId="0" borderId="0" xfId="0" applyFont="1" applyBorder="1"/>
    <xf numFmtId="2" fontId="8" fillId="0" borderId="0" xfId="0" applyNumberFormat="1" applyFont="1"/>
    <xf numFmtId="164" fontId="25" fillId="0" borderId="0" xfId="0" applyNumberFormat="1" applyFont="1" applyFill="1" applyBorder="1" applyAlignment="1">
      <alignment horizontal="center"/>
    </xf>
    <xf numFmtId="0" fontId="7" fillId="0" borderId="0" xfId="3" applyFont="1" applyFill="1" applyBorder="1" applyAlignment="1">
      <alignment vertical="center"/>
    </xf>
    <xf numFmtId="0" fontId="7" fillId="0" borderId="0" xfId="0" applyFont="1" applyBorder="1" applyAlignment="1">
      <alignment vertical="center" wrapText="1"/>
    </xf>
    <xf numFmtId="0" fontId="8" fillId="0" borderId="0" xfId="3" applyFont="1" applyBorder="1" applyAlignment="1">
      <alignment horizontal="left" vertical="center"/>
    </xf>
    <xf numFmtId="0" fontId="6" fillId="0" borderId="0" xfId="7" applyBorder="1">
      <alignment vertical="center"/>
    </xf>
    <xf numFmtId="2" fontId="8" fillId="0" borderId="0" xfId="0" applyNumberFormat="1" applyFont="1" applyBorder="1" applyAlignment="1">
      <alignment horizontal="left" wrapText="1"/>
    </xf>
    <xf numFmtId="0" fontId="8" fillId="0" borderId="0" xfId="0" applyFont="1" applyAlignment="1">
      <alignment horizontal="left" vertical="top"/>
    </xf>
    <xf numFmtId="0" fontId="7" fillId="0" borderId="0" xfId="3" applyFont="1" applyFill="1" applyBorder="1" applyAlignment="1">
      <alignment horizontal="center" vertical="center" wrapText="1"/>
    </xf>
    <xf numFmtId="164" fontId="24" fillId="0" borderId="9" xfId="0" applyNumberFormat="1" applyFont="1" applyFill="1" applyBorder="1" applyAlignment="1">
      <alignment horizontal="left"/>
    </xf>
    <xf numFmtId="0" fontId="8" fillId="0" borderId="10" xfId="0" applyFont="1" applyFill="1" applyBorder="1" applyAlignment="1">
      <alignment horizontal="center"/>
    </xf>
    <xf numFmtId="0" fontId="8" fillId="0" borderId="10" xfId="0" applyFont="1" applyFill="1" applyBorder="1"/>
    <xf numFmtId="164" fontId="10" fillId="0" borderId="10" xfId="0" applyNumberFormat="1" applyFont="1" applyBorder="1" applyAlignment="1">
      <alignment horizontal="left"/>
    </xf>
    <xf numFmtId="164" fontId="10" fillId="0" borderId="11" xfId="0" applyNumberFormat="1" applyFont="1" applyFill="1" applyBorder="1" applyAlignment="1">
      <alignment horizontal="center"/>
    </xf>
    <xf numFmtId="0" fontId="7" fillId="0" borderId="0" xfId="6" applyFont="1" applyFill="1" applyBorder="1">
      <alignment vertical="center"/>
    </xf>
    <xf numFmtId="0" fontId="31" fillId="0" borderId="0" xfId="25" applyFont="1" applyBorder="1" applyAlignment="1">
      <alignment vertical="center"/>
    </xf>
    <xf numFmtId="0" fontId="6" fillId="0" borderId="0" xfId="7" applyBorder="1">
      <alignment vertical="center"/>
    </xf>
    <xf numFmtId="0" fontId="10" fillId="0" borderId="9" xfId="3" applyFont="1" applyBorder="1" applyAlignment="1">
      <alignment horizontal="left" vertical="center" wrapText="1"/>
    </xf>
    <xf numFmtId="0" fontId="5" fillId="0" borderId="19" xfId="6" applyBorder="1" applyAlignment="1">
      <alignment horizontal="left" vertical="center"/>
    </xf>
    <xf numFmtId="0" fontId="10" fillId="0" borderId="0" xfId="3" applyFont="1" applyBorder="1" applyAlignment="1">
      <alignment horizontal="left" vertical="center" wrapText="1"/>
    </xf>
    <xf numFmtId="0" fontId="0" fillId="0" borderId="0" xfId="0" applyAlignment="1">
      <alignment vertical="top"/>
    </xf>
    <xf numFmtId="0" fontId="8" fillId="0" borderId="0" xfId="3" applyBorder="1" applyAlignment="1">
      <alignment horizontal="left" vertical="top"/>
    </xf>
    <xf numFmtId="0" fontId="23" fillId="0" borderId="0" xfId="23" applyFont="1" applyBorder="1" applyAlignment="1">
      <alignment horizontal="left" vertical="top"/>
    </xf>
    <xf numFmtId="0" fontId="5" fillId="0" borderId="10" xfId="6" applyBorder="1" applyAlignment="1"/>
    <xf numFmtId="0" fontId="8" fillId="0" borderId="0" xfId="3" applyFill="1" applyBorder="1" applyAlignment="1">
      <alignment vertical="top"/>
    </xf>
    <xf numFmtId="0" fontId="23" fillId="0" borderId="0" xfId="25" applyFont="1" applyFill="1" applyBorder="1" applyAlignment="1">
      <alignment vertical="top"/>
    </xf>
    <xf numFmtId="0" fontId="8" fillId="0" borderId="0" xfId="3" applyBorder="1" applyAlignment="1">
      <alignment vertical="top" wrapText="1"/>
    </xf>
    <xf numFmtId="0" fontId="0" fillId="0" borderId="0" xfId="0" applyAlignment="1">
      <alignment horizontal="left" vertical="top"/>
    </xf>
    <xf numFmtId="0" fontId="8" fillId="5" borderId="0" xfId="3" applyFill="1" applyBorder="1" applyAlignment="1">
      <alignment horizontal="left" vertical="top"/>
    </xf>
    <xf numFmtId="0" fontId="8" fillId="4" borderId="0" xfId="3" applyFill="1" applyBorder="1" applyAlignment="1">
      <alignment horizontal="left" vertical="top"/>
    </xf>
    <xf numFmtId="0" fontId="8" fillId="3" borderId="0" xfId="22" applyFont="1" applyFill="1" applyBorder="1" applyAlignment="1">
      <alignment horizontal="left" vertical="top"/>
    </xf>
    <xf numFmtId="0" fontId="8" fillId="2" borderId="0" xfId="3" applyFill="1" applyBorder="1" applyAlignment="1">
      <alignment horizontal="left" vertical="top"/>
    </xf>
    <xf numFmtId="0" fontId="5" fillId="0" borderId="10" xfId="6" applyBorder="1" applyAlignment="1">
      <alignment horizontal="left"/>
    </xf>
    <xf numFmtId="0" fontId="18" fillId="0" borderId="0" xfId="3" applyFont="1" applyFill="1" applyBorder="1">
      <alignment vertical="center"/>
    </xf>
    <xf numFmtId="0" fontId="18" fillId="0" borderId="0" xfId="0" applyFont="1"/>
    <xf numFmtId="0" fontId="10" fillId="0" borderId="0" xfId="3" applyFont="1" applyBorder="1" applyAlignment="1">
      <alignment horizontal="left" vertical="top" wrapText="1"/>
    </xf>
    <xf numFmtId="0" fontId="26" fillId="0" borderId="0" xfId="25" applyFont="1" applyBorder="1" applyAlignment="1">
      <alignment horizontal="right" vertical="top" wrapText="1"/>
    </xf>
    <xf numFmtId="0" fontId="5" fillId="0" borderId="10" xfId="6" applyBorder="1">
      <alignment vertical="center"/>
    </xf>
    <xf numFmtId="0" fontId="0" fillId="0" borderId="0" xfId="0" applyAlignment="1">
      <alignment vertical="center"/>
    </xf>
    <xf numFmtId="0" fontId="18" fillId="0" borderId="0" xfId="0" applyFont="1" applyAlignment="1">
      <alignment vertical="center"/>
    </xf>
    <xf numFmtId="0" fontId="0" fillId="0" borderId="0" xfId="0" applyAlignment="1">
      <alignment horizontal="center" vertical="center"/>
    </xf>
    <xf numFmtId="0" fontId="16" fillId="6" borderId="19" xfId="3" applyFont="1" applyFill="1" applyBorder="1" applyAlignment="1">
      <alignment vertical="center" wrapText="1"/>
    </xf>
    <xf numFmtId="0" fontId="5" fillId="0" borderId="19" xfId="6" applyBorder="1" applyAlignment="1"/>
    <xf numFmtId="0" fontId="5" fillId="0" borderId="0" xfId="6" applyFill="1" applyBorder="1" applyAlignment="1">
      <alignment horizontal="center" vertical="center"/>
    </xf>
    <xf numFmtId="0" fontId="6" fillId="0" borderId="0" xfId="6" applyFont="1" applyFill="1" applyBorder="1" applyAlignment="1">
      <alignment horizontal="center" vertical="center"/>
    </xf>
    <xf numFmtId="0" fontId="6" fillId="0" borderId="0" xfId="6" applyFont="1" applyBorder="1">
      <alignment vertical="center"/>
    </xf>
    <xf numFmtId="0" fontId="31" fillId="0" borderId="0" xfId="25" applyFont="1" applyFill="1"/>
    <xf numFmtId="0" fontId="6" fillId="0" borderId="0" xfId="6" applyFont="1" applyBorder="1" applyAlignment="1">
      <alignment wrapText="1"/>
    </xf>
    <xf numFmtId="0" fontId="24" fillId="0" borderId="0" xfId="3" applyFont="1" applyFill="1" applyBorder="1" applyAlignment="1">
      <alignment vertical="center" wrapText="1"/>
    </xf>
    <xf numFmtId="0" fontId="7" fillId="9" borderId="0" xfId="6" applyFont="1" applyFill="1" applyBorder="1" applyAlignment="1">
      <alignment wrapText="1"/>
    </xf>
    <xf numFmtId="0" fontId="10" fillId="0" borderId="2" xfId="3" applyFont="1" applyFill="1" applyBorder="1" applyAlignment="1">
      <alignment vertical="top" wrapText="1"/>
    </xf>
    <xf numFmtId="0" fontId="23" fillId="0" borderId="11" xfId="25" applyFont="1" applyFill="1" applyBorder="1" applyAlignment="1">
      <alignment vertical="top" wrapText="1"/>
    </xf>
    <xf numFmtId="9" fontId="10" fillId="3" borderId="9" xfId="19" applyFont="1" applyFill="1" applyBorder="1" applyAlignment="1">
      <alignment horizontal="center" vertical="center" wrapText="1"/>
    </xf>
    <xf numFmtId="0" fontId="10" fillId="0" borderId="0" xfId="3" applyFont="1" applyFill="1" applyBorder="1" applyAlignment="1">
      <alignment vertical="center" wrapText="1"/>
    </xf>
    <xf numFmtId="0" fontId="10" fillId="6" borderId="2" xfId="3" applyFont="1" applyFill="1" applyBorder="1" applyAlignment="1">
      <alignment vertical="top" wrapText="1"/>
    </xf>
    <xf numFmtId="0" fontId="10" fillId="0" borderId="3" xfId="3" applyFont="1" applyBorder="1" applyAlignment="1">
      <alignment vertical="top" wrapText="1"/>
    </xf>
    <xf numFmtId="0" fontId="23" fillId="0" borderId="3" xfId="25" applyFont="1" applyFill="1" applyBorder="1" applyAlignment="1">
      <alignment vertical="top" wrapText="1"/>
    </xf>
    <xf numFmtId="0" fontId="10" fillId="0" borderId="3" xfId="25" applyFont="1" applyBorder="1" applyAlignment="1">
      <alignment vertical="top"/>
    </xf>
    <xf numFmtId="0" fontId="23" fillId="0" borderId="1" xfId="25" applyFont="1" applyFill="1" applyBorder="1" applyAlignment="1">
      <alignment horizontal="left" vertical="center" wrapText="1"/>
    </xf>
    <xf numFmtId="0" fontId="10" fillId="0" borderId="3" xfId="0" applyFont="1" applyBorder="1" applyAlignment="1">
      <alignment vertical="top"/>
    </xf>
    <xf numFmtId="10" fontId="10" fillId="3" borderId="9" xfId="19" applyNumberFormat="1" applyFont="1" applyFill="1" applyBorder="1" applyAlignment="1">
      <alignment horizontal="center" vertical="center" wrapText="1"/>
    </xf>
    <xf numFmtId="0" fontId="10" fillId="0" borderId="0" xfId="3" applyFont="1" applyFill="1" applyBorder="1" applyAlignment="1">
      <alignment vertical="top" wrapText="1"/>
    </xf>
    <xf numFmtId="0" fontId="23" fillId="0" borderId="3" xfId="25" applyFont="1" applyBorder="1" applyAlignment="1">
      <alignment vertical="top"/>
    </xf>
    <xf numFmtId="0" fontId="10" fillId="6" borderId="0" xfId="3" applyFont="1" applyFill="1" applyBorder="1" applyAlignment="1">
      <alignment vertical="top" wrapText="1"/>
    </xf>
    <xf numFmtId="0" fontId="10" fillId="6" borderId="3" xfId="3" applyFont="1" applyFill="1" applyBorder="1" applyAlignment="1">
      <alignment vertical="top" wrapText="1"/>
    </xf>
    <xf numFmtId="9" fontId="23" fillId="0" borderId="3" xfId="25" applyNumberFormat="1" applyFont="1" applyBorder="1" applyAlignment="1">
      <alignment vertical="top"/>
    </xf>
    <xf numFmtId="0" fontId="10" fillId="0" borderId="6" xfId="0" applyFont="1" applyBorder="1" applyAlignment="1">
      <alignment vertical="top"/>
    </xf>
    <xf numFmtId="9" fontId="10" fillId="3" borderId="7" xfId="19" applyFont="1" applyFill="1" applyBorder="1" applyAlignment="1">
      <alignment horizontal="center" vertical="center" wrapText="1"/>
    </xf>
    <xf numFmtId="0" fontId="10" fillId="0" borderId="2" xfId="3" applyFont="1" applyBorder="1" applyAlignment="1">
      <alignment vertical="top" wrapText="1"/>
    </xf>
    <xf numFmtId="0" fontId="23" fillId="0" borderId="8" xfId="25" applyFont="1" applyBorder="1" applyAlignment="1">
      <alignment vertical="top"/>
    </xf>
    <xf numFmtId="0" fontId="8" fillId="0" borderId="0" xfId="6" applyFont="1" applyBorder="1">
      <alignment vertical="center"/>
    </xf>
    <xf numFmtId="0" fontId="10" fillId="6" borderId="0" xfId="3" applyFont="1" applyFill="1" applyBorder="1" applyAlignment="1">
      <alignment vertical="center" wrapText="1"/>
    </xf>
    <xf numFmtId="9" fontId="10" fillId="0" borderId="0" xfId="19" applyFont="1" applyFill="1" applyBorder="1" applyAlignment="1">
      <alignment horizontal="center" vertical="center" wrapText="1"/>
    </xf>
    <xf numFmtId="0" fontId="6" fillId="0" borderId="0" xfId="6" applyFont="1" applyFill="1" applyBorder="1" applyAlignment="1">
      <alignment wrapText="1"/>
    </xf>
    <xf numFmtId="9" fontId="10" fillId="0" borderId="0" xfId="0" applyNumberFormat="1" applyFont="1" applyAlignment="1">
      <alignment horizontal="center"/>
    </xf>
    <xf numFmtId="10" fontId="10" fillId="0" borderId="0" xfId="0" applyNumberFormat="1" applyFont="1" applyAlignment="1">
      <alignment horizontal="center"/>
    </xf>
    <xf numFmtId="0" fontId="8" fillId="0" borderId="0" xfId="0" applyFont="1" applyAlignment="1">
      <alignment horizontal="center" vertical="center"/>
    </xf>
    <xf numFmtId="0" fontId="6" fillId="0" borderId="0" xfId="7" applyFill="1" applyBorder="1" applyAlignment="1">
      <alignment horizontal="center" vertical="center"/>
    </xf>
    <xf numFmtId="0" fontId="8" fillId="0" borderId="0" xfId="3" applyFill="1" applyBorder="1" applyAlignment="1">
      <alignment horizontal="center" vertical="center" wrapText="1"/>
    </xf>
    <xf numFmtId="0" fontId="8" fillId="0" borderId="0" xfId="3" applyFill="1" applyBorder="1" applyAlignment="1">
      <alignment vertical="center" wrapText="1"/>
    </xf>
    <xf numFmtId="0" fontId="5" fillId="0" borderId="0" xfId="6" applyFill="1" applyBorder="1">
      <alignment vertical="center"/>
    </xf>
    <xf numFmtId="0" fontId="10" fillId="6" borderId="5" xfId="3" applyFont="1" applyFill="1" applyBorder="1" applyAlignment="1">
      <alignment vertical="top" wrapText="1"/>
    </xf>
    <xf numFmtId="0" fontId="24" fillId="0" borderId="0" xfId="3" applyFont="1" applyFill="1" applyBorder="1" applyAlignment="1">
      <alignment horizontal="center" vertical="center" wrapText="1"/>
    </xf>
    <xf numFmtId="0" fontId="15" fillId="0" borderId="0" xfId="0" applyFont="1" applyAlignment="1">
      <alignment vertical="center"/>
    </xf>
    <xf numFmtId="0" fontId="19" fillId="0" borderId="0" xfId="0" applyFont="1" applyAlignment="1">
      <alignment vertical="center"/>
    </xf>
    <xf numFmtId="0" fontId="6" fillId="0" borderId="0" xfId="7" applyFill="1" applyBorder="1" applyAlignment="1"/>
    <xf numFmtId="0" fontId="6" fillId="0" borderId="0" xfId="7" applyBorder="1" applyAlignment="1"/>
    <xf numFmtId="0" fontId="8" fillId="0" borderId="0" xfId="3" applyBorder="1" applyAlignment="1">
      <alignment vertical="top"/>
    </xf>
    <xf numFmtId="0" fontId="8" fillId="0" borderId="0" xfId="3" applyFill="1" applyBorder="1" applyAlignment="1">
      <alignment vertical="top" wrapText="1"/>
    </xf>
    <xf numFmtId="0" fontId="8" fillId="0" borderId="0" xfId="3" applyBorder="1" applyAlignment="1">
      <alignment horizontal="left" vertical="center" wrapText="1"/>
    </xf>
    <xf numFmtId="0" fontId="10" fillId="0" borderId="0" xfId="25" applyFont="1" applyFill="1" applyAlignment="1">
      <alignment vertical="center" wrapText="1"/>
    </xf>
    <xf numFmtId="0" fontId="8" fillId="0" borderId="0" xfId="0" applyFont="1" applyAlignment="1">
      <alignment vertical="center"/>
    </xf>
    <xf numFmtId="0" fontId="8" fillId="0" borderId="0" xfId="3" applyFill="1" applyBorder="1" applyAlignment="1">
      <alignment wrapText="1"/>
    </xf>
    <xf numFmtId="0" fontId="8" fillId="0" borderId="0" xfId="3" applyBorder="1" applyAlignment="1"/>
    <xf numFmtId="0" fontId="8" fillId="0" borderId="0" xfId="3" applyBorder="1" applyAlignment="1">
      <alignment horizontal="left" wrapText="1"/>
    </xf>
    <xf numFmtId="0" fontId="10" fillId="0" borderId="0" xfId="3" applyFont="1" applyBorder="1" applyAlignment="1">
      <alignment horizontal="left" vertical="top"/>
    </xf>
    <xf numFmtId="0" fontId="8" fillId="0" borderId="0" xfId="3" applyBorder="1" applyAlignment="1">
      <alignment horizontal="left" vertical="center"/>
    </xf>
    <xf numFmtId="0" fontId="8" fillId="0" borderId="0" xfId="3" applyFill="1" applyBorder="1">
      <alignment vertical="center"/>
    </xf>
    <xf numFmtId="0" fontId="2" fillId="0" borderId="0" xfId="1" applyAlignment="1"/>
    <xf numFmtId="0" fontId="8" fillId="0" borderId="0" xfId="1" applyFont="1" applyAlignment="1">
      <alignment horizontal="right" vertical="top" wrapText="1"/>
    </xf>
    <xf numFmtId="0" fontId="8" fillId="0" borderId="0" xfId="3" applyFont="1">
      <alignment vertical="center"/>
    </xf>
    <xf numFmtId="0" fontId="23" fillId="0" borderId="0" xfId="25" applyFont="1" applyBorder="1" applyAlignment="1">
      <alignment horizontal="left" vertical="top"/>
    </xf>
    <xf numFmtId="0" fontId="23" fillId="0" borderId="6" xfId="25" applyFont="1" applyBorder="1" applyAlignment="1">
      <alignment horizontal="left" vertical="center"/>
    </xf>
    <xf numFmtId="0" fontId="15" fillId="0" borderId="0" xfId="0" applyFont="1" applyBorder="1" applyAlignment="1">
      <alignment wrapText="1"/>
    </xf>
    <xf numFmtId="164" fontId="8" fillId="0" borderId="0" xfId="0" applyNumberFormat="1" applyFont="1" applyAlignment="1">
      <alignment horizontal="left"/>
    </xf>
    <xf numFmtId="0" fontId="21" fillId="0" borderId="0" xfId="0" applyFont="1"/>
    <xf numFmtId="0" fontId="24" fillId="0" borderId="10" xfId="9" applyFont="1" applyFill="1" applyBorder="1" applyAlignment="1">
      <alignment horizontal="center"/>
    </xf>
    <xf numFmtId="0" fontId="8" fillId="0" borderId="19" xfId="0" applyFont="1" applyBorder="1"/>
    <xf numFmtId="9" fontId="10" fillId="0" borderId="0" xfId="0" applyNumberFormat="1" applyFont="1" applyBorder="1" applyAlignment="1">
      <alignment horizontal="center"/>
    </xf>
    <xf numFmtId="0" fontId="6" fillId="0" borderId="10" xfId="0" applyFont="1" applyBorder="1"/>
    <xf numFmtId="2" fontId="26" fillId="0" borderId="0" xfId="25" applyNumberFormat="1" applyFont="1" applyFill="1" applyBorder="1" applyAlignment="1">
      <alignment vertical="center" wrapText="1"/>
    </xf>
    <xf numFmtId="0" fontId="10" fillId="0" borderId="0" xfId="3" applyFont="1" applyBorder="1" applyAlignment="1">
      <alignment horizontal="left" vertical="top" wrapText="1"/>
    </xf>
    <xf numFmtId="0" fontId="8" fillId="0" borderId="0" xfId="3" applyFont="1" applyBorder="1" applyAlignment="1">
      <alignment horizontal="center" vertical="center" wrapText="1"/>
    </xf>
    <xf numFmtId="0" fontId="10" fillId="0" borderId="0" xfId="3" applyFont="1" applyBorder="1" applyAlignment="1">
      <alignment horizontal="left" vertical="center" wrapText="1"/>
    </xf>
    <xf numFmtId="0" fontId="7" fillId="0" borderId="5" xfId="3" applyFont="1" applyBorder="1" applyAlignment="1">
      <alignment horizontal="center" vertical="center" wrapText="1"/>
    </xf>
    <xf numFmtId="0" fontId="10" fillId="6" borderId="0" xfId="3" applyFont="1" applyFill="1" applyBorder="1" applyAlignment="1">
      <alignment horizontal="left" vertical="top" wrapText="1"/>
    </xf>
    <xf numFmtId="0" fontId="10" fillId="6" borderId="0" xfId="3" applyFont="1" applyFill="1" applyBorder="1" applyAlignment="1">
      <alignment horizontal="left" vertical="center" wrapText="1"/>
    </xf>
    <xf numFmtId="0" fontId="10" fillId="0" borderId="0" xfId="3" applyFont="1" applyBorder="1" applyAlignment="1">
      <alignment horizontal="center" vertical="center" wrapText="1"/>
    </xf>
    <xf numFmtId="0" fontId="10" fillId="0" borderId="1" xfId="3" applyFont="1" applyBorder="1" applyAlignment="1">
      <alignment horizontal="left" vertical="center" wrapText="1"/>
    </xf>
    <xf numFmtId="0" fontId="8" fillId="0" borderId="0" xfId="3" applyFill="1" applyBorder="1" applyAlignment="1">
      <alignment horizontal="left" vertical="center" wrapText="1"/>
    </xf>
    <xf numFmtId="0" fontId="10" fillId="0" borderId="1" xfId="25" applyFont="1" applyFill="1" applyBorder="1" applyAlignment="1">
      <alignment horizontal="left" vertical="center" wrapText="1"/>
    </xf>
    <xf numFmtId="0" fontId="23" fillId="0" borderId="1" xfId="25" applyFont="1" applyBorder="1" applyAlignment="1">
      <alignment horizontal="left" vertical="center" wrapText="1"/>
    </xf>
    <xf numFmtId="0" fontId="10" fillId="0" borderId="1" xfId="25" applyFont="1" applyBorder="1" applyAlignment="1">
      <alignment horizontal="left" vertical="center" wrapText="1"/>
    </xf>
    <xf numFmtId="0" fontId="8" fillId="0" borderId="0" xfId="0" applyFont="1" applyAlignment="1">
      <alignment horizontal="left" wrapText="1"/>
    </xf>
    <xf numFmtId="0" fontId="23" fillId="0" borderId="1" xfId="25" applyFont="1" applyFill="1" applyBorder="1" applyAlignment="1">
      <alignment vertical="center"/>
    </xf>
    <xf numFmtId="0" fontId="23" fillId="0" borderId="0" xfId="25" applyFont="1" applyFill="1" applyAlignment="1">
      <alignment vertical="center"/>
    </xf>
    <xf numFmtId="0" fontId="24" fillId="9" borderId="11" xfId="3" applyFont="1" applyFill="1" applyBorder="1" applyAlignment="1">
      <alignment horizontal="left" vertical="center" wrapText="1"/>
    </xf>
    <xf numFmtId="0" fontId="14" fillId="0" borderId="0" xfId="0" applyFont="1"/>
    <xf numFmtId="0" fontId="7" fillId="0" borderId="47" xfId="0" applyFont="1" applyBorder="1"/>
    <xf numFmtId="0" fontId="10" fillId="6" borderId="0" xfId="3" applyFont="1" applyFill="1" applyBorder="1" applyAlignment="1">
      <alignment vertical="center"/>
    </xf>
    <xf numFmtId="0" fontId="10" fillId="6" borderId="0" xfId="3" applyFont="1" applyFill="1" applyBorder="1" applyAlignment="1">
      <alignment horizontal="left" vertical="center"/>
    </xf>
    <xf numFmtId="0" fontId="24" fillId="9" borderId="9" xfId="3" applyFont="1" applyFill="1" applyBorder="1" applyAlignment="1">
      <alignment horizontal="left" vertical="top"/>
    </xf>
    <xf numFmtId="0" fontId="24" fillId="9" borderId="11" xfId="3" applyFont="1" applyFill="1" applyBorder="1" applyAlignment="1">
      <alignment vertical="center" wrapText="1"/>
    </xf>
    <xf numFmtId="0" fontId="24" fillId="9" borderId="10" xfId="3" applyFont="1" applyFill="1" applyBorder="1" applyAlignment="1">
      <alignment horizontal="center" vertical="center" wrapText="1"/>
    </xf>
    <xf numFmtId="0" fontId="10" fillId="0" borderId="11" xfId="0" applyFont="1" applyBorder="1" applyAlignment="1">
      <alignment vertical="top" wrapText="1"/>
    </xf>
    <xf numFmtId="0" fontId="8" fillId="0" borderId="24" xfId="3" applyFont="1" applyBorder="1" applyAlignment="1">
      <alignment horizontal="right" vertical="center" wrapText="1"/>
    </xf>
    <xf numFmtId="0" fontId="8" fillId="0" borderId="25" xfId="3" applyFont="1" applyBorder="1" applyAlignment="1">
      <alignment horizontal="right" vertical="center" wrapText="1"/>
    </xf>
    <xf numFmtId="0" fontId="8" fillId="0" borderId="61" xfId="3" applyFont="1" applyBorder="1" applyAlignment="1">
      <alignment horizontal="right" vertical="center" wrapText="1"/>
    </xf>
    <xf numFmtId="0" fontId="0" fillId="0" borderId="45" xfId="0" applyBorder="1"/>
    <xf numFmtId="0" fontId="0" fillId="0" borderId="60" xfId="0" applyBorder="1"/>
    <xf numFmtId="0" fontId="0" fillId="0" borderId="60" xfId="0" applyFill="1" applyBorder="1"/>
    <xf numFmtId="0" fontId="7" fillId="0" borderId="14" xfId="3" applyFont="1" applyBorder="1" applyAlignment="1">
      <alignment horizontal="center" vertical="center" wrapText="1"/>
    </xf>
    <xf numFmtId="0" fontId="7" fillId="0" borderId="15" xfId="3" applyFont="1" applyBorder="1" applyAlignment="1">
      <alignment vertical="center" wrapText="1"/>
    </xf>
    <xf numFmtId="0" fontId="8" fillId="0" borderId="13" xfId="3" applyFont="1" applyBorder="1" applyAlignment="1">
      <alignment horizontal="center" vertical="center"/>
    </xf>
    <xf numFmtId="0" fontId="10" fillId="0" borderId="0" xfId="0" applyFont="1" applyBorder="1"/>
    <xf numFmtId="2" fontId="10" fillId="0" borderId="10" xfId="3" applyNumberFormat="1" applyFont="1" applyFill="1" applyBorder="1" applyAlignment="1"/>
    <xf numFmtId="2" fontId="10" fillId="0" borderId="11" xfId="3" applyNumberFormat="1" applyFont="1" applyFill="1" applyBorder="1" applyAlignment="1"/>
    <xf numFmtId="2" fontId="8" fillId="0" borderId="10" xfId="3" applyNumberFormat="1" applyFont="1" applyBorder="1" applyAlignment="1">
      <alignment horizontal="center" vertical="center" wrapText="1"/>
    </xf>
    <xf numFmtId="0" fontId="10" fillId="0" borderId="0" xfId="3" applyFont="1" applyBorder="1" applyAlignment="1">
      <alignment vertical="top" wrapText="1"/>
    </xf>
    <xf numFmtId="0" fontId="23" fillId="0" borderId="0" xfId="25" applyFont="1" applyBorder="1" applyAlignment="1">
      <alignment vertical="top" wrapText="1"/>
    </xf>
    <xf numFmtId="0" fontId="8" fillId="0" borderId="0" xfId="3" applyFont="1" applyBorder="1" applyAlignment="1">
      <alignment horizontal="right" vertical="top"/>
    </xf>
    <xf numFmtId="0" fontId="8" fillId="0" borderId="0" xfId="3" applyFont="1" applyBorder="1" applyAlignment="1">
      <alignment horizontal="left" vertical="top"/>
    </xf>
    <xf numFmtId="0" fontId="0" fillId="0" borderId="0" xfId="0" applyBorder="1" applyAlignment="1">
      <alignment vertical="top"/>
    </xf>
    <xf numFmtId="0" fontId="8" fillId="0" borderId="6" xfId="0" applyFont="1" applyBorder="1"/>
    <xf numFmtId="0" fontId="8" fillId="0" borderId="15" xfId="0" applyFont="1" applyBorder="1"/>
    <xf numFmtId="2" fontId="7" fillId="0" borderId="0" xfId="0" applyNumberFormat="1" applyFont="1"/>
    <xf numFmtId="0" fontId="7" fillId="4" borderId="2" xfId="0" applyFont="1" applyFill="1" applyBorder="1"/>
    <xf numFmtId="0" fontId="7" fillId="4" borderId="3" xfId="0" applyFont="1" applyFill="1" applyBorder="1"/>
    <xf numFmtId="0" fontId="7" fillId="4" borderId="12" xfId="0" applyFont="1" applyFill="1" applyBorder="1"/>
    <xf numFmtId="0" fontId="23" fillId="0" borderId="5" xfId="25" applyFont="1" applyBorder="1" applyAlignment="1">
      <alignment horizontal="left" vertical="top" wrapText="1"/>
    </xf>
    <xf numFmtId="0" fontId="23" fillId="0" borderId="0" xfId="25" applyFont="1" applyBorder="1" applyAlignment="1">
      <alignment horizontal="left" vertical="top" wrapText="1"/>
    </xf>
    <xf numFmtId="0" fontId="36" fillId="0" borderId="0" xfId="1" applyFont="1" applyAlignment="1">
      <alignment horizontal="right" vertical="top" wrapText="1"/>
    </xf>
    <xf numFmtId="0" fontId="2" fillId="0" borderId="0" xfId="1" applyAlignment="1">
      <alignment horizontal="center"/>
    </xf>
    <xf numFmtId="0" fontId="26" fillId="0" borderId="0" xfId="25" applyFont="1" applyBorder="1" applyAlignment="1">
      <alignment horizontal="right" vertical="top" wrapText="1"/>
    </xf>
    <xf numFmtId="0" fontId="10" fillId="0" borderId="0" xfId="3" applyFont="1" applyBorder="1" applyAlignment="1">
      <alignment horizontal="left" vertical="top" wrapText="1"/>
    </xf>
    <xf numFmtId="0" fontId="26" fillId="0" borderId="0" xfId="25" applyFont="1" applyFill="1" applyBorder="1" applyAlignment="1">
      <alignment horizontal="right" vertical="top" wrapText="1"/>
    </xf>
    <xf numFmtId="0" fontId="15" fillId="0" borderId="0" xfId="21" applyFont="1" applyAlignment="1">
      <alignment horizontal="right"/>
    </xf>
    <xf numFmtId="0" fontId="10" fillId="0" borderId="20" xfId="6" applyFont="1" applyBorder="1" applyAlignment="1">
      <alignment horizontal="left" vertical="top" wrapText="1"/>
    </xf>
    <xf numFmtId="0" fontId="10" fillId="0" borderId="0" xfId="6" applyFont="1" applyBorder="1" applyAlignment="1">
      <alignment horizontal="left" vertical="top" wrapText="1"/>
    </xf>
    <xf numFmtId="0" fontId="26" fillId="0" borderId="0" xfId="25" applyFont="1" applyBorder="1" applyAlignment="1">
      <alignment horizontal="left" vertical="center"/>
    </xf>
    <xf numFmtId="0" fontId="8" fillId="0" borderId="0" xfId="3" applyFont="1" applyBorder="1" applyAlignment="1">
      <alignment horizontal="left" vertical="top"/>
    </xf>
    <xf numFmtId="0" fontId="8" fillId="0" borderId="0" xfId="3" applyBorder="1" applyAlignment="1">
      <alignment horizontal="left" vertical="top" wrapText="1"/>
    </xf>
    <xf numFmtId="0" fontId="10" fillId="0" borderId="0" xfId="3" applyFont="1" applyBorder="1" applyAlignment="1">
      <alignment horizontal="left" vertical="top"/>
    </xf>
    <xf numFmtId="0" fontId="15" fillId="0" borderId="0" xfId="21" applyFont="1" applyAlignment="1">
      <alignment horizontal="right" vertical="center"/>
    </xf>
    <xf numFmtId="0" fontId="6" fillId="0" borderId="0" xfId="7" applyBorder="1" applyAlignment="1"/>
    <xf numFmtId="0" fontId="23" fillId="0" borderId="0" xfId="25" applyFont="1" applyFill="1" applyAlignment="1">
      <alignment vertical="top" wrapText="1"/>
    </xf>
    <xf numFmtId="0" fontId="31" fillId="0" borderId="0" xfId="25" applyFont="1" applyBorder="1" applyAlignment="1"/>
    <xf numFmtId="0" fontId="17" fillId="0" borderId="0" xfId="25" applyBorder="1" applyAlignment="1"/>
    <xf numFmtId="0" fontId="8" fillId="0" borderId="0" xfId="3" applyBorder="1" applyAlignment="1">
      <alignment horizontal="left" vertical="center" wrapText="1"/>
    </xf>
    <xf numFmtId="0" fontId="10" fillId="0" borderId="0" xfId="3" applyFont="1" applyFill="1" applyBorder="1" applyAlignment="1">
      <alignment horizontal="left" vertical="top" wrapText="1"/>
    </xf>
    <xf numFmtId="0" fontId="10" fillId="0" borderId="0" xfId="3" applyFont="1" applyBorder="1" applyAlignment="1">
      <alignment horizontal="left" vertical="center" wrapText="1"/>
    </xf>
    <xf numFmtId="0" fontId="10" fillId="0" borderId="0" xfId="3" quotePrefix="1" applyFont="1" applyBorder="1" applyAlignment="1">
      <alignment horizontal="left" vertical="center" wrapText="1"/>
    </xf>
    <xf numFmtId="0" fontId="10" fillId="0" borderId="2" xfId="3" applyFont="1" applyBorder="1" applyAlignment="1">
      <alignment horizontal="left" vertical="top"/>
    </xf>
    <xf numFmtId="0" fontId="10" fillId="0" borderId="5" xfId="3" applyFont="1" applyBorder="1" applyAlignment="1">
      <alignment horizontal="left" vertical="top" wrapText="1"/>
    </xf>
    <xf numFmtId="0" fontId="10" fillId="0" borderId="10" xfId="3" applyFont="1" applyBorder="1" applyAlignment="1">
      <alignment horizontal="left" vertical="top" wrapText="1"/>
    </xf>
    <xf numFmtId="0" fontId="10" fillId="0" borderId="4" xfId="3" applyFont="1" applyBorder="1" applyAlignment="1">
      <alignment horizontal="left" vertical="top" wrapText="1"/>
    </xf>
    <xf numFmtId="0" fontId="8" fillId="0" borderId="7" xfId="0" applyFont="1" applyBorder="1" applyAlignment="1">
      <alignment horizontal="left" vertical="top"/>
    </xf>
    <xf numFmtId="0" fontId="8" fillId="0" borderId="0" xfId="0" applyFont="1" applyAlignment="1">
      <alignment horizontal="left" vertical="top"/>
    </xf>
    <xf numFmtId="0" fontId="8" fillId="0" borderId="0" xfId="6" applyFont="1" applyBorder="1" applyAlignment="1">
      <alignment horizontal="left" vertical="top" wrapText="1"/>
    </xf>
    <xf numFmtId="0" fontId="7" fillId="0" borderId="16" xfId="0" applyFont="1" applyBorder="1" applyAlignment="1">
      <alignment horizontal="center"/>
    </xf>
    <xf numFmtId="0" fontId="7" fillId="0" borderId="32" xfId="0" applyFont="1" applyBorder="1" applyAlignment="1">
      <alignment horizontal="center"/>
    </xf>
    <xf numFmtId="0" fontId="7" fillId="0" borderId="33" xfId="3" applyFont="1" applyBorder="1" applyAlignment="1">
      <alignment horizontal="center" vertical="top" wrapText="1"/>
    </xf>
    <xf numFmtId="0" fontId="7" fillId="0" borderId="16" xfId="3" applyFont="1" applyBorder="1" applyAlignment="1">
      <alignment horizontal="center" vertical="top" wrapText="1"/>
    </xf>
    <xf numFmtId="0" fontId="8" fillId="0" borderId="18" xfId="3" applyFont="1" applyBorder="1" applyAlignment="1">
      <alignment horizontal="center" vertical="top" wrapText="1"/>
    </xf>
    <xf numFmtId="0" fontId="8" fillId="0" borderId="34" xfId="3" applyFont="1" applyBorder="1" applyAlignment="1">
      <alignment horizontal="center" vertical="top" wrapText="1"/>
    </xf>
    <xf numFmtId="0" fontId="8" fillId="0" borderId="35" xfId="3" applyFont="1" applyBorder="1" applyAlignment="1">
      <alignment horizontal="center" vertical="top" wrapText="1"/>
    </xf>
    <xf numFmtId="0" fontId="8" fillId="0" borderId="36" xfId="3" applyFont="1" applyBorder="1" applyAlignment="1">
      <alignment horizontal="center" vertical="top" wrapText="1"/>
    </xf>
    <xf numFmtId="0" fontId="8" fillId="0" borderId="18" xfId="0" applyFont="1" applyBorder="1" applyAlignment="1">
      <alignment horizontal="center" vertical="top"/>
    </xf>
    <xf numFmtId="0" fontId="8" fillId="0" borderId="34" xfId="0" applyFont="1" applyBorder="1" applyAlignment="1">
      <alignment horizontal="center" vertical="top"/>
    </xf>
    <xf numFmtId="0" fontId="8" fillId="0" borderId="37" xfId="3" applyFont="1" applyBorder="1" applyAlignment="1">
      <alignment horizontal="center" vertical="top" wrapText="1"/>
    </xf>
    <xf numFmtId="0" fontId="8" fillId="0" borderId="38" xfId="3" applyFont="1" applyBorder="1" applyAlignment="1">
      <alignment horizontal="center" vertical="top" wrapText="1"/>
    </xf>
    <xf numFmtId="0" fontId="8" fillId="0" borderId="17" xfId="0" applyFont="1" applyBorder="1" applyAlignment="1">
      <alignment horizontal="center" vertical="top" wrapText="1"/>
    </xf>
    <xf numFmtId="0" fontId="8" fillId="0" borderId="39" xfId="0" applyFont="1" applyBorder="1" applyAlignment="1">
      <alignment horizontal="center" vertical="top" wrapText="1"/>
    </xf>
    <xf numFmtId="0" fontId="8" fillId="0" borderId="40" xfId="3" applyFont="1" applyBorder="1" applyAlignment="1">
      <alignment horizontal="center" vertical="top" wrapText="1"/>
    </xf>
    <xf numFmtId="0" fontId="8" fillId="0" borderId="41" xfId="3" applyFont="1" applyBorder="1" applyAlignment="1">
      <alignment horizontal="center" vertical="top" wrapText="1"/>
    </xf>
    <xf numFmtId="0" fontId="7" fillId="0" borderId="7" xfId="0" applyFont="1" applyBorder="1" applyAlignment="1">
      <alignment horizontal="left" vertical="top" wrapText="1"/>
    </xf>
    <xf numFmtId="0" fontId="7" fillId="0" borderId="0" xfId="0" applyFont="1" applyBorder="1" applyAlignment="1">
      <alignment horizontal="left" vertical="top" wrapText="1"/>
    </xf>
    <xf numFmtId="0" fontId="8" fillId="0" borderId="0" xfId="6" applyFont="1" applyBorder="1" applyAlignment="1">
      <alignment horizontal="left" vertical="center" wrapText="1"/>
    </xf>
    <xf numFmtId="0" fontId="29" fillId="0" borderId="0" xfId="25" applyFont="1" applyBorder="1" applyAlignment="1">
      <alignment horizontal="left" vertical="center"/>
    </xf>
    <xf numFmtId="0" fontId="8" fillId="0" borderId="5" xfId="6" applyFont="1" applyBorder="1" applyAlignment="1">
      <alignment horizontal="left" vertical="top" wrapText="1"/>
    </xf>
    <xf numFmtId="0" fontId="8" fillId="0" borderId="10" xfId="6" applyFont="1" applyBorder="1" applyAlignment="1">
      <alignment horizontal="left" vertical="top" wrapText="1"/>
    </xf>
    <xf numFmtId="2" fontId="29" fillId="0" borderId="0" xfId="25" applyNumberFormat="1" applyFont="1" applyAlignment="1">
      <alignment horizontal="left"/>
    </xf>
    <xf numFmtId="2" fontId="8" fillId="0" borderId="0" xfId="0" applyNumberFormat="1" applyFont="1" applyAlignment="1">
      <alignment horizontal="left" vertical="top" wrapText="1"/>
    </xf>
    <xf numFmtId="2" fontId="8" fillId="0" borderId="0" xfId="0" applyNumberFormat="1" applyFont="1" applyBorder="1" applyAlignment="1">
      <alignment horizontal="left" vertical="top" wrapText="1"/>
    </xf>
    <xf numFmtId="2" fontId="8" fillId="0" borderId="0" xfId="0" applyNumberFormat="1" applyFont="1" applyBorder="1" applyAlignment="1">
      <alignment horizontal="right" wrapText="1"/>
    </xf>
    <xf numFmtId="2" fontId="23" fillId="0" borderId="0" xfId="24" applyNumberFormat="1" applyFont="1" applyBorder="1" applyAlignment="1">
      <alignment horizontal="left"/>
    </xf>
    <xf numFmtId="2" fontId="23" fillId="0" borderId="0" xfId="25" applyNumberFormat="1" applyFont="1" applyBorder="1" applyAlignment="1">
      <alignment horizontal="left" wrapText="1"/>
    </xf>
    <xf numFmtId="0" fontId="8" fillId="0" borderId="0" xfId="0" applyFont="1" applyBorder="1" applyAlignment="1">
      <alignment horizontal="left" wrapText="1"/>
    </xf>
    <xf numFmtId="0" fontId="8" fillId="0" borderId="10" xfId="0" applyFont="1" applyBorder="1" applyAlignment="1">
      <alignment horizontal="left" wrapText="1"/>
    </xf>
    <xf numFmtId="0" fontId="8" fillId="0" borderId="7" xfId="0" applyFont="1" applyBorder="1" applyAlignment="1">
      <alignment horizontal="left" vertical="top" wrapText="1"/>
    </xf>
    <xf numFmtId="0" fontId="8" fillId="0" borderId="0" xfId="0" applyFont="1" applyBorder="1" applyAlignment="1">
      <alignment horizontal="left" vertical="top" wrapText="1"/>
    </xf>
    <xf numFmtId="0" fontId="8" fillId="0" borderId="0" xfId="3"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6" xfId="6" applyFont="1" applyBorder="1" applyAlignment="1">
      <alignment horizontal="center" vertical="center" wrapText="1"/>
    </xf>
    <xf numFmtId="0" fontId="7" fillId="0" borderId="9" xfId="6" applyFont="1" applyBorder="1" applyAlignment="1">
      <alignment horizontal="center" vertical="center" wrapText="1"/>
    </xf>
    <xf numFmtId="0" fontId="7" fillId="0" borderId="10" xfId="6" applyFont="1" applyBorder="1" applyAlignment="1">
      <alignment horizontal="center" vertical="center" wrapText="1"/>
    </xf>
    <xf numFmtId="0" fontId="7" fillId="0" borderId="11" xfId="6" applyFont="1" applyBorder="1" applyAlignment="1">
      <alignment horizontal="center" vertical="center" wrapText="1"/>
    </xf>
    <xf numFmtId="0" fontId="8" fillId="0" borderId="6" xfId="3" applyFont="1" applyBorder="1" applyAlignment="1">
      <alignment horizontal="left" vertical="top" wrapText="1"/>
    </xf>
    <xf numFmtId="0" fontId="8" fillId="0" borderId="8" xfId="3" applyFont="1" applyBorder="1" applyAlignment="1">
      <alignment horizontal="left" vertical="top" wrapText="1"/>
    </xf>
    <xf numFmtId="0" fontId="8" fillId="0" borderId="11" xfId="3" applyFont="1" applyBorder="1" applyAlignment="1">
      <alignment horizontal="left" vertical="top" wrapText="1"/>
    </xf>
    <xf numFmtId="0" fontId="8" fillId="0" borderId="4" xfId="3" applyFont="1" applyBorder="1" applyAlignment="1">
      <alignment horizontal="left" vertical="top" wrapText="1"/>
    </xf>
    <xf numFmtId="0" fontId="8" fillId="0" borderId="5" xfId="3" applyFont="1" applyBorder="1" applyAlignment="1">
      <alignment horizontal="left" vertical="top" wrapText="1"/>
    </xf>
    <xf numFmtId="0" fontId="8" fillId="0" borderId="7" xfId="3" applyFont="1" applyBorder="1" applyAlignment="1">
      <alignment horizontal="left" vertical="top" wrapText="1"/>
    </xf>
    <xf numFmtId="0" fontId="8" fillId="0" borderId="0" xfId="3" applyFont="1" applyBorder="1" applyAlignment="1">
      <alignment horizontal="left" vertical="top" wrapText="1"/>
    </xf>
    <xf numFmtId="0" fontId="8" fillId="0" borderId="9" xfId="3" applyFont="1" applyBorder="1" applyAlignment="1">
      <alignment horizontal="left" vertical="top" wrapText="1"/>
    </xf>
    <xf numFmtId="0" fontId="8" fillId="0" borderId="10" xfId="3" applyFont="1" applyBorder="1" applyAlignment="1">
      <alignment horizontal="left" vertical="top" wrapText="1"/>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32" fillId="0" borderId="7" xfId="0" applyFont="1" applyBorder="1" applyAlignment="1">
      <alignment horizontal="left" vertical="top" wrapText="1"/>
    </xf>
    <xf numFmtId="0" fontId="32" fillId="0" borderId="0" xfId="0" applyFont="1" applyAlignment="1">
      <alignment horizontal="left" vertical="top" wrapText="1"/>
    </xf>
    <xf numFmtId="0" fontId="32" fillId="0" borderId="9" xfId="0" applyFont="1" applyBorder="1" applyAlignment="1">
      <alignment horizontal="left" vertical="top" wrapText="1"/>
    </xf>
    <xf numFmtId="0" fontId="32" fillId="0" borderId="10" xfId="0" applyFont="1" applyBorder="1" applyAlignment="1">
      <alignment horizontal="left" vertical="top" wrapText="1"/>
    </xf>
    <xf numFmtId="0" fontId="29" fillId="0" borderId="10" xfId="25" applyFont="1" applyBorder="1" applyAlignment="1">
      <alignment horizontal="left" vertical="center"/>
    </xf>
    <xf numFmtId="0" fontId="8" fillId="0" borderId="5" xfId="6" applyFont="1" applyBorder="1" applyAlignment="1">
      <alignment horizontal="left" vertical="center" wrapText="1"/>
    </xf>
    <xf numFmtId="0" fontId="7" fillId="0" borderId="15" xfId="7" applyFont="1" applyBorder="1" applyAlignment="1">
      <alignment horizontal="center" vertical="top" textRotation="180"/>
    </xf>
    <xf numFmtId="0" fontId="7" fillId="0" borderId="0" xfId="0" applyFont="1" applyAlignment="1">
      <alignment horizontal="left" vertical="center" wrapText="1"/>
    </xf>
    <xf numFmtId="0" fontId="7" fillId="0" borderId="4" xfId="3" applyFont="1" applyBorder="1" applyAlignment="1">
      <alignment horizontal="center" vertical="center" wrapText="1"/>
    </xf>
    <xf numFmtId="0" fontId="7" fillId="0" borderId="6" xfId="3" applyFont="1" applyBorder="1" applyAlignment="1">
      <alignment horizontal="center" vertical="center" wrapText="1"/>
    </xf>
    <xf numFmtId="0" fontId="7" fillId="0" borderId="5" xfId="3" applyFont="1" applyBorder="1" applyAlignment="1">
      <alignment horizontal="center" vertical="center" wrapText="1"/>
    </xf>
    <xf numFmtId="2" fontId="24" fillId="0" borderId="0" xfId="3" applyNumberFormat="1" applyFont="1" applyFill="1" applyBorder="1" applyAlignment="1">
      <alignment horizontal="left" vertical="center" wrapText="1"/>
    </xf>
    <xf numFmtId="0" fontId="24" fillId="0" borderId="0" xfId="0" applyFont="1" applyBorder="1" applyAlignment="1">
      <alignment horizontal="left"/>
    </xf>
    <xf numFmtId="0" fontId="24" fillId="0" borderId="8" xfId="0" applyFont="1" applyBorder="1" applyAlignment="1">
      <alignment horizontal="left"/>
    </xf>
    <xf numFmtId="0" fontId="8" fillId="0" borderId="0" xfId="6" applyFont="1" applyBorder="1" applyAlignment="1">
      <alignment horizontal="right"/>
    </xf>
    <xf numFmtId="164" fontId="25" fillId="0" borderId="0" xfId="0" applyNumberFormat="1" applyFont="1" applyFill="1" applyBorder="1" applyAlignment="1">
      <alignment horizontal="center"/>
    </xf>
    <xf numFmtId="0" fontId="7" fillId="0" borderId="0" xfId="0" applyFont="1" applyAlignment="1">
      <alignment horizontal="center" wrapText="1"/>
    </xf>
    <xf numFmtId="0" fontId="8" fillId="0" borderId="5" xfId="0" applyFont="1" applyBorder="1" applyAlignment="1">
      <alignment horizontal="center" wrapText="1"/>
    </xf>
    <xf numFmtId="0" fontId="8" fillId="0" borderId="50" xfId="0" applyFont="1" applyBorder="1" applyAlignment="1">
      <alignment horizontal="center" wrapText="1"/>
    </xf>
    <xf numFmtId="0" fontId="8" fillId="0" borderId="0" xfId="0" applyFont="1" applyBorder="1" applyAlignment="1">
      <alignment horizontal="center" wrapText="1"/>
    </xf>
    <xf numFmtId="0" fontId="8" fillId="0" borderId="48" xfId="0" applyFont="1" applyBorder="1" applyAlignment="1">
      <alignment horizontal="center" wrapText="1"/>
    </xf>
    <xf numFmtId="0" fontId="8" fillId="0" borderId="10" xfId="0" applyFont="1" applyBorder="1" applyAlignment="1">
      <alignment horizontal="center" wrapText="1"/>
    </xf>
    <xf numFmtId="0" fontId="8" fillId="0" borderId="51" xfId="0" applyFont="1" applyBorder="1" applyAlignment="1">
      <alignment horizontal="center" wrapText="1"/>
    </xf>
    <xf numFmtId="0" fontId="26" fillId="0" borderId="0" xfId="25" applyFont="1" applyFill="1" applyBorder="1" applyAlignment="1">
      <alignment horizontal="center" vertical="center" wrapText="1"/>
    </xf>
    <xf numFmtId="0" fontId="26" fillId="0" borderId="10" xfId="25" applyFont="1" applyFill="1" applyBorder="1" applyAlignment="1">
      <alignment horizontal="center" vertical="center" wrapText="1"/>
    </xf>
    <xf numFmtId="0" fontId="26" fillId="0" borderId="48" xfId="25" applyFont="1" applyFill="1" applyBorder="1" applyAlignment="1">
      <alignment horizontal="center" vertical="center" wrapText="1"/>
    </xf>
    <xf numFmtId="0" fontId="26" fillId="0" borderId="51" xfId="25" applyFont="1" applyFill="1" applyBorder="1" applyAlignment="1">
      <alignment horizontal="center" vertical="center" wrapText="1"/>
    </xf>
    <xf numFmtId="0" fontId="7" fillId="0" borderId="28" xfId="3" applyFont="1" applyFill="1" applyBorder="1" applyAlignment="1">
      <alignment horizontal="center" vertical="center" wrapText="1"/>
    </xf>
    <xf numFmtId="0" fontId="7" fillId="0" borderId="20" xfId="3" applyFont="1" applyFill="1" applyBorder="1" applyAlignment="1">
      <alignment horizontal="center" vertical="center" wrapText="1"/>
    </xf>
    <xf numFmtId="0" fontId="7" fillId="0" borderId="29" xfId="3" applyFont="1" applyFill="1" applyBorder="1" applyAlignment="1">
      <alignment horizontal="center" vertical="center" wrapText="1"/>
    </xf>
    <xf numFmtId="0" fontId="7" fillId="0" borderId="0" xfId="0" applyFont="1" applyFill="1" applyAlignment="1">
      <alignment horizontal="right"/>
    </xf>
    <xf numFmtId="0" fontId="7" fillId="0" borderId="48" xfId="0" applyFont="1" applyFill="1" applyBorder="1" applyAlignment="1">
      <alignment horizontal="right"/>
    </xf>
    <xf numFmtId="0" fontId="5" fillId="0" borderId="19" xfId="6" applyBorder="1" applyAlignment="1">
      <alignment horizontal="left" vertical="center"/>
    </xf>
    <xf numFmtId="0" fontId="10" fillId="6" borderId="0" xfId="3" applyFont="1" applyFill="1" applyBorder="1" applyAlignment="1">
      <alignment horizontal="center" vertical="center" wrapText="1"/>
    </xf>
    <xf numFmtId="0" fontId="24" fillId="9" borderId="9" xfId="3" applyFont="1" applyFill="1" applyBorder="1" applyAlignment="1">
      <alignment horizontal="left" vertical="top"/>
    </xf>
    <xf numFmtId="0" fontId="24" fillId="9" borderId="10" xfId="3" applyFont="1" applyFill="1" applyBorder="1" applyAlignment="1">
      <alignment horizontal="left" vertical="top"/>
    </xf>
    <xf numFmtId="0" fontId="10" fillId="0" borderId="1" xfId="3" applyFont="1" applyBorder="1" applyAlignment="1">
      <alignment horizontal="left" vertical="center" wrapText="1"/>
    </xf>
    <xf numFmtId="0" fontId="10" fillId="0" borderId="2" xfId="3" applyFont="1" applyBorder="1" applyAlignment="1">
      <alignment horizontal="left" vertical="center" wrapText="1"/>
    </xf>
    <xf numFmtId="0" fontId="10" fillId="0" borderId="0" xfId="25" applyFont="1" applyFill="1" applyAlignment="1">
      <alignment vertical="center" wrapText="1"/>
    </xf>
    <xf numFmtId="0" fontId="10" fillId="0" borderId="0" xfId="25" applyFont="1" applyFill="1" applyAlignment="1">
      <alignment horizontal="left" vertical="top" wrapText="1"/>
    </xf>
    <xf numFmtId="0" fontId="10" fillId="0" borderId="1" xfId="25" applyFont="1" applyBorder="1" applyAlignment="1">
      <alignment horizontal="left" vertical="center" wrapText="1"/>
    </xf>
    <xf numFmtId="0" fontId="10" fillId="0" borderId="2" xfId="25" applyFont="1" applyBorder="1" applyAlignment="1">
      <alignment horizontal="left" vertical="center" wrapText="1"/>
    </xf>
    <xf numFmtId="0" fontId="10" fillId="0" borderId="1" xfId="25" applyFont="1" applyFill="1" applyBorder="1" applyAlignment="1">
      <alignment horizontal="left" vertical="center" wrapText="1"/>
    </xf>
    <xf numFmtId="0" fontId="10" fillId="0" borderId="2" xfId="25" applyFont="1" applyFill="1" applyBorder="1" applyAlignment="1">
      <alignment horizontal="left" vertical="center" wrapText="1"/>
    </xf>
    <xf numFmtId="0" fontId="10" fillId="0" borderId="3" xfId="25" applyFont="1" applyFill="1" applyBorder="1" applyAlignment="1">
      <alignment horizontal="left" vertical="center" wrapText="1"/>
    </xf>
    <xf numFmtId="0" fontId="10" fillId="0" borderId="0" xfId="0" applyFont="1" applyAlignment="1">
      <alignment vertical="center" wrapText="1"/>
    </xf>
    <xf numFmtId="0" fontId="10" fillId="0" borderId="0" xfId="25" applyFont="1" applyFill="1" applyAlignment="1">
      <alignment horizontal="center" vertical="top" wrapText="1"/>
    </xf>
    <xf numFmtId="0" fontId="10" fillId="0" borderId="0" xfId="9" applyFont="1" applyFill="1" applyBorder="1" applyAlignment="1">
      <alignment horizontal="left" vertical="top" wrapText="1"/>
    </xf>
    <xf numFmtId="0" fontId="8" fillId="0" borderId="0" xfId="0" applyFont="1" applyAlignment="1">
      <alignment horizontal="left" vertical="top" wrapText="1"/>
    </xf>
    <xf numFmtId="0" fontId="10" fillId="0" borderId="3" xfId="25" applyFont="1" applyBorder="1" applyAlignment="1">
      <alignment horizontal="left" vertical="center" wrapText="1"/>
    </xf>
    <xf numFmtId="0" fontId="8" fillId="0" borderId="0" xfId="0" applyFont="1" applyAlignment="1">
      <alignment horizontal="left" wrapText="1"/>
    </xf>
    <xf numFmtId="0" fontId="23" fillId="0" borderId="1" xfId="25" applyFont="1" applyFill="1" applyBorder="1" applyAlignment="1">
      <alignment vertical="center" wrapText="1"/>
    </xf>
    <xf numFmtId="0" fontId="23" fillId="0" borderId="2" xfId="25" applyFont="1" applyFill="1" applyBorder="1" applyAlignment="1">
      <alignment vertical="center" wrapText="1"/>
    </xf>
    <xf numFmtId="0" fontId="23" fillId="0" borderId="3" xfId="25" applyFont="1" applyFill="1" applyBorder="1" applyAlignment="1">
      <alignment vertical="center" wrapText="1"/>
    </xf>
    <xf numFmtId="0" fontId="10" fillId="0" borderId="3" xfId="3" applyFont="1" applyBorder="1" applyAlignment="1">
      <alignment horizontal="left" vertical="center" wrapText="1"/>
    </xf>
    <xf numFmtId="0" fontId="22" fillId="0" borderId="0" xfId="5" applyFont="1">
      <alignment vertical="center"/>
    </xf>
    <xf numFmtId="0" fontId="8" fillId="0" borderId="0" xfId="3" applyFill="1" applyBorder="1" applyAlignment="1">
      <alignment horizontal="left" vertical="top" wrapText="1"/>
    </xf>
    <xf numFmtId="0" fontId="10" fillId="0" borderId="4" xfId="3" applyFont="1" applyBorder="1" applyAlignment="1">
      <alignment horizontal="left" vertical="center" wrapText="1"/>
    </xf>
    <xf numFmtId="0" fontId="10" fillId="0" borderId="5" xfId="3" applyFont="1" applyBorder="1" applyAlignment="1">
      <alignment horizontal="left" vertical="center" wrapText="1"/>
    </xf>
    <xf numFmtId="0" fontId="8" fillId="0" borderId="0" xfId="3" applyFill="1" applyBorder="1" applyAlignment="1">
      <alignment horizontal="left" vertical="center" wrapText="1"/>
    </xf>
    <xf numFmtId="0" fontId="10" fillId="0" borderId="0" xfId="3" applyFont="1" applyBorder="1" applyAlignment="1">
      <alignment horizontal="center" vertical="center" wrapText="1"/>
    </xf>
    <xf numFmtId="0" fontId="10" fillId="0" borderId="5" xfId="3" applyFont="1" applyFill="1" applyBorder="1" applyAlignment="1">
      <alignment horizontal="left" vertical="top" wrapText="1"/>
    </xf>
    <xf numFmtId="0" fontId="10" fillId="0" borderId="10" xfId="3" applyFont="1" applyFill="1" applyBorder="1" applyAlignment="1">
      <alignment horizontal="left" vertical="top" wrapText="1"/>
    </xf>
    <xf numFmtId="0" fontId="23" fillId="0" borderId="4" xfId="25" applyFont="1" applyFill="1" applyBorder="1" applyAlignment="1">
      <alignment vertical="center"/>
    </xf>
    <xf numFmtId="0" fontId="23" fillId="0" borderId="9" xfId="25" applyFont="1" applyFill="1" applyBorder="1" applyAlignment="1">
      <alignment vertical="center"/>
    </xf>
    <xf numFmtId="0" fontId="24" fillId="0" borderId="9" xfId="3" applyFont="1" applyBorder="1" applyAlignment="1">
      <alignment horizontal="left" vertical="center" wrapText="1"/>
    </xf>
    <xf numFmtId="0" fontId="24" fillId="0" borderId="10" xfId="3" applyFont="1" applyBorder="1" applyAlignment="1">
      <alignment horizontal="left" vertical="center" wrapText="1"/>
    </xf>
    <xf numFmtId="0" fontId="10" fillId="0" borderId="1" xfId="25" applyFont="1" applyFill="1" applyBorder="1" applyAlignment="1">
      <alignment vertical="center" wrapText="1"/>
    </xf>
    <xf numFmtId="0" fontId="10" fillId="0" borderId="2" xfId="25" applyFont="1" applyFill="1" applyBorder="1" applyAlignment="1">
      <alignment vertical="center" wrapText="1"/>
    </xf>
    <xf numFmtId="0" fontId="10" fillId="0" borderId="3" xfId="25" applyFont="1" applyFill="1" applyBorder="1" applyAlignment="1">
      <alignment vertical="center" wrapText="1"/>
    </xf>
    <xf numFmtId="0" fontId="10" fillId="0" borderId="6" xfId="3" applyFont="1" applyBorder="1" applyAlignment="1">
      <alignment horizontal="left" vertical="center" wrapText="1"/>
    </xf>
    <xf numFmtId="0" fontId="10" fillId="6" borderId="0" xfId="3" applyFont="1" applyFill="1" applyBorder="1" applyAlignment="1">
      <alignment horizontal="left" vertical="top" wrapText="1"/>
    </xf>
    <xf numFmtId="0" fontId="10" fillId="6" borderId="0" xfId="3" applyFont="1" applyFill="1" applyBorder="1" applyAlignment="1">
      <alignment horizontal="left" vertical="center" wrapText="1"/>
    </xf>
  </cellXfs>
  <cellStyles count="26">
    <cellStyle name="Comma 2" xfId="17" xr:uid="{00000000-0005-0000-0000-000000000000}"/>
    <cellStyle name="Doc Code" xfId="13" xr:uid="{00000000-0005-0000-0000-000001000000}"/>
    <cellStyle name="Emission Totals" xfId="10" xr:uid="{00000000-0005-0000-0000-000002000000}"/>
    <cellStyle name="Enter Info" xfId="8" xr:uid="{00000000-0005-0000-0000-000003000000}"/>
    <cellStyle name="Enter Info 2" xfId="22" xr:uid="{81310DAE-0DA9-4084-82A3-367CB0137A3C}"/>
    <cellStyle name="Hyperlink" xfId="25" builtinId="8"/>
    <cellStyle name="Hyperlink 2" xfId="23" xr:uid="{B9BFE6D6-9799-4198-BAC6-1AEEADE0AE1A}"/>
    <cellStyle name="Hyperlink 3" xfId="24" xr:uid="{F01C057B-CE1B-4F78-8A1B-4EB63E1CC1BE}"/>
    <cellStyle name="Key Info" xfId="12" xr:uid="{00000000-0005-0000-0000-000005000000}"/>
    <cellStyle name="Normal" xfId="0" builtinId="0"/>
    <cellStyle name="Normal 2" xfId="15" xr:uid="{00000000-0005-0000-0000-000007000000}"/>
    <cellStyle name="Normal 2 2" xfId="18" xr:uid="{00000000-0005-0000-0000-000008000000}"/>
    <cellStyle name="Normal 4" xfId="21" xr:uid="{6E52A5E7-9A8C-41DA-B2F4-D6C32B2E4EDD}"/>
    <cellStyle name="Normal 7" xfId="20" xr:uid="{00000000-0005-0000-0000-000009000000}"/>
    <cellStyle name="PCA Body Text" xfId="3" xr:uid="{00000000-0005-0000-0000-00000A000000}"/>
    <cellStyle name="PCA Heading 1" xfId="4" xr:uid="{00000000-0005-0000-0000-00000B000000}"/>
    <cellStyle name="PCA Heading 2" xfId="6" xr:uid="{00000000-0005-0000-0000-00000C000000}"/>
    <cellStyle name="PCA Heading 3" xfId="7" xr:uid="{00000000-0005-0000-0000-00000D000000}"/>
    <cellStyle name="PCA Hyperlink" xfId="5" xr:uid="{00000000-0005-0000-0000-00000E000000}"/>
    <cellStyle name="PCA Subtitle" xfId="2" xr:uid="{00000000-0005-0000-0000-00000F000000}"/>
    <cellStyle name="PCA Title" xfId="1" xr:uid="{00000000-0005-0000-0000-000010000000}"/>
    <cellStyle name="Percent" xfId="19" builtinId="5"/>
    <cellStyle name="Permit Thresholds" xfId="14" xr:uid="{00000000-0005-0000-0000-000012000000}"/>
    <cellStyle name="Standard Value" xfId="16" xr:uid="{00000000-0005-0000-0000-000013000000}"/>
    <cellStyle name="Standard Values" xfId="9" xr:uid="{00000000-0005-0000-0000-000014000000}"/>
    <cellStyle name="Thresholds" xfId="11" xr:uid="{00000000-0005-0000-0000-000015000000}"/>
  </cellStyles>
  <dxfs count="29">
    <dxf>
      <fill>
        <patternFill>
          <bgColor rgb="FFEAF8D8"/>
        </patternFill>
      </fill>
      <border>
        <bottom style="dotted">
          <color auto="1"/>
        </bottom>
        <vertical/>
        <horizontal/>
      </border>
    </dxf>
    <dxf>
      <fill>
        <patternFill>
          <bgColor rgb="FFEAF8D8"/>
        </patternFill>
      </fill>
    </dxf>
    <dxf>
      <fill>
        <patternFill>
          <bgColor rgb="FFEAF8D8"/>
        </patternFill>
      </fill>
    </dxf>
    <dxf>
      <border>
        <bottom style="dotted">
          <color auto="1"/>
        </bottom>
        <vertical/>
        <horizontal/>
      </border>
    </dxf>
    <dxf>
      <fill>
        <patternFill>
          <bgColor theme="0" tint="-4.9989318521683403E-2"/>
        </patternFill>
      </fill>
    </dxf>
    <dxf>
      <fill>
        <patternFill>
          <bgColor rgb="FFFFEDC1"/>
        </patternFill>
      </fill>
    </dxf>
    <dxf>
      <font>
        <color theme="0"/>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b val="0"/>
        <i val="0"/>
        <strike val="0"/>
        <condense val="0"/>
        <extend val="0"/>
        <outline val="0"/>
        <shadow val="0"/>
        <u val="none"/>
        <vertAlign val="baseline"/>
        <sz val="10"/>
        <color auto="1"/>
        <name val="Calibri"/>
        <family val="2"/>
        <scheme val="minor"/>
      </font>
      <numFmt numFmtId="13" formatCode="0%"/>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dxf>
    <dxf>
      <font>
        <strike val="0"/>
        <outline val="0"/>
        <shadow val="0"/>
        <u val="none"/>
        <vertAlign val="baseline"/>
        <sz val="10"/>
        <name val="Calibri"/>
        <family val="2"/>
        <scheme val="minor"/>
      </font>
    </dxf>
    <dxf>
      <border outline="0">
        <bottom style="thin">
          <color indexed="64"/>
        </bottom>
      </border>
    </dxf>
    <dxf>
      <font>
        <strike val="0"/>
        <outline val="0"/>
        <shadow val="0"/>
        <u val="none"/>
        <vertAlign val="baseline"/>
        <sz val="10"/>
        <name val="Calibri"/>
        <family val="2"/>
        <scheme val="minor"/>
      </font>
    </dxf>
    <dxf>
      <font>
        <b val="0"/>
        <i val="0"/>
        <strike val="0"/>
        <condense val="0"/>
        <extend val="0"/>
        <outline val="0"/>
        <shadow val="0"/>
        <u val="none"/>
        <vertAlign val="baseline"/>
        <sz val="10"/>
        <color auto="1"/>
        <name val="Calibri"/>
        <family val="2"/>
        <scheme val="minor"/>
      </font>
      <numFmt numFmtId="13" formatCode="0%"/>
      <alignment horizontal="center"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Calibri"/>
        <family val="2"/>
        <scheme val="minor"/>
      </font>
    </dxf>
    <dxf>
      <font>
        <strike val="0"/>
        <outline val="0"/>
        <shadow val="0"/>
        <u val="none"/>
        <vertAlign val="baseline"/>
        <sz val="10"/>
        <name val="Calibri"/>
        <family val="2"/>
        <scheme val="minor"/>
      </font>
    </dxf>
    <dxf>
      <border outline="0">
        <bottom style="thin">
          <color indexed="64"/>
        </bottom>
      </border>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s>
  <tableStyles count="1" defaultTableStyle="TableStyleMedium2" defaultPivotStyle="PivotStyleLight16">
    <tableStyle name="MySqlDefault" pivot="0" table="0" count="0" xr9:uid="{00000000-0011-0000-FFFF-FFFF00000000}"/>
  </tableStyles>
  <colors>
    <mruColors>
      <color rgb="FF0000FF"/>
      <color rgb="FFFFEDC1"/>
      <color rgb="FFEAF8D8"/>
      <color rgb="FFEFF8FF"/>
      <color rgb="FFE7F4FF"/>
      <color rgb="FFD1EAFF"/>
      <color rgb="FFFFFFCC"/>
      <color rgb="FF008EAA"/>
      <color rgb="FF517E36"/>
      <color rgb="FF86BC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Minnesota Pollution Control Agency (MPCA), 520 Lafayette Road North, St. Paul, MN 55155-4194</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B2141A-A9FD-4C8C-8497-9B716AB7E61D}" name="AT_pm" displayName="AT_pm" ref="B6:B8" totalsRowShown="0" headerRowDxfId="28" dataDxfId="27">
  <autoFilter ref="B6:B8" xr:uid="{F0B2141A-A9FD-4C8C-8497-9B716AB7E61D}"/>
  <tableColumns count="1">
    <tableColumn id="1" xr3:uid="{7ECC9765-6BDD-4742-869B-76D1E4D7A49B}" name="Is it a particulate?" dataDxfId="2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178233-F10F-419A-BC01-B7D1CC62D93C}" name="Table4" displayName="Table4" ref="B10:B13" totalsRowShown="0" headerRowDxfId="25" dataDxfId="24">
  <autoFilter ref="B10:B13" xr:uid="{8B178233-F10F-419A-BC01-B7D1CC62D93C}"/>
  <tableColumns count="1">
    <tableColumn id="1" xr3:uid="{26D2A575-E8E1-49FE-922E-783079F2F5AD}" name="HAP or Other Air Toxic"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B3CC30-0D46-4679-B7BF-CED8D65993D5}" name="Table5" displayName="Table5" ref="B15:B19" totalsRowShown="0" headerRowDxfId="22" dataDxfId="21">
  <autoFilter ref="B15:B19" xr:uid="{00B3CC30-0D46-4679-B7BF-CED8D65993D5}"/>
  <tableColumns count="1">
    <tableColumn id="1" xr3:uid="{BDDC5761-43D1-453B-A2EC-A52EFF0C0340}" name="De minimis" dataDxfId="2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F4CEAA-F01C-48BE-9DB3-88276D94D710}" name="Table6" displayName="Table6" ref="D6:E14" totalsRowShown="0" headerRowDxfId="19" dataDxfId="17" headerRowBorderDxfId="18">
  <autoFilter ref="D6:E14" xr:uid="{2EF4CEAA-F01C-48BE-9DB3-88276D94D710}"/>
  <tableColumns count="2">
    <tableColumn id="1" xr3:uid="{0C4B4B62-4548-46C1-8A4F-98A933A7ADD3}" name="Select application type" dataDxfId="16"/>
    <tableColumn id="2" xr3:uid="{7650D6D7-6ACE-42EA-AF15-07D3F430EF5F}" name="Transfer efficiency %" dataDxfId="15"/>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95453CF-1B8A-4391-AD25-2EE21CC0E81C}" name="Table7" displayName="Table7" ref="D16:E23" totalsRowShown="0" headerRowDxfId="14" dataDxfId="12" headerRowBorderDxfId="13">
  <autoFilter ref="D16:E23" xr:uid="{695453CF-1B8A-4391-AD25-2EE21CC0E81C}"/>
  <tableColumns count="2">
    <tableColumn id="1" xr3:uid="{0D031F4F-9E62-4E2D-9DB7-BD9379D9BF7D}" name="Select control equipment" dataDxfId="11"/>
    <tableColumn id="2" xr3:uid="{12EAEAE6-F857-4C6B-9765-F80BF2CDB5E6}" name="Control efficiency %" dataDxfId="10"/>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A73D7CC-8F3D-436F-8E19-0B21F3CF866E}" name="Table10" displayName="Table10" ref="B27:B29" totalsRowShown="0" headerRowDxfId="9" dataDxfId="8">
  <autoFilter ref="B27:B29" xr:uid="{CA73D7CC-8F3D-436F-8E19-0B21F3CF866E}"/>
  <tableColumns count="1">
    <tableColumn id="1" xr3:uid="{8CE1F734-2B03-489A-906B-2588ABF9E18E}" name="Select one" dataDxfId="7"/>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360.articulate.com/review/content/54283f4f-4bbf-47e9-89d6-0946989a010f/review" TargetMode="External"/><Relationship Id="rId13" Type="http://schemas.openxmlformats.org/officeDocument/2006/relationships/printerSettings" Target="../printerSettings/printerSettings1.bin"/><Relationship Id="rId3" Type="http://schemas.openxmlformats.org/officeDocument/2006/relationships/hyperlink" Target="https://www.pca.state.mn.us/sites/default/files/aq4-07.pdf" TargetMode="External"/><Relationship Id="rId7" Type="http://schemas.openxmlformats.org/officeDocument/2006/relationships/hyperlink" Target="https://www.pca.state.mn.us/sites/default/files/aq-ei4-32.xlsx" TargetMode="External"/><Relationship Id="rId12" Type="http://schemas.openxmlformats.org/officeDocument/2006/relationships/hyperlink" Target="https://www.pca.state.mn.us/sites/default/files/aq-f13-ecs02.xlsx" TargetMode="External"/><Relationship Id="rId2" Type="http://schemas.openxmlformats.org/officeDocument/2006/relationships/hyperlink" Target="https://www.pca.state.mn.us/smallbizhelp" TargetMode="External"/><Relationship Id="rId1" Type="http://schemas.openxmlformats.org/officeDocument/2006/relationships/hyperlink" Target="mailto:smallbizhelp.pca@state.mn.us" TargetMode="External"/><Relationship Id="rId6" Type="http://schemas.openxmlformats.org/officeDocument/2006/relationships/hyperlink" Target="https://www.pca.state.mn.us/business-with-us/option-d-air-permit-compliance" TargetMode="External"/><Relationship Id="rId11" Type="http://schemas.openxmlformats.org/officeDocument/2006/relationships/hyperlink" Target="https://www.revisor.mn.gov/rules/7011.0070/" TargetMode="External"/><Relationship Id="rId5" Type="http://schemas.openxmlformats.org/officeDocument/2006/relationships/hyperlink" Target="https://www.pca.state.mn.us/sites/default/files/aq3-04.pdf" TargetMode="External"/><Relationship Id="rId10" Type="http://schemas.openxmlformats.org/officeDocument/2006/relationships/hyperlink" Target="https://www.pca.state.mn.us/business-with-us/air-permits" TargetMode="External"/><Relationship Id="rId4" Type="http://schemas.openxmlformats.org/officeDocument/2006/relationships/hyperlink" Target="https://www.pca.state.mn.us/business-with-us/air-toxics-emissions-reporting-guidance" TargetMode="External"/><Relationship Id="rId9" Type="http://schemas.openxmlformats.org/officeDocument/2006/relationships/hyperlink" Target="https://www.pca.state.mn.us/business-with-us/air-emission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evisor.mn.gov/rules/7011.0070/"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pca.state.mn.us/business-with-us/air-toxics-emissions-reporting-guidance" TargetMode="External"/><Relationship Id="rId1" Type="http://schemas.openxmlformats.org/officeDocument/2006/relationships/hyperlink" Target="https://www.pca.state.mn.us/sites/default/files/aq-ei4-32.xlsx"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pca.state.mn.us/sites/default/files/aq-ei4-32.xlsx"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revisor.mn.gov/rules/7011.0070/" TargetMode="External"/><Relationship Id="rId13" Type="http://schemas.openxmlformats.org/officeDocument/2006/relationships/hyperlink" Target="https://www.revisor.mn.gov/rules/7011.0060/" TargetMode="External"/><Relationship Id="rId18" Type="http://schemas.openxmlformats.org/officeDocument/2006/relationships/hyperlink" Target="https://www.revisor.mn.gov/rules/7007.1130/" TargetMode="External"/><Relationship Id="rId26" Type="http://schemas.openxmlformats.org/officeDocument/2006/relationships/hyperlink" Target="https://www.revisor.mn.gov/rules/7005.0100/" TargetMode="External"/><Relationship Id="rId3" Type="http://schemas.openxmlformats.org/officeDocument/2006/relationships/hyperlink" Target="https://www.revisor.mn.gov/rules/7011.0072/" TargetMode="External"/><Relationship Id="rId21" Type="http://schemas.openxmlformats.org/officeDocument/2006/relationships/hyperlink" Target="https://www.revisor.mn.gov/rules/7005.0100/" TargetMode="External"/><Relationship Id="rId7" Type="http://schemas.openxmlformats.org/officeDocument/2006/relationships/hyperlink" Target="https://www.revisor.mn.gov/rules/7011.0060/" TargetMode="External"/><Relationship Id="rId12" Type="http://schemas.openxmlformats.org/officeDocument/2006/relationships/hyperlink" Target="https://www.revisor.mn.gov/rules/7007.0100/" TargetMode="External"/><Relationship Id="rId17" Type="http://schemas.openxmlformats.org/officeDocument/2006/relationships/hyperlink" Target="https://wwhttps/www.pca.state.mn.us/sites/default/files/aq-f13-ecs02.xlsxw.pca.state.mn.us/sites/default/files/aq-f13-ecs02.xlsx" TargetMode="External"/><Relationship Id="rId25" Type="http://schemas.openxmlformats.org/officeDocument/2006/relationships/hyperlink" Target="https://www.revisor.mn.gov/rules/7008.0100/" TargetMode="External"/><Relationship Id="rId2" Type="http://schemas.openxmlformats.org/officeDocument/2006/relationships/hyperlink" Target="https://www.revisor.mn.gov/rules/7019.3110/" TargetMode="External"/><Relationship Id="rId16" Type="http://schemas.openxmlformats.org/officeDocument/2006/relationships/hyperlink" Target="https://www.revisor.mn.gov/rules/7019.3110/" TargetMode="External"/><Relationship Id="rId20" Type="http://schemas.openxmlformats.org/officeDocument/2006/relationships/hyperlink" Target="https://www.revisor.mn.gov/rules/7005.0100/" TargetMode="External"/><Relationship Id="rId29" Type="http://schemas.openxmlformats.org/officeDocument/2006/relationships/printerSettings" Target="../printerSettings/printerSettings6.bin"/><Relationship Id="rId1" Type="http://schemas.openxmlformats.org/officeDocument/2006/relationships/hyperlink" Target="https://www.revisor.mn.gov/rules/7011.0070/" TargetMode="External"/><Relationship Id="rId6" Type="http://schemas.openxmlformats.org/officeDocument/2006/relationships/hyperlink" Target="https://www.revisor.mn.gov/rules/7011.0072/" TargetMode="External"/><Relationship Id="rId11" Type="http://schemas.openxmlformats.org/officeDocument/2006/relationships/hyperlink" Target="https://www.revisor.mn.gov/rules/7007.1130/" TargetMode="External"/><Relationship Id="rId24" Type="http://schemas.openxmlformats.org/officeDocument/2006/relationships/hyperlink" Target="https://www.revisor.mn.gov/rules/7008.0100/" TargetMode="External"/><Relationship Id="rId5" Type="http://schemas.openxmlformats.org/officeDocument/2006/relationships/hyperlink" Target="https://www.revisor.mn.gov/rules/7011.0060/" TargetMode="External"/><Relationship Id="rId15" Type="http://schemas.openxmlformats.org/officeDocument/2006/relationships/hyperlink" Target="https://www.revisor.mn.gov/rules/7011.0060/" TargetMode="External"/><Relationship Id="rId23" Type="http://schemas.openxmlformats.org/officeDocument/2006/relationships/hyperlink" Target="https://www.revisor.mn.gov/rules/7005.0100/" TargetMode="External"/><Relationship Id="rId28" Type="http://schemas.openxmlformats.org/officeDocument/2006/relationships/hyperlink" Target="https://www.revisor.mn.gov/rules/7011.0070/" TargetMode="External"/><Relationship Id="rId10" Type="http://schemas.openxmlformats.org/officeDocument/2006/relationships/hyperlink" Target="https://www.revisor.mn.gov/rules/7007.0100/" TargetMode="External"/><Relationship Id="rId19" Type="http://schemas.openxmlformats.org/officeDocument/2006/relationships/hyperlink" Target="https://www.revisor.mn.gov/rules/7005.0100/" TargetMode="External"/><Relationship Id="rId4" Type="http://schemas.openxmlformats.org/officeDocument/2006/relationships/hyperlink" Target="https://www.revisor.mn.gov/rules/7019.3110/" TargetMode="External"/><Relationship Id="rId9" Type="http://schemas.openxmlformats.org/officeDocument/2006/relationships/hyperlink" Target="https://www.revisor.mn.gov/rules/7005.0100/version/2025-12-04T10:27:58?highlight=%5B%7B%22term%22%3A%22criteria%20air%20pollutants%22%2C%22type%22%3A%22all%22%7D%5D" TargetMode="External"/><Relationship Id="rId14" Type="http://schemas.openxmlformats.org/officeDocument/2006/relationships/hyperlink" Target="https://www.revisor.mn.gov/rules/7011.0060/" TargetMode="External"/><Relationship Id="rId22" Type="http://schemas.openxmlformats.org/officeDocument/2006/relationships/hyperlink" Target="https://www.revisor.mn.gov/rules/7011.0060/" TargetMode="External"/><Relationship Id="rId27" Type="http://schemas.openxmlformats.org/officeDocument/2006/relationships/hyperlink" Target="https://www.revisor.mn.gov/rules/7019.3020/"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9CC85-113A-4427-B06F-7C3E534012BC}">
  <sheetPr codeName="Sheet1"/>
  <dimension ref="A1:O45"/>
  <sheetViews>
    <sheetView showGridLines="0" tabSelected="1" zoomScaleNormal="100" zoomScaleSheetLayoutView="100" workbookViewId="0">
      <selection activeCell="B1" sqref="B1:E4"/>
    </sheetView>
  </sheetViews>
  <sheetFormatPr defaultColWidth="0" defaultRowHeight="15" zeroHeight="1" x14ac:dyDescent="0.25"/>
  <cols>
    <col min="1" max="1" width="2.7109375" style="5" customWidth="1"/>
    <col min="2" max="14" width="9.140625" style="5" customWidth="1"/>
    <col min="15" max="15" width="2.7109375" style="5" customWidth="1"/>
    <col min="16" max="16384" width="9.140625" style="5" hidden="1"/>
  </cols>
  <sheetData>
    <row r="1" spans="2:14" ht="15" customHeight="1" x14ac:dyDescent="0.25">
      <c r="B1" s="373" t="e" vm="1">
        <v>#VALUE!</v>
      </c>
      <c r="C1" s="373"/>
      <c r="D1" s="373"/>
      <c r="E1" s="373"/>
      <c r="F1" s="372" t="s">
        <v>262</v>
      </c>
      <c r="G1" s="372"/>
      <c r="H1" s="372"/>
      <c r="I1" s="372"/>
      <c r="J1" s="372"/>
      <c r="K1" s="372"/>
      <c r="L1" s="372"/>
      <c r="M1" s="372"/>
      <c r="N1" s="372"/>
    </row>
    <row r="2" spans="2:14" ht="15" customHeight="1" x14ac:dyDescent="0.25">
      <c r="B2" s="373"/>
      <c r="C2" s="373"/>
      <c r="D2" s="373"/>
      <c r="E2" s="373"/>
      <c r="F2" s="372"/>
      <c r="G2" s="372"/>
      <c r="H2" s="372"/>
      <c r="I2" s="372"/>
      <c r="J2" s="372"/>
      <c r="K2" s="372"/>
      <c r="L2" s="372"/>
      <c r="M2" s="372"/>
      <c r="N2" s="372"/>
    </row>
    <row r="3" spans="2:14" ht="15" customHeight="1" x14ac:dyDescent="0.25">
      <c r="B3" s="373"/>
      <c r="C3" s="373"/>
      <c r="D3" s="373"/>
      <c r="E3" s="373"/>
      <c r="F3" s="372"/>
      <c r="G3" s="372"/>
      <c r="H3" s="372"/>
      <c r="I3" s="372"/>
      <c r="J3" s="372"/>
      <c r="K3" s="372"/>
      <c r="L3" s="372"/>
      <c r="M3" s="372"/>
      <c r="N3" s="372"/>
    </row>
    <row r="4" spans="2:14" s="3" customFormat="1" ht="12.75" x14ac:dyDescent="0.2">
      <c r="B4" s="373"/>
      <c r="C4" s="373"/>
      <c r="D4" s="373"/>
      <c r="E4" s="373"/>
      <c r="F4" s="310"/>
      <c r="G4" s="310"/>
      <c r="H4" s="310"/>
      <c r="I4" s="310"/>
      <c r="J4" s="310"/>
      <c r="K4" s="310"/>
      <c r="L4" s="310"/>
      <c r="M4" s="310"/>
      <c r="N4" s="310"/>
    </row>
    <row r="5" spans="2:14" ht="15" customHeight="1" x14ac:dyDescent="0.45">
      <c r="B5" s="309"/>
      <c r="C5" s="309"/>
      <c r="D5" s="309"/>
      <c r="E5" s="309"/>
      <c r="F5" s="141"/>
      <c r="G5" s="377" t="s">
        <v>420</v>
      </c>
      <c r="H5" s="377"/>
      <c r="I5" s="377"/>
      <c r="J5" s="377"/>
      <c r="K5" s="377"/>
      <c r="L5" s="377"/>
      <c r="M5" s="377"/>
      <c r="N5" s="377"/>
    </row>
    <row r="6" spans="2:14" ht="19.5" thickBot="1" x14ac:dyDescent="0.3">
      <c r="B6" s="150" t="s">
        <v>261</v>
      </c>
      <c r="C6" s="229"/>
      <c r="D6" s="229"/>
      <c r="E6" s="229"/>
      <c r="F6" s="229"/>
      <c r="G6" s="229"/>
      <c r="H6" s="229"/>
      <c r="I6" s="229"/>
      <c r="J6" s="229"/>
      <c r="K6" s="229"/>
      <c r="L6" s="229"/>
      <c r="M6" s="229"/>
      <c r="N6" s="229"/>
    </row>
    <row r="7" spans="2:14" s="231" customFormat="1" x14ac:dyDescent="0.25">
      <c r="B7" s="378" t="s">
        <v>409</v>
      </c>
      <c r="C7" s="378"/>
      <c r="D7" s="378"/>
      <c r="E7" s="378"/>
      <c r="F7" s="378"/>
      <c r="G7" s="378"/>
      <c r="H7" s="378"/>
      <c r="I7" s="378"/>
      <c r="J7" s="378"/>
      <c r="K7" s="378"/>
      <c r="L7" s="378"/>
      <c r="M7" s="378"/>
      <c r="N7" s="378"/>
    </row>
    <row r="8" spans="2:14" s="231" customFormat="1" x14ac:dyDescent="0.25">
      <c r="B8" s="379"/>
      <c r="C8" s="379"/>
      <c r="D8" s="379"/>
      <c r="E8" s="379"/>
      <c r="F8" s="379"/>
      <c r="G8" s="379"/>
      <c r="H8" s="379"/>
      <c r="I8" s="379"/>
      <c r="J8" s="379"/>
      <c r="K8" s="379"/>
      <c r="L8" s="379"/>
      <c r="M8" s="379"/>
      <c r="N8" s="379"/>
    </row>
    <row r="9" spans="2:14" s="231" customFormat="1" x14ac:dyDescent="0.25">
      <c r="B9" s="379"/>
      <c r="C9" s="379"/>
      <c r="D9" s="379"/>
      <c r="E9" s="379"/>
      <c r="F9" s="379"/>
      <c r="G9" s="379"/>
      <c r="H9" s="379"/>
      <c r="I9" s="379"/>
      <c r="J9" s="379"/>
      <c r="K9" s="379"/>
      <c r="L9" s="379"/>
      <c r="M9" s="379"/>
      <c r="N9" s="379"/>
    </row>
    <row r="10" spans="2:14" s="231" customFormat="1" x14ac:dyDescent="0.25">
      <c r="B10" s="379"/>
      <c r="C10" s="379"/>
      <c r="D10" s="379"/>
      <c r="E10" s="379"/>
      <c r="F10" s="379"/>
      <c r="G10" s="379"/>
      <c r="H10" s="379"/>
      <c r="I10" s="379"/>
      <c r="J10" s="379"/>
      <c r="K10" s="379"/>
      <c r="L10" s="379"/>
      <c r="M10" s="379"/>
      <c r="N10" s="379"/>
    </row>
    <row r="11" spans="2:14" s="249" customFormat="1" x14ac:dyDescent="0.25">
      <c r="B11" s="250"/>
      <c r="C11" s="380" t="s">
        <v>260</v>
      </c>
      <c r="D11" s="380"/>
      <c r="E11" s="380"/>
      <c r="F11" s="380"/>
      <c r="G11" s="380"/>
      <c r="H11" s="244"/>
      <c r="I11" s="244"/>
      <c r="J11" s="244"/>
      <c r="K11" s="244"/>
      <c r="L11" s="244"/>
      <c r="M11" s="244"/>
      <c r="N11" s="244"/>
    </row>
    <row r="12" spans="2:14" s="231" customFormat="1" ht="14.45" customHeight="1" x14ac:dyDescent="0.25">
      <c r="B12" s="19"/>
      <c r="C12" s="375" t="s">
        <v>259</v>
      </c>
      <c r="D12" s="375"/>
      <c r="E12" s="375"/>
      <c r="F12" s="375"/>
      <c r="G12" s="375"/>
      <c r="H12" s="375"/>
      <c r="I12" s="375"/>
      <c r="J12" s="375"/>
      <c r="K12" s="375"/>
      <c r="L12" s="375"/>
      <c r="M12" s="375"/>
      <c r="N12" s="375"/>
    </row>
    <row r="13" spans="2:14" s="231" customFormat="1" x14ac:dyDescent="0.25">
      <c r="B13" s="237"/>
      <c r="C13" s="375"/>
      <c r="D13" s="375"/>
      <c r="E13" s="375"/>
      <c r="F13" s="375"/>
      <c r="G13" s="375"/>
      <c r="H13" s="375"/>
      <c r="I13" s="375"/>
      <c r="J13" s="375"/>
      <c r="K13" s="375"/>
      <c r="L13" s="375"/>
      <c r="M13" s="375"/>
      <c r="N13" s="375"/>
    </row>
    <row r="14" spans="2:14" s="231" customFormat="1" x14ac:dyDescent="0.25">
      <c r="B14" s="237"/>
      <c r="C14" s="375"/>
      <c r="D14" s="375"/>
      <c r="E14" s="375"/>
      <c r="F14" s="375"/>
      <c r="G14" s="375"/>
      <c r="H14" s="375"/>
      <c r="I14" s="375"/>
      <c r="J14" s="375"/>
      <c r="K14" s="375"/>
      <c r="L14" s="375"/>
      <c r="M14" s="375"/>
      <c r="N14" s="375"/>
    </row>
    <row r="15" spans="2:14" s="231" customFormat="1" x14ac:dyDescent="0.25">
      <c r="B15" s="237"/>
      <c r="C15" s="359"/>
      <c r="D15" s="359"/>
      <c r="E15" s="359"/>
      <c r="F15" s="359"/>
      <c r="G15" s="359"/>
      <c r="H15" s="359"/>
      <c r="I15" s="359"/>
      <c r="J15" s="359"/>
      <c r="K15" s="359"/>
      <c r="L15" s="359"/>
      <c r="M15" s="359"/>
      <c r="N15" s="359"/>
    </row>
    <row r="16" spans="2:14" ht="18.75" x14ac:dyDescent="0.25">
      <c r="B16" s="248" t="s">
        <v>258</v>
      </c>
      <c r="C16" s="248"/>
      <c r="D16" s="248"/>
      <c r="E16" s="248"/>
      <c r="F16" s="248"/>
      <c r="G16" s="248"/>
      <c r="H16" s="248"/>
      <c r="I16" s="248"/>
      <c r="J16" s="248"/>
      <c r="K16" s="248"/>
      <c r="L16" s="248"/>
      <c r="M16" s="248"/>
      <c r="N16" s="248"/>
    </row>
    <row r="17" spans="1:14" s="231" customFormat="1" x14ac:dyDescent="0.25">
      <c r="B17" s="374" t="s">
        <v>0</v>
      </c>
      <c r="C17" s="374"/>
      <c r="D17" s="375" t="s">
        <v>257</v>
      </c>
      <c r="E17" s="375"/>
      <c r="F17" s="375"/>
      <c r="G17" s="375"/>
      <c r="H17" s="375"/>
      <c r="I17" s="375"/>
      <c r="J17" s="375"/>
      <c r="K17" s="375"/>
      <c r="L17" s="375"/>
      <c r="M17" s="375"/>
      <c r="N17" s="375"/>
    </row>
    <row r="18" spans="1:14" s="231" customFormat="1" x14ac:dyDescent="0.25">
      <c r="B18" s="376" t="s">
        <v>256</v>
      </c>
      <c r="C18" s="376"/>
      <c r="D18" s="375" t="s">
        <v>255</v>
      </c>
      <c r="E18" s="375"/>
      <c r="F18" s="375"/>
      <c r="G18" s="375"/>
      <c r="H18" s="375"/>
      <c r="I18" s="375"/>
      <c r="J18" s="375"/>
      <c r="K18" s="375"/>
      <c r="L18" s="375"/>
      <c r="M18" s="375"/>
      <c r="N18" s="375"/>
    </row>
    <row r="19" spans="1:14" s="231" customFormat="1" x14ac:dyDescent="0.25">
      <c r="B19" s="374" t="s">
        <v>254</v>
      </c>
      <c r="C19" s="374"/>
      <c r="D19" s="375" t="s">
        <v>253</v>
      </c>
      <c r="E19" s="375"/>
      <c r="F19" s="375"/>
      <c r="G19" s="375"/>
      <c r="H19" s="375"/>
      <c r="I19" s="375"/>
      <c r="J19" s="375"/>
      <c r="K19" s="375"/>
      <c r="L19" s="375"/>
      <c r="M19" s="375"/>
      <c r="N19" s="375"/>
    </row>
    <row r="20" spans="1:14" s="231" customFormat="1" x14ac:dyDescent="0.25">
      <c r="B20" s="374" t="s">
        <v>252</v>
      </c>
      <c r="C20" s="374"/>
      <c r="D20" s="375" t="s">
        <v>251</v>
      </c>
      <c r="E20" s="375"/>
      <c r="F20" s="375"/>
      <c r="G20" s="375"/>
      <c r="H20" s="375"/>
      <c r="I20" s="375"/>
      <c r="J20" s="375"/>
      <c r="K20" s="375"/>
      <c r="L20" s="375"/>
      <c r="M20" s="375"/>
      <c r="N20" s="375"/>
    </row>
    <row r="21" spans="1:14" s="231" customFormat="1" x14ac:dyDescent="0.25">
      <c r="B21" s="247"/>
      <c r="C21" s="247" t="s">
        <v>250</v>
      </c>
      <c r="D21" s="375" t="s">
        <v>249</v>
      </c>
      <c r="E21" s="375"/>
      <c r="F21" s="375"/>
      <c r="G21" s="375"/>
      <c r="H21" s="375"/>
      <c r="I21" s="375"/>
      <c r="J21" s="375"/>
      <c r="K21" s="375"/>
      <c r="L21" s="375"/>
      <c r="M21" s="375"/>
      <c r="N21" s="375"/>
    </row>
    <row r="22" spans="1:14" x14ac:dyDescent="0.25">
      <c r="B22" s="245"/>
      <c r="C22" s="245"/>
      <c r="D22" s="245"/>
      <c r="E22" s="245"/>
      <c r="F22" s="245"/>
      <c r="G22" s="244"/>
      <c r="H22" s="244"/>
      <c r="I22" s="244"/>
      <c r="J22" s="244"/>
      <c r="K22" s="244"/>
      <c r="L22" s="244"/>
      <c r="M22" s="244"/>
      <c r="N22" s="244"/>
    </row>
    <row r="23" spans="1:14" s="7" customFormat="1" ht="18.75" x14ac:dyDescent="0.3">
      <c r="B23" s="243" t="s">
        <v>248</v>
      </c>
      <c r="C23" s="243"/>
      <c r="D23" s="243"/>
      <c r="E23" s="243"/>
      <c r="F23" s="243"/>
      <c r="G23" s="243"/>
      <c r="H23" s="243"/>
      <c r="I23" s="243"/>
      <c r="J23" s="243"/>
      <c r="K23" s="243"/>
      <c r="L23" s="243"/>
      <c r="M23" s="243"/>
      <c r="N23" s="243"/>
    </row>
    <row r="24" spans="1:14" s="238" customFormat="1" x14ac:dyDescent="0.25">
      <c r="B24" s="242" t="s">
        <v>247</v>
      </c>
      <c r="C24" s="383" t="s">
        <v>246</v>
      </c>
      <c r="D24" s="383"/>
      <c r="E24" s="383"/>
      <c r="F24" s="383"/>
      <c r="G24" s="383"/>
      <c r="H24" s="383"/>
      <c r="I24" s="383"/>
      <c r="J24" s="383"/>
      <c r="K24" s="383"/>
      <c r="L24" s="383"/>
      <c r="M24" s="383"/>
      <c r="N24" s="383"/>
    </row>
    <row r="25" spans="1:14" s="238" customFormat="1" x14ac:dyDescent="0.25">
      <c r="B25" s="241" t="s">
        <v>245</v>
      </c>
      <c r="C25" s="383" t="s">
        <v>244</v>
      </c>
      <c r="D25" s="383"/>
      <c r="E25" s="383"/>
      <c r="F25" s="383"/>
      <c r="G25" s="383"/>
      <c r="H25" s="383"/>
      <c r="I25" s="383"/>
      <c r="J25" s="383"/>
      <c r="K25" s="383"/>
      <c r="L25" s="383"/>
      <c r="M25" s="383"/>
      <c r="N25" s="383"/>
    </row>
    <row r="26" spans="1:14" s="238" customFormat="1" x14ac:dyDescent="0.25">
      <c r="B26" s="232" t="s">
        <v>243</v>
      </c>
      <c r="C26" s="383" t="s">
        <v>242</v>
      </c>
      <c r="D26" s="383"/>
      <c r="E26" s="383"/>
      <c r="F26" s="383"/>
      <c r="G26" s="383"/>
      <c r="H26" s="383"/>
      <c r="I26" s="383"/>
      <c r="J26" s="383"/>
      <c r="K26" s="383"/>
      <c r="L26" s="383"/>
      <c r="M26" s="383"/>
      <c r="N26" s="383"/>
    </row>
    <row r="27" spans="1:14" s="238" customFormat="1" x14ac:dyDescent="0.25">
      <c r="B27" s="240" t="s">
        <v>241</v>
      </c>
      <c r="C27" s="383" t="s">
        <v>240</v>
      </c>
      <c r="D27" s="383"/>
      <c r="E27" s="383"/>
      <c r="F27" s="383"/>
      <c r="G27" s="383"/>
      <c r="H27" s="383"/>
      <c r="I27" s="383"/>
      <c r="J27" s="383"/>
      <c r="K27" s="383"/>
      <c r="L27" s="383"/>
      <c r="M27" s="383"/>
      <c r="N27" s="383"/>
    </row>
    <row r="28" spans="1:14" s="238" customFormat="1" x14ac:dyDescent="0.25">
      <c r="B28" s="239" t="s">
        <v>239</v>
      </c>
      <c r="C28" s="383" t="s">
        <v>238</v>
      </c>
      <c r="D28" s="383"/>
      <c r="E28" s="383"/>
      <c r="F28" s="383"/>
      <c r="G28" s="383"/>
      <c r="H28" s="383"/>
      <c r="I28" s="383"/>
      <c r="J28" s="383"/>
      <c r="K28" s="383"/>
      <c r="L28" s="383"/>
      <c r="M28" s="383"/>
      <c r="N28" s="383"/>
    </row>
    <row r="29" spans="1:14" x14ac:dyDescent="0.25">
      <c r="B29" s="131"/>
      <c r="C29" s="237"/>
      <c r="D29" s="237"/>
      <c r="E29" s="237"/>
      <c r="F29" s="237"/>
      <c r="G29" s="237"/>
      <c r="H29" s="237"/>
      <c r="I29" s="237"/>
      <c r="J29" s="237"/>
      <c r="K29" s="237"/>
      <c r="L29" s="237"/>
      <c r="M29" s="237"/>
      <c r="N29" s="237"/>
    </row>
    <row r="30" spans="1:14" ht="18.75" x14ac:dyDescent="0.3">
      <c r="B30" s="234" t="s">
        <v>237</v>
      </c>
      <c r="C30" s="234"/>
      <c r="D30" s="234"/>
      <c r="E30" s="234"/>
      <c r="F30" s="234"/>
      <c r="G30" s="234"/>
      <c r="H30" s="234"/>
      <c r="I30" s="234"/>
      <c r="J30" s="234"/>
      <c r="K30" s="234"/>
      <c r="L30" s="234"/>
      <c r="M30" s="234"/>
      <c r="N30" s="234"/>
    </row>
    <row r="31" spans="1:14" s="231" customFormat="1" ht="15" customHeight="1" x14ac:dyDescent="0.25">
      <c r="B31" s="370" t="s">
        <v>235</v>
      </c>
      <c r="C31" s="370"/>
      <c r="D31" s="370"/>
      <c r="E31" s="370"/>
      <c r="F31" s="370" t="s">
        <v>412</v>
      </c>
      <c r="G31" s="370"/>
      <c r="H31" s="370"/>
      <c r="I31" s="370"/>
      <c r="J31" s="370" t="s">
        <v>234</v>
      </c>
      <c r="K31" s="370"/>
      <c r="L31" s="370"/>
      <c r="M31" s="370"/>
      <c r="N31" s="370"/>
    </row>
    <row r="32" spans="1:14" s="231" customFormat="1" ht="15" customHeight="1" x14ac:dyDescent="0.25">
      <c r="A32" s="363"/>
      <c r="B32" s="371" t="s">
        <v>236</v>
      </c>
      <c r="C32" s="371"/>
      <c r="D32" s="371"/>
      <c r="E32" s="371"/>
      <c r="F32" s="371" t="s">
        <v>233</v>
      </c>
      <c r="G32" s="371"/>
      <c r="H32" s="371"/>
      <c r="I32" s="371"/>
      <c r="J32" s="371" t="s">
        <v>151</v>
      </c>
      <c r="K32" s="371"/>
      <c r="L32" s="371"/>
      <c r="M32" s="371"/>
      <c r="N32" s="371"/>
    </row>
    <row r="33" spans="2:14" s="231" customFormat="1" x14ac:dyDescent="0.25">
      <c r="B33" s="142"/>
      <c r="C33" s="142"/>
      <c r="D33" s="142"/>
      <c r="E33" s="142"/>
      <c r="F33" s="142"/>
      <c r="G33" s="235"/>
      <c r="H33" s="235"/>
      <c r="J33" s="236"/>
      <c r="K33" s="236"/>
      <c r="L33" s="236"/>
      <c r="M33" s="236"/>
      <c r="N33" s="236"/>
    </row>
    <row r="34" spans="2:14" s="231" customFormat="1" ht="14.45" customHeight="1" x14ac:dyDescent="0.25">
      <c r="B34" s="382" t="s">
        <v>408</v>
      </c>
      <c r="C34" s="382"/>
      <c r="D34" s="382"/>
      <c r="E34" s="382"/>
      <c r="F34" s="382"/>
      <c r="G34" s="382"/>
      <c r="H34" s="382"/>
      <c r="I34" s="382"/>
      <c r="J34" s="382"/>
      <c r="K34" s="382"/>
      <c r="L34" s="382"/>
      <c r="M34" s="382"/>
      <c r="N34" s="382"/>
    </row>
    <row r="35" spans="2:14" s="231" customFormat="1" ht="14.45" customHeight="1" x14ac:dyDescent="0.25">
      <c r="B35" s="382"/>
      <c r="C35" s="382"/>
      <c r="D35" s="382"/>
      <c r="E35" s="382"/>
      <c r="F35" s="382"/>
      <c r="G35" s="382"/>
      <c r="H35" s="382"/>
      <c r="I35" s="382"/>
      <c r="J35" s="382"/>
      <c r="K35" s="382"/>
      <c r="L35" s="382"/>
      <c r="M35" s="382"/>
      <c r="N35" s="382"/>
    </row>
    <row r="36" spans="2:14" s="231" customFormat="1" ht="14.45" customHeight="1" x14ac:dyDescent="0.25">
      <c r="B36" s="382"/>
      <c r="C36" s="382"/>
      <c r="D36" s="382"/>
      <c r="E36" s="382"/>
      <c r="F36" s="382"/>
      <c r="G36" s="382"/>
      <c r="H36" s="382"/>
      <c r="I36" s="382"/>
      <c r="J36" s="382"/>
      <c r="K36" s="382"/>
      <c r="L36" s="382"/>
      <c r="M36" s="382"/>
      <c r="N36" s="382"/>
    </row>
    <row r="37" spans="2:14" s="231" customFormat="1" ht="14.45" customHeight="1" x14ac:dyDescent="0.25">
      <c r="B37" s="371" t="s">
        <v>410</v>
      </c>
      <c r="C37" s="371"/>
      <c r="D37" s="371"/>
      <c r="E37" s="371"/>
      <c r="F37" s="371" t="s">
        <v>407</v>
      </c>
      <c r="G37" s="371"/>
      <c r="H37" s="371"/>
      <c r="I37" s="371"/>
      <c r="J37" s="371"/>
      <c r="K37" s="371"/>
      <c r="L37" s="371"/>
      <c r="M37" s="371"/>
      <c r="N37" s="371"/>
    </row>
    <row r="38" spans="2:14" s="231" customFormat="1" ht="14.45" customHeight="1" x14ac:dyDescent="0.25">
      <c r="B38" s="371" t="s">
        <v>411</v>
      </c>
      <c r="C38" s="371"/>
      <c r="D38" s="371"/>
      <c r="E38" s="371"/>
      <c r="F38" s="371"/>
      <c r="G38" s="371"/>
      <c r="H38" s="371"/>
      <c r="I38" s="371"/>
      <c r="J38" s="371"/>
      <c r="K38" s="371"/>
      <c r="L38" s="371"/>
      <c r="M38" s="371"/>
      <c r="N38" s="371"/>
    </row>
    <row r="39" spans="2:14" s="231" customFormat="1" ht="14.45" customHeight="1" x14ac:dyDescent="0.25">
      <c r="C39" s="360"/>
      <c r="D39" s="360"/>
      <c r="E39" s="360"/>
      <c r="F39" s="360"/>
      <c r="G39" s="360"/>
      <c r="H39" s="360"/>
      <c r="I39" s="360"/>
      <c r="J39" s="360"/>
      <c r="K39" s="360"/>
      <c r="L39" s="360"/>
      <c r="M39" s="360"/>
      <c r="N39" s="360"/>
    </row>
    <row r="40" spans="2:14" ht="18.75" x14ac:dyDescent="0.3">
      <c r="B40" s="234" t="s">
        <v>232</v>
      </c>
      <c r="C40" s="234"/>
      <c r="D40" s="234"/>
      <c r="E40" s="234"/>
      <c r="F40" s="234"/>
      <c r="G40" s="234"/>
      <c r="H40" s="234"/>
      <c r="I40" s="234"/>
      <c r="J40" s="234"/>
      <c r="K40" s="234"/>
      <c r="L40" s="234"/>
      <c r="M40" s="234"/>
      <c r="N40" s="234"/>
    </row>
    <row r="41" spans="2:14" s="231" customFormat="1" x14ac:dyDescent="0.25">
      <c r="B41" s="381" t="s">
        <v>231</v>
      </c>
      <c r="C41" s="381"/>
      <c r="D41" s="381"/>
      <c r="E41" s="381"/>
      <c r="F41" s="381"/>
      <c r="G41" s="381"/>
      <c r="H41" s="381"/>
      <c r="I41" s="381"/>
      <c r="J41" s="381"/>
      <c r="K41" s="381"/>
      <c r="L41" s="381"/>
      <c r="M41" s="381"/>
      <c r="N41" s="381"/>
    </row>
    <row r="42" spans="2:14" s="231" customFormat="1" x14ac:dyDescent="0.25">
      <c r="B42" s="381" t="s">
        <v>230</v>
      </c>
      <c r="C42" s="381"/>
      <c r="D42" s="381"/>
      <c r="E42" s="381"/>
      <c r="F42" s="381"/>
      <c r="G42" s="381"/>
      <c r="H42" s="381"/>
      <c r="I42" s="381"/>
      <c r="J42" s="381"/>
      <c r="K42" s="381"/>
      <c r="L42" s="381"/>
      <c r="M42" s="381"/>
      <c r="N42" s="381"/>
    </row>
    <row r="43" spans="2:14" s="231" customFormat="1" x14ac:dyDescent="0.25">
      <c r="B43" s="361" t="s">
        <v>229</v>
      </c>
      <c r="C43" s="381" t="s">
        <v>228</v>
      </c>
      <c r="D43" s="381"/>
      <c r="E43" s="361" t="s">
        <v>227</v>
      </c>
      <c r="F43" s="371" t="s">
        <v>226</v>
      </c>
      <c r="G43" s="371"/>
      <c r="H43" s="371"/>
      <c r="I43" s="371"/>
      <c r="J43" s="361" t="s">
        <v>413</v>
      </c>
      <c r="K43" s="371" t="s">
        <v>414</v>
      </c>
      <c r="L43" s="371"/>
      <c r="M43" s="371"/>
      <c r="N43" s="371"/>
    </row>
    <row r="44" spans="2:14" s="231" customFormat="1" x14ac:dyDescent="0.25">
      <c r="B44" s="362"/>
      <c r="C44" s="381" t="s">
        <v>225</v>
      </c>
      <c r="D44" s="381"/>
      <c r="E44" s="233"/>
      <c r="F44" s="362"/>
      <c r="G44" s="362"/>
      <c r="H44" s="362"/>
      <c r="I44" s="362"/>
      <c r="J44" s="362"/>
      <c r="K44" s="362"/>
      <c r="L44" s="362"/>
      <c r="M44" s="362"/>
      <c r="N44" s="362"/>
    </row>
    <row r="45" spans="2:14" x14ac:dyDescent="0.25"/>
  </sheetData>
  <mergeCells count="36">
    <mergeCell ref="C24:N24"/>
    <mergeCell ref="C25:N25"/>
    <mergeCell ref="C26:N26"/>
    <mergeCell ref="C27:N27"/>
    <mergeCell ref="C28:N28"/>
    <mergeCell ref="B41:N41"/>
    <mergeCell ref="B42:N42"/>
    <mergeCell ref="C43:D43"/>
    <mergeCell ref="C44:D44"/>
    <mergeCell ref="B34:N36"/>
    <mergeCell ref="F37:N38"/>
    <mergeCell ref="B37:E37"/>
    <mergeCell ref="B38:E38"/>
    <mergeCell ref="K43:N43"/>
    <mergeCell ref="F43:I43"/>
    <mergeCell ref="B19:C19"/>
    <mergeCell ref="D19:N19"/>
    <mergeCell ref="B20:C20"/>
    <mergeCell ref="D20:N20"/>
    <mergeCell ref="D21:N21"/>
    <mergeCell ref="F1:N3"/>
    <mergeCell ref="B1:E4"/>
    <mergeCell ref="B17:C17"/>
    <mergeCell ref="D17:N17"/>
    <mergeCell ref="B18:C18"/>
    <mergeCell ref="D18:N18"/>
    <mergeCell ref="C12:N14"/>
    <mergeCell ref="G5:N5"/>
    <mergeCell ref="B7:N10"/>
    <mergeCell ref="C11:G11"/>
    <mergeCell ref="B31:E31"/>
    <mergeCell ref="B32:E32"/>
    <mergeCell ref="F32:I32"/>
    <mergeCell ref="F31:I31"/>
    <mergeCell ref="J32:N32"/>
    <mergeCell ref="J31:N31"/>
  </mergeCells>
  <hyperlinks>
    <hyperlink ref="F43" r:id="rId1" xr:uid="{958E0DD9-DE32-4858-ACDF-641D21434CA1}"/>
    <hyperlink ref="K43" r:id="rId2" display="https://www.pca.state.mn.us/smallbizhelp" xr:uid="{FEE362FE-7243-4D77-BA13-EFD4A0B65BEA}"/>
    <hyperlink ref="J31" r:id="rId3" xr:uid="{DFF0FD89-F766-4D9E-B3F5-7CE37EB52561}"/>
    <hyperlink ref="B32" r:id="rId4" xr:uid="{E4D18AC5-840C-4EED-A26B-E71D8F668B00}"/>
    <hyperlink ref="F31" r:id="rId5" display="Your Option D registration permit fact sheet" xr:uid="{4C7CFBDE-5B15-4813-8EDA-80BF6AE92828}"/>
    <hyperlink ref="F32" r:id="rId6" xr:uid="{9AC2E69B-2F4E-4725-AE9D-CA1AE9CC35A9}"/>
    <hyperlink ref="B31" r:id="rId7" xr:uid="{BC035638-0B08-408F-AA02-C8B6468F96B1}"/>
    <hyperlink ref="B17:C17" location="Instructions!A1" display="Instructions" xr:uid="{20192455-4D47-4CD9-A212-9FBCC4E3C62B}"/>
    <hyperlink ref="B18:C18" location="'Data guidance'!A1" display="Data guidance" xr:uid="{171C0A8E-3E27-405C-B807-3DE056BAB32E}"/>
    <hyperlink ref="B19:C19" location="Data!A1" display="Data" xr:uid="{6EF80D6C-0348-4CF2-B930-B43D602A0D22}"/>
    <hyperlink ref="B20:C20" location="'Year 1'!A1" display="Year 1" xr:uid="{B8C16F88-0A9D-46FB-BC16-E9C0A4CA6FC4}"/>
    <hyperlink ref="C11:G11" r:id="rId8" display="Air toxics emissions reporting online training" xr:uid="{4177C8A4-735D-42BE-B353-3E7A209AF9A6}"/>
    <hyperlink ref="C21" location="Glossary!A1" display="Glossary" xr:uid="{E67B48DC-5D13-452D-BB5C-BC381B238ED6}"/>
    <hyperlink ref="B37" r:id="rId9" xr:uid="{68ADBBC1-BA2C-4594-9B0A-5F076F6972A0}"/>
    <hyperlink ref="B38" r:id="rId10" location=":~:text=Air%20pollutants-,Emission%20thresholds,-Federal%20and%20state" xr:uid="{C0786E54-1950-476C-BFD3-6E7078BB9410}"/>
    <hyperlink ref="J32:N32" r:id="rId11" display="Control equipment rule Minn. R. 7001.0060 - 7011.0080" xr:uid="{7EAF33A7-7E35-4A05-A9D2-2D05413DE4FC}"/>
    <hyperlink ref="F37:N38" r:id="rId12" display="Any facility submitting an air permit application (excluding registration permits) is required to use the MPCA air permitting emission spreadsheet: Coating air emissions calculator (aq-f13-ecs02)." xr:uid="{AAA6D04A-4824-4366-AD13-EF2922B61197}"/>
  </hyperlinks>
  <pageMargins left="0.7" right="0.7" top="0.75" bottom="0.75" header="0.3" footer="0.3"/>
  <pageSetup orientation="landscape" verticalDpi="1200" r:id="rId13"/>
  <headerFooter>
    <oddFooter>&amp;L&amp;"-,Italic"&amp;8p-sbap5-22 • 7/23/26&amp;C&amp;"-,Italic"&amp;8https://www.pca.state.mn.us
651-296-6300 • 800-657-3864 • use your preferred relay service • Available in alternative formats&amp;R&amp;"-,Italic"&amp;8Page &amp;P of &amp;N</oddFooter>
  </headerFooter>
  <rowBreaks count="1" manualBreakCount="1">
    <brk id="33"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EB379-4589-47A5-8849-22A20A029378}">
  <sheetPr codeName="Sheet2"/>
  <dimension ref="A1:T51"/>
  <sheetViews>
    <sheetView showGridLines="0" zoomScaleNormal="100" zoomScaleSheetLayoutView="100" workbookViewId="0"/>
  </sheetViews>
  <sheetFormatPr defaultColWidth="0" defaultRowHeight="15" zeroHeight="1" x14ac:dyDescent="0.25"/>
  <cols>
    <col min="1" max="1" width="2.7109375" style="249" customWidth="1"/>
    <col min="2" max="7" width="9.28515625" style="249" customWidth="1"/>
    <col min="8" max="8" width="6.5703125" style="249" customWidth="1"/>
    <col min="9" max="14" width="9.28515625" style="249" customWidth="1"/>
    <col min="15" max="15" width="2.7109375" style="249" customWidth="1"/>
    <col min="16" max="20" width="0" style="249" hidden="1" customWidth="1"/>
    <col min="21" max="16384" width="9.140625" style="249" hidden="1"/>
  </cols>
  <sheetData>
    <row r="1" spans="2:20" s="294" customFormat="1" ht="12.75" x14ac:dyDescent="0.25">
      <c r="B1" s="141"/>
      <c r="C1" s="141"/>
      <c r="D1" s="141"/>
      <c r="E1" s="141"/>
      <c r="F1" s="141"/>
      <c r="G1" s="384" t="str">
        <f>Introduction!G5</f>
        <v>p-sbap5-22  • 7/23/26</v>
      </c>
      <c r="H1" s="384"/>
      <c r="I1" s="384"/>
      <c r="J1" s="384"/>
      <c r="K1" s="384"/>
      <c r="L1" s="384"/>
      <c r="M1" s="384"/>
      <c r="N1" s="384"/>
    </row>
    <row r="2" spans="2:20" ht="19.5" thickBot="1" x14ac:dyDescent="0.3">
      <c r="B2" s="150" t="s">
        <v>0</v>
      </c>
      <c r="C2" s="229"/>
      <c r="D2" s="229"/>
      <c r="E2" s="229"/>
      <c r="F2" s="229"/>
      <c r="G2" s="229"/>
      <c r="H2" s="229"/>
      <c r="I2" s="229"/>
      <c r="J2" s="229"/>
      <c r="K2" s="229"/>
      <c r="L2" s="229"/>
      <c r="M2" s="229"/>
      <c r="N2" s="229"/>
      <c r="O2" s="295"/>
    </row>
    <row r="3" spans="2:20" s="302" customFormat="1" ht="12.75" x14ac:dyDescent="0.25">
      <c r="B3" s="153"/>
      <c r="C3" s="133"/>
      <c r="D3" s="133"/>
      <c r="E3" s="133"/>
      <c r="F3" s="133"/>
      <c r="G3" s="133"/>
      <c r="H3" s="133"/>
      <c r="I3" s="133"/>
      <c r="J3" s="133"/>
      <c r="K3" s="133"/>
      <c r="L3" s="133"/>
      <c r="M3" s="133"/>
      <c r="N3" s="133"/>
      <c r="O3" s="295"/>
    </row>
    <row r="4" spans="2:20" s="297" customFormat="1" ht="15.75" x14ac:dyDescent="0.25">
      <c r="B4" s="385" t="s">
        <v>167</v>
      </c>
      <c r="C4" s="385"/>
      <c r="D4" s="385"/>
      <c r="E4" s="385"/>
      <c r="F4" s="385"/>
      <c r="G4" s="385"/>
      <c r="H4" s="385"/>
      <c r="I4" s="385"/>
      <c r="J4" s="385"/>
      <c r="K4" s="385"/>
      <c r="L4" s="385"/>
      <c r="M4" s="385"/>
      <c r="N4" s="385"/>
      <c r="O4" s="296"/>
    </row>
    <row r="5" spans="2:20" s="19" customFormat="1" ht="12.75" x14ac:dyDescent="0.25">
      <c r="B5" s="131"/>
      <c r="C5" s="375" t="s">
        <v>369</v>
      </c>
      <c r="D5" s="375"/>
      <c r="E5" s="375"/>
      <c r="F5" s="375"/>
      <c r="G5" s="375"/>
      <c r="H5" s="375"/>
      <c r="I5" s="375"/>
      <c r="J5" s="375"/>
      <c r="K5" s="375"/>
      <c r="L5" s="375"/>
      <c r="M5" s="375"/>
      <c r="N5" s="375"/>
      <c r="O5" s="235"/>
      <c r="R5" s="298"/>
      <c r="S5" s="298"/>
      <c r="T5" s="298"/>
    </row>
    <row r="6" spans="2:20" s="19" customFormat="1" ht="12.75" x14ac:dyDescent="0.25">
      <c r="B6" s="131"/>
      <c r="C6" s="386" t="s">
        <v>377</v>
      </c>
      <c r="D6" s="386"/>
      <c r="E6" s="386"/>
      <c r="F6" s="386"/>
      <c r="G6" s="386"/>
      <c r="H6" s="386"/>
      <c r="I6" s="386"/>
      <c r="J6" s="386"/>
      <c r="K6" s="386"/>
      <c r="L6" s="386"/>
      <c r="M6" s="386"/>
      <c r="N6" s="386"/>
      <c r="O6" s="235"/>
      <c r="R6" s="298"/>
      <c r="S6" s="298"/>
      <c r="T6" s="298"/>
    </row>
    <row r="7" spans="2:20" s="19" customFormat="1" ht="12.75" x14ac:dyDescent="0.25">
      <c r="B7" s="131"/>
      <c r="C7" s="386"/>
      <c r="D7" s="386"/>
      <c r="E7" s="386"/>
      <c r="F7" s="386"/>
      <c r="G7" s="386"/>
      <c r="H7" s="386"/>
      <c r="I7" s="386"/>
      <c r="J7" s="386"/>
      <c r="K7" s="386"/>
      <c r="L7" s="386"/>
      <c r="M7" s="386"/>
      <c r="N7" s="386"/>
      <c r="O7" s="299"/>
      <c r="R7" s="298"/>
      <c r="S7" s="298"/>
      <c r="T7" s="298"/>
    </row>
    <row r="8" spans="2:20" s="302" customFormat="1" ht="12.75" x14ac:dyDescent="0.25">
      <c r="B8" s="300"/>
      <c r="C8" s="301"/>
      <c r="D8" s="301"/>
      <c r="E8" s="301"/>
      <c r="F8" s="301"/>
      <c r="G8" s="301"/>
      <c r="H8" s="301"/>
      <c r="I8" s="301"/>
      <c r="J8" s="301"/>
      <c r="K8" s="301"/>
      <c r="L8" s="301"/>
      <c r="M8" s="301"/>
      <c r="N8" s="301"/>
      <c r="O8" s="290"/>
      <c r="R8" s="1"/>
      <c r="S8" s="1"/>
      <c r="T8" s="1"/>
    </row>
    <row r="9" spans="2:20" s="297" customFormat="1" ht="15.75" x14ac:dyDescent="0.25">
      <c r="B9" s="387" t="s">
        <v>370</v>
      </c>
      <c r="C9" s="388"/>
      <c r="D9" s="388"/>
      <c r="E9" s="388"/>
      <c r="F9" s="388"/>
      <c r="G9" s="388"/>
      <c r="H9" s="388"/>
      <c r="I9" s="388"/>
      <c r="J9" s="388"/>
      <c r="K9" s="388"/>
      <c r="L9" s="388"/>
      <c r="M9" s="388"/>
      <c r="N9" s="388"/>
      <c r="O9" s="296"/>
    </row>
    <row r="10" spans="2:20" s="3" customFormat="1" ht="12.75" x14ac:dyDescent="0.2">
      <c r="B10" s="375" t="s">
        <v>214</v>
      </c>
      <c r="C10" s="375"/>
      <c r="D10" s="375"/>
      <c r="E10" s="375"/>
      <c r="F10" s="375"/>
      <c r="G10" s="375"/>
      <c r="H10" s="375"/>
      <c r="I10" s="375"/>
      <c r="J10" s="375"/>
      <c r="K10" s="375"/>
      <c r="L10" s="375"/>
      <c r="M10" s="375"/>
      <c r="N10" s="375"/>
      <c r="O10" s="303"/>
      <c r="R10" s="304"/>
      <c r="S10" s="304"/>
      <c r="T10" s="304"/>
    </row>
    <row r="11" spans="2:20" s="3" customFormat="1" ht="12.75" x14ac:dyDescent="0.2">
      <c r="B11" s="375"/>
      <c r="C11" s="375"/>
      <c r="D11" s="375"/>
      <c r="E11" s="375"/>
      <c r="F11" s="375"/>
      <c r="G11" s="375"/>
      <c r="H11" s="375"/>
      <c r="I11" s="375"/>
      <c r="J11" s="375"/>
      <c r="K11" s="375"/>
      <c r="L11" s="375"/>
      <c r="M11" s="375"/>
      <c r="N11" s="375"/>
      <c r="O11" s="303"/>
      <c r="R11" s="304"/>
      <c r="S11" s="304"/>
      <c r="T11" s="304"/>
    </row>
    <row r="12" spans="2:20" s="3" customFormat="1" ht="12.75" customHeight="1" x14ac:dyDescent="0.2">
      <c r="B12" s="305"/>
      <c r="C12" s="389" t="s">
        <v>171</v>
      </c>
      <c r="D12" s="389"/>
      <c r="E12" s="389"/>
      <c r="F12" s="389"/>
      <c r="G12" s="389"/>
      <c r="H12" s="389"/>
      <c r="I12" s="389"/>
      <c r="J12" s="389"/>
      <c r="K12" s="389"/>
      <c r="L12" s="389"/>
      <c r="M12" s="389"/>
      <c r="N12" s="389"/>
      <c r="O12" s="303"/>
      <c r="R12" s="304"/>
      <c r="S12" s="304"/>
      <c r="T12" s="304"/>
    </row>
    <row r="13" spans="2:20" s="3" customFormat="1" ht="12.75" x14ac:dyDescent="0.2">
      <c r="B13" s="305"/>
      <c r="C13" s="389"/>
      <c r="D13" s="389"/>
      <c r="E13" s="389"/>
      <c r="F13" s="389"/>
      <c r="G13" s="389"/>
      <c r="H13" s="389"/>
      <c r="I13" s="389"/>
      <c r="J13" s="389"/>
      <c r="K13" s="389"/>
      <c r="L13" s="389"/>
      <c r="M13" s="389"/>
      <c r="N13" s="389"/>
      <c r="O13" s="303"/>
      <c r="R13" s="304"/>
      <c r="S13" s="304"/>
      <c r="T13" s="304"/>
    </row>
    <row r="14" spans="2:20" s="3" customFormat="1" ht="12.75" x14ac:dyDescent="0.2">
      <c r="B14" s="305"/>
      <c r="C14" s="389"/>
      <c r="D14" s="389"/>
      <c r="E14" s="389"/>
      <c r="F14" s="389"/>
      <c r="G14" s="389"/>
      <c r="H14" s="389"/>
      <c r="I14" s="389"/>
      <c r="J14" s="389"/>
      <c r="K14" s="389"/>
      <c r="L14" s="389"/>
      <c r="M14" s="389"/>
      <c r="N14" s="389"/>
      <c r="O14" s="303"/>
      <c r="R14" s="304"/>
      <c r="S14" s="304"/>
      <c r="T14" s="304"/>
    </row>
    <row r="15" spans="2:20" s="3" customFormat="1" ht="12.75" x14ac:dyDescent="0.2">
      <c r="B15" s="305"/>
      <c r="C15" s="389"/>
      <c r="D15" s="389"/>
      <c r="E15" s="389"/>
      <c r="F15" s="389"/>
      <c r="G15" s="389"/>
      <c r="H15" s="389"/>
      <c r="I15" s="389"/>
      <c r="J15" s="389"/>
      <c r="K15" s="389"/>
      <c r="L15" s="389"/>
      <c r="M15" s="389"/>
      <c r="N15" s="389"/>
      <c r="O15" s="303"/>
      <c r="R15" s="304"/>
      <c r="S15" s="304"/>
      <c r="T15" s="304"/>
    </row>
    <row r="16" spans="2:20" s="3" customFormat="1" ht="12.75" x14ac:dyDescent="0.2">
      <c r="B16" s="305"/>
      <c r="C16" s="389"/>
      <c r="D16" s="389"/>
      <c r="E16" s="389"/>
      <c r="F16" s="389"/>
      <c r="G16" s="389"/>
      <c r="H16" s="389"/>
      <c r="I16" s="389"/>
      <c r="J16" s="389"/>
      <c r="K16" s="389"/>
      <c r="L16" s="389"/>
      <c r="M16" s="389"/>
      <c r="N16" s="389"/>
      <c r="O16" s="303"/>
      <c r="R16" s="304"/>
      <c r="S16" s="304"/>
      <c r="T16" s="304"/>
    </row>
    <row r="17" spans="2:20" s="302" customFormat="1" ht="12.75" x14ac:dyDescent="0.25">
      <c r="B17" s="300"/>
      <c r="C17" s="300"/>
      <c r="D17" s="300"/>
      <c r="E17" s="300"/>
      <c r="F17" s="300"/>
      <c r="G17" s="300"/>
      <c r="H17" s="300"/>
      <c r="I17" s="300"/>
      <c r="J17" s="300"/>
      <c r="K17" s="300"/>
      <c r="L17" s="300"/>
      <c r="M17" s="300"/>
      <c r="N17" s="300"/>
      <c r="O17" s="290"/>
      <c r="R17" s="1"/>
      <c r="S17" s="1"/>
      <c r="T17" s="1"/>
    </row>
    <row r="18" spans="2:20" s="297" customFormat="1" ht="15.75" x14ac:dyDescent="0.25">
      <c r="B18" s="387" t="s">
        <v>371</v>
      </c>
      <c r="C18" s="388"/>
      <c r="D18" s="388"/>
      <c r="E18" s="388"/>
      <c r="F18" s="388"/>
      <c r="G18" s="388"/>
      <c r="H18" s="388"/>
      <c r="I18" s="388"/>
      <c r="J18" s="388"/>
      <c r="K18" s="388"/>
      <c r="L18" s="388"/>
      <c r="M18" s="388"/>
      <c r="N18" s="388"/>
      <c r="O18" s="296"/>
    </row>
    <row r="19" spans="2:20" s="302" customFormat="1" ht="12.75" x14ac:dyDescent="0.25">
      <c r="B19" s="375" t="s">
        <v>372</v>
      </c>
      <c r="C19" s="375"/>
      <c r="D19" s="375"/>
      <c r="E19" s="375"/>
      <c r="F19" s="375"/>
      <c r="G19" s="375"/>
      <c r="H19" s="375"/>
      <c r="I19" s="375"/>
      <c r="J19" s="375"/>
      <c r="K19" s="375"/>
      <c r="L19" s="375"/>
      <c r="M19" s="375"/>
      <c r="N19" s="375"/>
      <c r="O19" s="290"/>
      <c r="R19" s="1"/>
      <c r="S19" s="1"/>
      <c r="T19" s="1"/>
    </row>
    <row r="20" spans="2:20" s="302" customFormat="1" ht="12.75" x14ac:dyDescent="0.25">
      <c r="B20" s="300"/>
      <c r="C20" s="382" t="s">
        <v>168</v>
      </c>
      <c r="D20" s="382"/>
      <c r="E20" s="382"/>
      <c r="F20" s="382"/>
      <c r="G20" s="382"/>
      <c r="H20" s="382"/>
      <c r="I20" s="382"/>
      <c r="J20" s="382"/>
      <c r="K20" s="382"/>
      <c r="L20" s="382"/>
      <c r="M20" s="382"/>
      <c r="N20" s="382"/>
      <c r="O20" s="290"/>
      <c r="R20" s="1"/>
      <c r="S20" s="1"/>
      <c r="T20" s="1"/>
    </row>
    <row r="21" spans="2:20" s="302" customFormat="1" ht="12.75" x14ac:dyDescent="0.25">
      <c r="B21" s="300"/>
      <c r="C21" s="382"/>
      <c r="D21" s="382"/>
      <c r="E21" s="382"/>
      <c r="F21" s="382"/>
      <c r="G21" s="382"/>
      <c r="H21" s="382"/>
      <c r="I21" s="382"/>
      <c r="J21" s="382"/>
      <c r="K21" s="382"/>
      <c r="L21" s="382"/>
      <c r="M21" s="382"/>
      <c r="N21" s="382"/>
      <c r="O21" s="290"/>
      <c r="R21" s="1"/>
      <c r="S21" s="1"/>
      <c r="T21" s="1"/>
    </row>
    <row r="22" spans="2:20" s="302" customFormat="1" ht="12.75" x14ac:dyDescent="0.25">
      <c r="B22" s="300"/>
      <c r="C22" s="300"/>
      <c r="D22" s="300"/>
      <c r="E22" s="300"/>
      <c r="F22" s="300"/>
      <c r="G22" s="300"/>
      <c r="H22" s="300"/>
      <c r="I22" s="300"/>
      <c r="J22" s="300"/>
      <c r="K22" s="300"/>
      <c r="L22" s="300"/>
      <c r="M22" s="300"/>
      <c r="N22" s="300"/>
      <c r="O22" s="290"/>
      <c r="R22" s="1"/>
      <c r="S22" s="1"/>
      <c r="T22" s="1"/>
    </row>
    <row r="23" spans="2:20" s="297" customFormat="1" ht="15.75" x14ac:dyDescent="0.25">
      <c r="B23" s="387" t="s">
        <v>373</v>
      </c>
      <c r="C23" s="388"/>
      <c r="D23" s="388"/>
      <c r="E23" s="388"/>
      <c r="F23" s="388"/>
      <c r="G23" s="388"/>
      <c r="H23" s="388"/>
      <c r="I23" s="388"/>
      <c r="J23" s="388"/>
      <c r="K23" s="388"/>
      <c r="L23" s="388"/>
      <c r="M23" s="388"/>
      <c r="N23" s="388"/>
      <c r="O23" s="296"/>
    </row>
    <row r="24" spans="2:20" s="302" customFormat="1" ht="12.75" x14ac:dyDescent="0.25">
      <c r="B24" s="306" t="s">
        <v>215</v>
      </c>
      <c r="C24" s="307"/>
      <c r="D24" s="307"/>
      <c r="E24" s="307"/>
      <c r="F24" s="307"/>
      <c r="H24" s="307"/>
      <c r="I24" s="307"/>
      <c r="J24" s="307"/>
      <c r="K24" s="307"/>
      <c r="L24" s="307"/>
      <c r="M24" s="307"/>
      <c r="N24" s="307"/>
      <c r="O24" s="308"/>
    </row>
    <row r="25" spans="2:20" s="302" customFormat="1" ht="12.75" x14ac:dyDescent="0.25">
      <c r="B25" s="307"/>
      <c r="C25" s="375" t="s">
        <v>391</v>
      </c>
      <c r="D25" s="375"/>
      <c r="E25" s="375"/>
      <c r="F25" s="375"/>
      <c r="G25" s="375"/>
      <c r="H25" s="375"/>
      <c r="I25" s="375"/>
      <c r="J25" s="375"/>
      <c r="K25" s="375"/>
      <c r="L25" s="375"/>
      <c r="M25" s="375"/>
      <c r="N25" s="375"/>
      <c r="O25" s="308"/>
    </row>
    <row r="26" spans="2:20" s="302" customFormat="1" ht="12.75" x14ac:dyDescent="0.25">
      <c r="B26" s="307"/>
      <c r="C26" s="375"/>
      <c r="D26" s="375"/>
      <c r="E26" s="375"/>
      <c r="F26" s="375"/>
      <c r="G26" s="375"/>
      <c r="H26" s="375"/>
      <c r="I26" s="375"/>
      <c r="J26" s="375"/>
      <c r="K26" s="375"/>
      <c r="L26" s="375"/>
      <c r="M26" s="375"/>
      <c r="N26" s="375"/>
      <c r="O26" s="308"/>
    </row>
    <row r="27" spans="2:20" s="302" customFormat="1" ht="12.75" x14ac:dyDescent="0.25">
      <c r="B27" s="307"/>
      <c r="C27" s="386" t="s">
        <v>404</v>
      </c>
      <c r="D27" s="386"/>
      <c r="E27" s="386"/>
      <c r="F27" s="386"/>
      <c r="G27" s="386"/>
      <c r="H27" s="386"/>
      <c r="I27" s="386"/>
      <c r="J27" s="386"/>
      <c r="K27" s="386"/>
      <c r="L27" s="386"/>
      <c r="M27" s="386"/>
      <c r="N27" s="386"/>
      <c r="O27" s="308"/>
    </row>
    <row r="28" spans="2:20" s="302" customFormat="1" ht="12.75" x14ac:dyDescent="0.25">
      <c r="B28" s="307"/>
      <c r="C28" s="386" t="s">
        <v>378</v>
      </c>
      <c r="D28" s="386"/>
      <c r="E28" s="386"/>
      <c r="F28" s="386"/>
      <c r="G28" s="386"/>
      <c r="H28" s="386"/>
      <c r="I28" s="386"/>
      <c r="J28" s="386"/>
      <c r="K28" s="386"/>
      <c r="L28" s="386"/>
      <c r="M28" s="386"/>
      <c r="N28" s="386"/>
      <c r="O28" s="308"/>
    </row>
    <row r="29" spans="2:20" s="302" customFormat="1" ht="12.75" x14ac:dyDescent="0.25">
      <c r="B29" s="307"/>
      <c r="C29" s="386"/>
      <c r="D29" s="386"/>
      <c r="E29" s="386"/>
      <c r="F29" s="386"/>
      <c r="G29" s="386"/>
      <c r="H29" s="386"/>
      <c r="I29" s="386"/>
      <c r="J29" s="386"/>
      <c r="K29" s="386"/>
      <c r="L29" s="386"/>
      <c r="M29" s="386"/>
      <c r="N29" s="386"/>
      <c r="O29" s="308"/>
    </row>
    <row r="30" spans="2:20" s="302" customFormat="1" ht="12.75" x14ac:dyDescent="0.25">
      <c r="B30" s="307"/>
      <c r="C30" s="131"/>
      <c r="D30" s="142" t="s">
        <v>151</v>
      </c>
      <c r="E30" s="131"/>
      <c r="F30" s="131"/>
      <c r="G30" s="131"/>
      <c r="H30" s="131"/>
      <c r="I30" s="131"/>
      <c r="J30" s="131"/>
      <c r="K30" s="131"/>
      <c r="L30" s="131"/>
      <c r="M30" s="131"/>
      <c r="N30" s="131"/>
      <c r="O30" s="308"/>
    </row>
    <row r="31" spans="2:20" s="302" customFormat="1" ht="12.75" x14ac:dyDescent="0.25">
      <c r="B31" s="307"/>
      <c r="C31" s="375" t="s">
        <v>216</v>
      </c>
      <c r="D31" s="375"/>
      <c r="E31" s="375"/>
      <c r="F31" s="375"/>
      <c r="G31" s="375"/>
      <c r="H31" s="375"/>
      <c r="I31" s="375"/>
      <c r="J31" s="375"/>
      <c r="K31" s="375"/>
      <c r="L31" s="375"/>
      <c r="M31" s="375"/>
      <c r="N31" s="375"/>
      <c r="O31" s="308"/>
    </row>
    <row r="32" spans="2:20" s="302" customFormat="1" ht="12.75" x14ac:dyDescent="0.25">
      <c r="B32" s="307"/>
      <c r="C32" s="375"/>
      <c r="D32" s="375"/>
      <c r="E32" s="375"/>
      <c r="F32" s="375"/>
      <c r="G32" s="375"/>
      <c r="H32" s="375"/>
      <c r="I32" s="375"/>
      <c r="J32" s="375"/>
      <c r="K32" s="375"/>
      <c r="L32" s="375"/>
      <c r="M32" s="375"/>
      <c r="N32" s="375"/>
      <c r="O32" s="308"/>
    </row>
    <row r="33" spans="2:20" s="302" customFormat="1" ht="12.75" x14ac:dyDescent="0.25">
      <c r="B33" s="307"/>
      <c r="C33" s="300"/>
      <c r="D33" s="300"/>
      <c r="E33" s="300"/>
      <c r="F33" s="300"/>
      <c r="G33" s="300"/>
      <c r="H33" s="300"/>
      <c r="I33" s="300"/>
      <c r="J33" s="300"/>
      <c r="K33" s="300"/>
      <c r="L33" s="300"/>
      <c r="M33" s="300"/>
      <c r="N33" s="300"/>
      <c r="O33" s="308"/>
    </row>
    <row r="34" spans="2:20" s="155" customFormat="1" ht="15.75" x14ac:dyDescent="0.25">
      <c r="B34" s="385" t="s">
        <v>191</v>
      </c>
      <c r="C34" s="385"/>
      <c r="D34" s="385"/>
      <c r="E34" s="385"/>
      <c r="F34" s="385"/>
      <c r="G34" s="385"/>
      <c r="H34" s="385"/>
      <c r="I34" s="385"/>
      <c r="J34" s="385"/>
      <c r="K34" s="385"/>
      <c r="L34" s="385"/>
      <c r="M34" s="385"/>
      <c r="N34" s="385"/>
      <c r="O34" s="154"/>
    </row>
    <row r="35" spans="2:20" s="302" customFormat="1" ht="12.75" x14ac:dyDescent="0.25">
      <c r="B35" s="375" t="s">
        <v>379</v>
      </c>
      <c r="C35" s="375"/>
      <c r="D35" s="375"/>
      <c r="E35" s="375"/>
      <c r="F35" s="375"/>
      <c r="G35" s="375"/>
      <c r="H35" s="375"/>
      <c r="I35" s="375"/>
      <c r="J35" s="375"/>
      <c r="K35" s="375"/>
      <c r="L35" s="375"/>
      <c r="M35" s="375"/>
      <c r="N35" s="375"/>
      <c r="O35" s="308"/>
    </row>
    <row r="36" spans="2:20" s="302" customFormat="1" ht="12.75" x14ac:dyDescent="0.25">
      <c r="B36" s="375" t="s">
        <v>192</v>
      </c>
      <c r="C36" s="375"/>
      <c r="D36" s="375"/>
      <c r="E36" s="375"/>
      <c r="F36" s="375"/>
      <c r="G36" s="375"/>
      <c r="H36" s="375"/>
      <c r="I36" s="375"/>
      <c r="J36" s="375"/>
      <c r="K36" s="375"/>
      <c r="L36" s="375"/>
      <c r="M36" s="375"/>
      <c r="N36" s="375"/>
      <c r="O36" s="308"/>
    </row>
    <row r="37" spans="2:20" s="302" customFormat="1" ht="12.75" x14ac:dyDescent="0.25">
      <c r="B37" s="375"/>
      <c r="C37" s="375"/>
      <c r="D37" s="375"/>
      <c r="E37" s="375"/>
      <c r="F37" s="375"/>
      <c r="G37" s="375"/>
      <c r="H37" s="375"/>
      <c r="I37" s="375"/>
      <c r="J37" s="375"/>
      <c r="K37" s="375"/>
      <c r="L37" s="375"/>
      <c r="M37" s="375"/>
      <c r="N37" s="375"/>
      <c r="O37" s="308"/>
    </row>
    <row r="38" spans="2:20" s="302" customFormat="1" ht="12.75" x14ac:dyDescent="0.25">
      <c r="B38" s="237"/>
      <c r="C38" s="375" t="s">
        <v>374</v>
      </c>
      <c r="D38" s="375"/>
      <c r="E38" s="375"/>
      <c r="F38" s="375"/>
      <c r="G38" s="375"/>
      <c r="H38" s="375"/>
      <c r="I38" s="375"/>
      <c r="J38" s="375"/>
      <c r="K38" s="375"/>
      <c r="L38" s="375"/>
      <c r="M38" s="375"/>
      <c r="N38" s="375"/>
      <c r="O38" s="308"/>
    </row>
    <row r="39" spans="2:20" s="302" customFormat="1" ht="12.75" x14ac:dyDescent="0.25">
      <c r="B39" s="237"/>
      <c r="C39" s="375"/>
      <c r="D39" s="375"/>
      <c r="E39" s="375"/>
      <c r="F39" s="375"/>
      <c r="G39" s="375"/>
      <c r="H39" s="375"/>
      <c r="I39" s="375"/>
      <c r="J39" s="375"/>
      <c r="K39" s="375"/>
      <c r="L39" s="375"/>
      <c r="M39" s="375"/>
      <c r="N39" s="375"/>
      <c r="O39" s="308"/>
    </row>
    <row r="40" spans="2:20" s="19" customFormat="1" ht="12.75" x14ac:dyDescent="0.25">
      <c r="B40" s="237"/>
      <c r="C40" s="375" t="s">
        <v>375</v>
      </c>
      <c r="D40" s="375"/>
      <c r="E40" s="375"/>
      <c r="F40" s="375"/>
      <c r="G40" s="375"/>
      <c r="H40" s="375"/>
      <c r="I40" s="375"/>
      <c r="J40" s="375"/>
      <c r="K40" s="375"/>
      <c r="L40" s="375"/>
      <c r="M40" s="375"/>
      <c r="N40" s="375"/>
      <c r="O40" s="235"/>
    </row>
    <row r="41" spans="2:20" s="302" customFormat="1" ht="12.75" x14ac:dyDescent="0.25">
      <c r="B41" s="131"/>
      <c r="C41" s="375"/>
      <c r="D41" s="375"/>
      <c r="E41" s="375"/>
      <c r="F41" s="375"/>
      <c r="G41" s="375"/>
      <c r="H41" s="375"/>
      <c r="I41" s="375"/>
      <c r="J41" s="375"/>
      <c r="K41" s="375"/>
      <c r="L41" s="375"/>
      <c r="M41" s="375"/>
      <c r="N41" s="375"/>
      <c r="O41" s="225"/>
    </row>
    <row r="42" spans="2:20" s="302" customFormat="1" ht="12.75" x14ac:dyDescent="0.25">
      <c r="B42" s="300"/>
      <c r="C42" s="300"/>
      <c r="D42" s="300"/>
      <c r="E42" s="300"/>
      <c r="F42" s="300"/>
      <c r="G42" s="300"/>
      <c r="H42" s="300"/>
      <c r="I42" s="300"/>
      <c r="J42" s="300"/>
      <c r="K42" s="300"/>
      <c r="L42" s="300"/>
      <c r="M42" s="300"/>
      <c r="N42" s="300"/>
      <c r="O42" s="225"/>
    </row>
    <row r="43" spans="2:20" s="155" customFormat="1" ht="15.75" x14ac:dyDescent="0.25">
      <c r="B43" s="385" t="s">
        <v>169</v>
      </c>
      <c r="C43" s="385"/>
      <c r="D43" s="385"/>
      <c r="E43" s="385"/>
      <c r="F43" s="385"/>
      <c r="G43" s="385"/>
      <c r="H43" s="385"/>
      <c r="I43" s="385"/>
      <c r="J43" s="385"/>
      <c r="K43" s="385"/>
      <c r="L43" s="385"/>
      <c r="M43" s="385"/>
      <c r="N43" s="385"/>
      <c r="O43" s="154"/>
    </row>
    <row r="44" spans="2:20" s="302" customFormat="1" ht="12.75" x14ac:dyDescent="0.25">
      <c r="B44" s="232" t="s">
        <v>217</v>
      </c>
      <c r="C44" s="300"/>
      <c r="D44" s="300"/>
      <c r="E44" s="300"/>
      <c r="F44" s="300"/>
      <c r="G44" s="300"/>
      <c r="H44" s="300"/>
      <c r="I44" s="300"/>
      <c r="J44" s="300"/>
      <c r="K44" s="300"/>
      <c r="L44" s="300"/>
      <c r="M44" s="300"/>
      <c r="N44" s="300"/>
      <c r="O44" s="308"/>
      <c r="T44" s="21"/>
    </row>
    <row r="45" spans="2:20" s="302" customFormat="1" ht="12.75" x14ac:dyDescent="0.25">
      <c r="B45" s="1"/>
      <c r="C45" s="390" t="s">
        <v>376</v>
      </c>
      <c r="D45" s="390"/>
      <c r="E45" s="390"/>
      <c r="F45" s="390"/>
      <c r="G45" s="390"/>
      <c r="H45" s="390"/>
      <c r="I45" s="390"/>
      <c r="J45" s="390"/>
      <c r="K45" s="390"/>
      <c r="L45" s="390"/>
      <c r="M45" s="390"/>
      <c r="N45" s="390"/>
      <c r="R45" s="1"/>
      <c r="S45" s="1"/>
      <c r="T45" s="1"/>
    </row>
    <row r="46" spans="2:20" s="302" customFormat="1" ht="12.75" x14ac:dyDescent="0.25">
      <c r="B46" s="1"/>
      <c r="C46" s="390"/>
      <c r="D46" s="390"/>
      <c r="E46" s="390"/>
      <c r="F46" s="390"/>
      <c r="G46" s="390"/>
      <c r="H46" s="390"/>
      <c r="I46" s="390"/>
      <c r="J46" s="390"/>
      <c r="K46" s="390"/>
      <c r="L46" s="390"/>
      <c r="M46" s="390"/>
      <c r="N46" s="390"/>
      <c r="R46" s="1"/>
      <c r="S46" s="1"/>
      <c r="T46" s="1"/>
    </row>
    <row r="47" spans="2:20" s="302" customFormat="1" ht="12.75" x14ac:dyDescent="0.25">
      <c r="B47" s="1"/>
      <c r="C47" s="390"/>
      <c r="D47" s="390"/>
      <c r="E47" s="390"/>
      <c r="F47" s="390"/>
      <c r="G47" s="390"/>
      <c r="H47" s="390"/>
      <c r="I47" s="390"/>
      <c r="J47" s="390"/>
      <c r="K47" s="390"/>
      <c r="L47" s="390"/>
      <c r="M47" s="390"/>
      <c r="N47" s="390"/>
      <c r="R47" s="1"/>
      <c r="S47" s="1"/>
      <c r="T47" s="1"/>
    </row>
    <row r="48" spans="2:20" s="302" customFormat="1" ht="12.75" x14ac:dyDescent="0.25">
      <c r="B48" s="1"/>
      <c r="C48" s="390"/>
      <c r="D48" s="390"/>
      <c r="E48" s="390"/>
      <c r="F48" s="390"/>
      <c r="G48" s="390"/>
      <c r="H48" s="390"/>
      <c r="I48" s="390"/>
      <c r="J48" s="390"/>
      <c r="K48" s="390"/>
      <c r="L48" s="390"/>
      <c r="M48" s="390"/>
      <c r="N48" s="390"/>
      <c r="R48" s="1"/>
      <c r="S48" s="1"/>
      <c r="T48" s="1"/>
    </row>
    <row r="49" spans="3:14" x14ac:dyDescent="0.25">
      <c r="C49" s="390"/>
      <c r="D49" s="390"/>
      <c r="E49" s="390"/>
      <c r="F49" s="390"/>
      <c r="G49" s="390"/>
      <c r="H49" s="390"/>
      <c r="I49" s="390"/>
      <c r="J49" s="390"/>
      <c r="K49" s="390"/>
      <c r="L49" s="390"/>
      <c r="M49" s="390"/>
      <c r="N49" s="390"/>
    </row>
    <row r="50" spans="3:14" x14ac:dyDescent="0.25">
      <c r="C50" s="390"/>
      <c r="D50" s="390"/>
      <c r="E50" s="390"/>
      <c r="F50" s="390"/>
      <c r="G50" s="390"/>
      <c r="H50" s="390"/>
      <c r="I50" s="390"/>
      <c r="J50" s="390"/>
      <c r="K50" s="390"/>
      <c r="L50" s="390"/>
      <c r="M50" s="390"/>
      <c r="N50" s="390"/>
    </row>
    <row r="51" spans="3:14" x14ac:dyDescent="0.25">
      <c r="C51" s="390"/>
      <c r="D51" s="390"/>
      <c r="E51" s="390"/>
      <c r="F51" s="390"/>
      <c r="G51" s="390"/>
      <c r="H51" s="390"/>
      <c r="I51" s="390"/>
      <c r="J51" s="390"/>
      <c r="K51" s="390"/>
      <c r="L51" s="390"/>
      <c r="M51" s="390"/>
      <c r="N51" s="390"/>
    </row>
  </sheetData>
  <mergeCells count="22">
    <mergeCell ref="C38:N39"/>
    <mergeCell ref="C40:N41"/>
    <mergeCell ref="B43:N43"/>
    <mergeCell ref="C45:N51"/>
    <mergeCell ref="C27:N27"/>
    <mergeCell ref="C28:N29"/>
    <mergeCell ref="C31:N32"/>
    <mergeCell ref="B34:N34"/>
    <mergeCell ref="B35:N35"/>
    <mergeCell ref="B36:N37"/>
    <mergeCell ref="C25:N26"/>
    <mergeCell ref="G1:N1"/>
    <mergeCell ref="B4:N4"/>
    <mergeCell ref="C5:N5"/>
    <mergeCell ref="C6:N7"/>
    <mergeCell ref="B9:N9"/>
    <mergeCell ref="B10:N11"/>
    <mergeCell ref="C12:N16"/>
    <mergeCell ref="B18:N18"/>
    <mergeCell ref="B19:N19"/>
    <mergeCell ref="C20:N21"/>
    <mergeCell ref="B23:N23"/>
  </mergeCells>
  <hyperlinks>
    <hyperlink ref="B9:N9" location="Data!A1" display="2)  Enter material information into the Data tab." xr:uid="{D4232D63-8563-4E99-9D96-27EC5DD17A0A}"/>
    <hyperlink ref="B18:N18" location="'Year 1'!A1" display="3)  Enter annual material use amounts into the Year 1 tab." xr:uid="{5553E989-03E4-4476-9F29-4E43ADC703F8}"/>
    <hyperlink ref="B23:N23" location="'Year 1'!A1" display="4)  Calculating emissions on the Year 1 tab." xr:uid="{FA5B2AA3-9675-46E6-A854-D295C6E03DE2}"/>
    <hyperlink ref="D30" r:id="rId1" xr:uid="{E7175FFD-F04B-4EAD-9421-B87E7915543E}"/>
    <hyperlink ref="C6:N6" location="'Data Guidance'!A1" display="b.  Before entering any data, review the Data Guidance tab. The Data Guidance tab explains where to find the technical data needed for the information you will be entering into the Data tab." xr:uid="{7CBE5B40-2C46-46B6-9EF3-EF643649005B}"/>
    <hyperlink ref="C27:N27" location="Glossary!Transfer_efficiency" display="b.  Transfer efficiencies are applied to all particulate pollutants." xr:uid="{C387415A-A3E0-467C-BABD-DE724935CA67}"/>
    <hyperlink ref="C28:N29" location="Glossary!Control_efficiency" display="c.  Control equipment efficiencies can be applied to all particulate pollutants by selecting 'Yes' in the drop-down next to the control equipment rule question. Select 'Yes' if the facility is in compliance with the control equipment rule. " xr:uid="{3BF4FD12-EF26-4ED2-AA19-EB3B2256C9F0}"/>
  </hyperlinks>
  <pageMargins left="0.25" right="0.25" top="0.5" bottom="0.5" header="0.3" footer="0.3"/>
  <pageSetup fitToWidth="0" fitToHeight="0" orientation="landscape" r:id="rId2"/>
  <headerFooter>
    <oddFooter>&amp;L&amp;"-,Italic"&amp;8p-sbap5-22 &amp;C&amp;"-,Italic"&amp;8SBEAP Coating air emissions calculator
smallbizhelp.pca@state.mn.us
July 2026&amp;R&amp;"-,Italic"&amp;8Page &amp;P of &amp;N</oddFooter>
    <firstFooter>&amp;L&amp;10Coating Calculator - Instructions&amp;R&amp;10&amp;P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E53D4-6C43-4068-8C24-D2B3573A015D}">
  <sheetPr codeName="Sheet3"/>
  <dimension ref="A1:O103"/>
  <sheetViews>
    <sheetView showGridLines="0" zoomScaleNormal="100" zoomScaleSheetLayoutView="100" workbookViewId="0"/>
  </sheetViews>
  <sheetFormatPr defaultColWidth="0" defaultRowHeight="15" zeroHeight="1" x14ac:dyDescent="0.25"/>
  <cols>
    <col min="1" max="1" width="2.7109375" style="5" customWidth="1"/>
    <col min="2" max="2" width="3" style="5" customWidth="1"/>
    <col min="3" max="3" width="15.42578125" style="5" customWidth="1"/>
    <col min="4" max="4" width="9.28515625" style="5" customWidth="1"/>
    <col min="5" max="14" width="8.85546875" style="5" customWidth="1"/>
    <col min="15" max="15" width="2.7109375" style="5" customWidth="1"/>
    <col min="16" max="16384" width="8.85546875" hidden="1"/>
  </cols>
  <sheetData>
    <row r="1" spans="1:15" ht="12.75" customHeight="1" x14ac:dyDescent="0.25">
      <c r="B1" s="3"/>
      <c r="C1" s="3"/>
      <c r="D1" s="3"/>
      <c r="E1" s="3"/>
      <c r="F1" s="3"/>
      <c r="G1" s="3"/>
      <c r="H1" s="3"/>
      <c r="I1" s="3"/>
      <c r="J1" s="3"/>
      <c r="K1" s="3"/>
      <c r="L1" s="3"/>
      <c r="M1" s="3"/>
      <c r="N1" s="8" t="str">
        <f>Introduction!G5</f>
        <v>p-sbap5-22  • 7/23/26</v>
      </c>
    </row>
    <row r="2" spans="1:15" ht="19.5" thickBot="1" x14ac:dyDescent="0.3">
      <c r="B2" s="150" t="s">
        <v>162</v>
      </c>
      <c r="C2" s="105"/>
      <c r="D2" s="105"/>
      <c r="E2" s="105"/>
      <c r="F2" s="105"/>
      <c r="G2" s="105"/>
      <c r="H2" s="105"/>
      <c r="I2" s="105"/>
      <c r="J2" s="105"/>
      <c r="K2" s="105"/>
      <c r="L2" s="105"/>
      <c r="M2" s="105"/>
      <c r="N2" s="105"/>
    </row>
    <row r="3" spans="1:15" s="3" customFormat="1" ht="12.75" x14ac:dyDescent="0.2">
      <c r="A3" s="311"/>
      <c r="B3" s="120"/>
      <c r="C3" s="120"/>
      <c r="D3" s="120"/>
      <c r="E3" s="120"/>
      <c r="F3" s="120"/>
      <c r="G3" s="120"/>
      <c r="H3" s="120"/>
      <c r="I3" s="120"/>
      <c r="J3" s="120"/>
      <c r="K3" s="120"/>
      <c r="L3" s="120"/>
      <c r="M3" s="120"/>
      <c r="N3" s="120"/>
      <c r="O3" s="311"/>
    </row>
    <row r="4" spans="1:15" ht="15.75" x14ac:dyDescent="0.25">
      <c r="A4" s="155"/>
      <c r="B4" s="216" t="s">
        <v>193</v>
      </c>
      <c r="C4" s="155"/>
      <c r="D4" s="216"/>
      <c r="E4" s="216"/>
      <c r="F4" s="216"/>
      <c r="G4" s="216"/>
      <c r="H4" s="216"/>
      <c r="I4" s="216"/>
      <c r="J4" s="216"/>
      <c r="K4" s="216"/>
      <c r="L4" s="216"/>
      <c r="M4" s="216"/>
      <c r="N4" s="216"/>
      <c r="O4" s="155"/>
    </row>
    <row r="5" spans="1:15" s="5" customFormat="1" ht="15.75" customHeight="1" x14ac:dyDescent="0.25">
      <c r="A5" s="155"/>
      <c r="B5" s="391" t="s">
        <v>400</v>
      </c>
      <c r="C5" s="391"/>
      <c r="D5" s="391"/>
      <c r="E5" s="391"/>
      <c r="F5" s="391"/>
      <c r="G5" s="391"/>
      <c r="H5" s="391"/>
      <c r="I5" s="391"/>
      <c r="J5" s="391"/>
      <c r="K5" s="391"/>
      <c r="L5" s="391"/>
      <c r="M5" s="391"/>
      <c r="N5" s="391"/>
      <c r="O5" s="155"/>
    </row>
    <row r="6" spans="1:15" s="5" customFormat="1" ht="15.75" x14ac:dyDescent="0.25">
      <c r="A6" s="155"/>
      <c r="B6" s="391"/>
      <c r="C6" s="391"/>
      <c r="D6" s="391"/>
      <c r="E6" s="391"/>
      <c r="F6" s="391"/>
      <c r="G6" s="391"/>
      <c r="H6" s="391"/>
      <c r="I6" s="391"/>
      <c r="J6" s="391"/>
      <c r="K6" s="391"/>
      <c r="L6" s="391"/>
      <c r="M6" s="391"/>
      <c r="N6" s="391"/>
      <c r="O6" s="155"/>
    </row>
    <row r="7" spans="1:15" s="5" customFormat="1" ht="15.75" x14ac:dyDescent="0.25">
      <c r="A7" s="155"/>
      <c r="B7" s="230"/>
      <c r="C7" s="322"/>
      <c r="D7" s="312" t="s">
        <v>353</v>
      </c>
      <c r="E7" s="246"/>
      <c r="F7" s="246"/>
      <c r="G7" s="231"/>
      <c r="H7" s="312" t="s">
        <v>351</v>
      </c>
      <c r="I7" s="246"/>
      <c r="J7" s="246"/>
      <c r="K7" s="230"/>
      <c r="L7" s="230"/>
      <c r="M7" s="230"/>
      <c r="N7" s="230"/>
      <c r="O7" s="155"/>
    </row>
    <row r="8" spans="1:15" s="5" customFormat="1" ht="15.75" x14ac:dyDescent="0.25">
      <c r="A8" s="155"/>
      <c r="B8" s="230"/>
      <c r="C8" s="246"/>
      <c r="D8" s="312" t="s">
        <v>322</v>
      </c>
      <c r="E8" s="246"/>
      <c r="F8" s="246"/>
      <c r="G8" s="246"/>
      <c r="H8" s="312" t="s">
        <v>355</v>
      </c>
      <c r="I8" s="246"/>
      <c r="J8" s="246"/>
      <c r="K8" s="230"/>
      <c r="L8" s="230"/>
      <c r="M8" s="230"/>
      <c r="N8" s="230"/>
      <c r="O8" s="155"/>
    </row>
    <row r="9" spans="1:15" s="5" customFormat="1" ht="15.75" x14ac:dyDescent="0.25">
      <c r="A9" s="155"/>
      <c r="B9" s="230"/>
      <c r="C9" s="392" t="s">
        <v>380</v>
      </c>
      <c r="D9" s="392"/>
      <c r="E9" s="392"/>
      <c r="F9" s="392"/>
      <c r="G9" s="392"/>
      <c r="H9" s="392"/>
      <c r="I9" s="392"/>
      <c r="J9" s="392"/>
      <c r="K9" s="392"/>
      <c r="L9" s="392"/>
      <c r="M9" s="392"/>
      <c r="N9" s="392"/>
      <c r="O9" s="155"/>
    </row>
    <row r="10" spans="1:15" ht="15" customHeight="1" x14ac:dyDescent="0.25">
      <c r="B10" s="2"/>
      <c r="C10" s="392"/>
      <c r="D10" s="392"/>
      <c r="E10" s="392"/>
      <c r="F10" s="392"/>
      <c r="G10" s="392"/>
      <c r="H10" s="392"/>
      <c r="I10" s="392"/>
      <c r="J10" s="392"/>
      <c r="K10" s="392"/>
      <c r="L10" s="392"/>
      <c r="M10" s="392"/>
      <c r="N10" s="392"/>
    </row>
    <row r="11" spans="1:15" x14ac:dyDescent="0.25">
      <c r="B11" s="2"/>
      <c r="C11" s="392"/>
      <c r="D11" s="392"/>
      <c r="E11" s="392"/>
      <c r="F11" s="392"/>
      <c r="G11" s="392"/>
      <c r="H11" s="392"/>
      <c r="I11" s="392"/>
      <c r="J11" s="392"/>
      <c r="K11" s="392"/>
      <c r="L11" s="392"/>
      <c r="M11" s="392"/>
      <c r="N11" s="392"/>
    </row>
    <row r="12" spans="1:15" x14ac:dyDescent="0.25">
      <c r="B12" s="3"/>
      <c r="C12" s="3"/>
      <c r="D12" s="3"/>
      <c r="E12" s="3"/>
      <c r="F12" s="3"/>
      <c r="G12" s="3"/>
      <c r="H12" s="3"/>
      <c r="I12" s="3"/>
      <c r="J12" s="3"/>
      <c r="K12" s="3"/>
      <c r="L12" s="3"/>
      <c r="M12" s="3"/>
      <c r="N12" s="3"/>
    </row>
    <row r="13" spans="1:15" ht="15.75" x14ac:dyDescent="0.25">
      <c r="A13" s="155"/>
      <c r="B13" s="155" t="s">
        <v>189</v>
      </c>
      <c r="C13" s="155"/>
      <c r="D13" s="155"/>
      <c r="E13" s="155"/>
      <c r="F13" s="155"/>
      <c r="G13" s="155"/>
      <c r="H13" s="155"/>
      <c r="I13" s="155"/>
      <c r="J13" s="155"/>
      <c r="K13" s="155"/>
      <c r="L13" s="155"/>
      <c r="M13" s="155"/>
      <c r="N13" s="155"/>
      <c r="O13" s="155"/>
    </row>
    <row r="14" spans="1:15" x14ac:dyDescent="0.25">
      <c r="B14" s="10" t="s">
        <v>14</v>
      </c>
      <c r="C14" s="419" t="s">
        <v>163</v>
      </c>
      <c r="D14" s="419"/>
      <c r="E14" s="419"/>
      <c r="F14" s="419"/>
      <c r="G14" s="419"/>
      <c r="H14" s="419"/>
      <c r="I14" s="419"/>
      <c r="J14" s="419"/>
      <c r="K14" s="419"/>
      <c r="L14" s="419"/>
      <c r="M14" s="419"/>
      <c r="N14" s="419"/>
    </row>
    <row r="15" spans="1:15" x14ac:dyDescent="0.25">
      <c r="A15" s="3"/>
      <c r="B15" s="10"/>
      <c r="C15" s="439" t="s">
        <v>8</v>
      </c>
      <c r="D15" s="442" t="s">
        <v>194</v>
      </c>
      <c r="E15" s="443"/>
      <c r="F15" s="443"/>
      <c r="G15" s="443"/>
      <c r="H15" s="443"/>
      <c r="I15" s="443"/>
      <c r="J15" s="443"/>
      <c r="K15" s="443"/>
      <c r="L15" s="443"/>
      <c r="M15" s="443"/>
      <c r="N15" s="443"/>
      <c r="O15" s="3"/>
    </row>
    <row r="16" spans="1:15" x14ac:dyDescent="0.25">
      <c r="A16" s="3"/>
      <c r="B16" s="10"/>
      <c r="C16" s="440"/>
      <c r="D16" s="444"/>
      <c r="E16" s="445"/>
      <c r="F16" s="445"/>
      <c r="G16" s="445"/>
      <c r="H16" s="445"/>
      <c r="I16" s="445"/>
      <c r="J16" s="445"/>
      <c r="K16" s="445"/>
      <c r="L16" s="445"/>
      <c r="M16" s="445"/>
      <c r="N16" s="445"/>
      <c r="O16" s="3"/>
    </row>
    <row r="17" spans="1:15" x14ac:dyDescent="0.25">
      <c r="A17" s="3"/>
      <c r="B17" s="10"/>
      <c r="C17" s="441"/>
      <c r="D17" s="446"/>
      <c r="E17" s="447"/>
      <c r="F17" s="447"/>
      <c r="G17" s="447"/>
      <c r="H17" s="447"/>
      <c r="I17" s="447"/>
      <c r="J17" s="447"/>
      <c r="K17" s="447"/>
      <c r="L17" s="447"/>
      <c r="M17" s="447"/>
      <c r="N17" s="447"/>
      <c r="O17" s="3"/>
    </row>
    <row r="18" spans="1:15" x14ac:dyDescent="0.25">
      <c r="A18" s="3"/>
      <c r="B18" s="10"/>
      <c r="C18" s="111" t="s">
        <v>33</v>
      </c>
      <c r="D18" s="448" t="s">
        <v>195</v>
      </c>
      <c r="E18" s="449"/>
      <c r="F18" s="449"/>
      <c r="G18" s="449"/>
      <c r="H18" s="449"/>
      <c r="I18" s="449"/>
      <c r="J18" s="449"/>
      <c r="K18" s="449"/>
      <c r="L18" s="449"/>
      <c r="M18" s="449"/>
      <c r="N18" s="449"/>
      <c r="O18" s="3"/>
    </row>
    <row r="19" spans="1:15" x14ac:dyDescent="0.25">
      <c r="A19" s="3"/>
      <c r="B19" s="10"/>
      <c r="C19" s="112" t="s">
        <v>160</v>
      </c>
      <c r="D19" s="450"/>
      <c r="E19" s="451"/>
      <c r="F19" s="451"/>
      <c r="G19" s="451"/>
      <c r="H19" s="451"/>
      <c r="I19" s="451"/>
      <c r="J19" s="451"/>
      <c r="K19" s="451"/>
      <c r="L19" s="451"/>
      <c r="M19" s="451"/>
      <c r="N19" s="451"/>
      <c r="O19" s="3"/>
    </row>
    <row r="20" spans="1:15" x14ac:dyDescent="0.25">
      <c r="A20" s="3"/>
      <c r="B20" s="10"/>
      <c r="C20" s="111" t="s">
        <v>32</v>
      </c>
      <c r="D20" s="450"/>
      <c r="E20" s="451"/>
      <c r="F20" s="451"/>
      <c r="G20" s="451"/>
      <c r="H20" s="451"/>
      <c r="I20" s="451"/>
      <c r="J20" s="451"/>
      <c r="K20" s="451"/>
      <c r="L20" s="451"/>
      <c r="M20" s="451"/>
      <c r="N20" s="451"/>
      <c r="O20" s="3"/>
    </row>
    <row r="21" spans="1:15" x14ac:dyDescent="0.25">
      <c r="A21" s="3"/>
      <c r="B21" s="10"/>
      <c r="C21" s="111" t="s">
        <v>159</v>
      </c>
      <c r="D21" s="450"/>
      <c r="E21" s="451"/>
      <c r="F21" s="451"/>
      <c r="G21" s="451"/>
      <c r="H21" s="451"/>
      <c r="I21" s="451"/>
      <c r="J21" s="451"/>
      <c r="K21" s="451"/>
      <c r="L21" s="451"/>
      <c r="M21" s="451"/>
      <c r="N21" s="451"/>
      <c r="O21" s="3"/>
    </row>
    <row r="22" spans="1:15" x14ac:dyDescent="0.25">
      <c r="A22" s="3"/>
      <c r="B22" s="10"/>
      <c r="C22" s="111" t="s">
        <v>34</v>
      </c>
      <c r="D22" s="452"/>
      <c r="E22" s="453"/>
      <c r="F22" s="453"/>
      <c r="G22" s="453"/>
      <c r="H22" s="453"/>
      <c r="I22" s="453"/>
      <c r="J22" s="453"/>
      <c r="K22" s="453"/>
      <c r="L22" s="453"/>
      <c r="M22" s="453"/>
      <c r="N22" s="453"/>
      <c r="O22" s="3"/>
    </row>
    <row r="23" spans="1:15" x14ac:dyDescent="0.25">
      <c r="B23" s="10"/>
      <c r="C23" s="13"/>
      <c r="D23" s="13"/>
      <c r="E23" s="13"/>
      <c r="F23" s="13"/>
      <c r="G23" s="13"/>
      <c r="H23" s="13"/>
      <c r="I23" s="13"/>
      <c r="J23" s="13"/>
      <c r="K23" s="13"/>
      <c r="L23" s="13"/>
      <c r="M23" s="13"/>
      <c r="N23" s="13"/>
    </row>
    <row r="24" spans="1:15" x14ac:dyDescent="0.25">
      <c r="B24" s="10" t="s">
        <v>15</v>
      </c>
      <c r="C24" s="454" t="s">
        <v>185</v>
      </c>
      <c r="D24" s="454"/>
      <c r="E24" s="454"/>
      <c r="F24" s="454"/>
      <c r="G24" s="454"/>
      <c r="H24" s="454"/>
      <c r="I24" s="454"/>
      <c r="J24" s="454"/>
      <c r="K24" s="454"/>
      <c r="L24" s="454"/>
      <c r="M24" s="454"/>
      <c r="N24" s="454"/>
    </row>
    <row r="25" spans="1:15" x14ac:dyDescent="0.25">
      <c r="A25" s="3"/>
      <c r="B25" s="10"/>
      <c r="C25" s="113" t="s">
        <v>3</v>
      </c>
      <c r="D25" s="455" t="s">
        <v>175</v>
      </c>
      <c r="E25" s="455"/>
      <c r="F25" s="455"/>
      <c r="G25" s="455"/>
      <c r="H25" s="455"/>
      <c r="I25" s="455"/>
      <c r="J25" s="455"/>
      <c r="K25" s="455"/>
      <c r="L25" s="455"/>
      <c r="M25" s="455"/>
      <c r="N25" s="455"/>
      <c r="O25" s="3"/>
    </row>
    <row r="26" spans="1:15" x14ac:dyDescent="0.25">
      <c r="A26" s="3"/>
      <c r="B26" s="10"/>
      <c r="C26" s="114"/>
      <c r="D26" s="418"/>
      <c r="E26" s="418"/>
      <c r="F26" s="418"/>
      <c r="G26" s="418"/>
      <c r="H26" s="418"/>
      <c r="I26" s="418"/>
      <c r="J26" s="418"/>
      <c r="K26" s="418"/>
      <c r="L26" s="418"/>
      <c r="M26" s="418"/>
      <c r="N26" s="418"/>
      <c r="O26" s="3"/>
    </row>
    <row r="27" spans="1:15" ht="15.75" thickBot="1" x14ac:dyDescent="0.3">
      <c r="A27" s="3"/>
      <c r="B27" s="10"/>
      <c r="C27" s="114"/>
      <c r="D27" s="133"/>
      <c r="E27" s="14" t="s">
        <v>35</v>
      </c>
      <c r="F27" s="3"/>
      <c r="G27" s="14" t="s">
        <v>170</v>
      </c>
      <c r="H27" s="3"/>
      <c r="I27" s="215" t="s">
        <v>152</v>
      </c>
      <c r="J27" s="215"/>
      <c r="K27" s="133"/>
      <c r="L27" s="133"/>
      <c r="M27" s="133"/>
      <c r="N27" s="133"/>
      <c r="O27" s="3"/>
    </row>
    <row r="28" spans="1:15" ht="15.75" thickBot="1" x14ac:dyDescent="0.3">
      <c r="A28" s="3"/>
      <c r="B28" s="10"/>
      <c r="C28" s="114"/>
      <c r="D28" s="133"/>
      <c r="E28" s="15">
        <v>0</v>
      </c>
      <c r="F28" s="30" t="s">
        <v>23</v>
      </c>
      <c r="G28" s="104">
        <v>8.3450000000000006</v>
      </c>
      <c r="H28" s="30" t="s">
        <v>22</v>
      </c>
      <c r="I28" s="115">
        <f>E28*G28</f>
        <v>0</v>
      </c>
      <c r="J28" s="215"/>
      <c r="K28" s="133"/>
      <c r="L28" s="133"/>
      <c r="M28" s="133"/>
      <c r="N28" s="133"/>
      <c r="O28" s="3"/>
    </row>
    <row r="29" spans="1:15" x14ac:dyDescent="0.25">
      <c r="A29" s="3"/>
      <c r="B29" s="10"/>
      <c r="C29" s="116"/>
      <c r="D29" s="117"/>
      <c r="E29" s="16"/>
      <c r="F29" s="219"/>
      <c r="G29" s="16"/>
      <c r="H29" s="219"/>
      <c r="I29" s="219"/>
      <c r="J29" s="118"/>
      <c r="K29" s="117"/>
      <c r="L29" s="133"/>
      <c r="M29" s="133"/>
      <c r="N29" s="133"/>
      <c r="O29" s="3"/>
    </row>
    <row r="30" spans="1:15" x14ac:dyDescent="0.25">
      <c r="A30" s="3"/>
      <c r="B30" s="10"/>
      <c r="C30" s="433" t="s">
        <v>196</v>
      </c>
      <c r="D30" s="434"/>
      <c r="E30" s="434"/>
      <c r="F30" s="434"/>
      <c r="G30" s="434"/>
      <c r="H30" s="434"/>
      <c r="I30" s="434"/>
      <c r="J30" s="434"/>
      <c r="K30" s="434"/>
      <c r="L30" s="434"/>
      <c r="M30" s="434"/>
      <c r="N30" s="435"/>
      <c r="O30" s="3"/>
    </row>
    <row r="31" spans="1:15" x14ac:dyDescent="0.25">
      <c r="A31" s="3"/>
      <c r="B31" s="10"/>
      <c r="C31" s="436"/>
      <c r="D31" s="437"/>
      <c r="E31" s="437"/>
      <c r="F31" s="437"/>
      <c r="G31" s="437"/>
      <c r="H31" s="437"/>
      <c r="I31" s="437"/>
      <c r="J31" s="437"/>
      <c r="K31" s="437"/>
      <c r="L31" s="437"/>
      <c r="M31" s="437"/>
      <c r="N31" s="438"/>
      <c r="O31" s="3"/>
    </row>
    <row r="32" spans="1:15" x14ac:dyDescent="0.25">
      <c r="A32" s="3"/>
      <c r="B32" s="10"/>
      <c r="C32" s="119" t="s">
        <v>2</v>
      </c>
      <c r="D32" s="399" t="s">
        <v>21</v>
      </c>
      <c r="E32" s="399"/>
      <c r="F32" s="399"/>
      <c r="G32" s="399"/>
      <c r="H32" s="399"/>
      <c r="I32" s="399"/>
      <c r="J32" s="399"/>
      <c r="K32" s="399"/>
      <c r="L32" s="399"/>
      <c r="M32" s="399"/>
      <c r="N32" s="399"/>
      <c r="O32" s="3"/>
    </row>
    <row r="33" spans="1:15" x14ac:dyDescent="0.25">
      <c r="A33" s="3"/>
      <c r="B33" s="10"/>
      <c r="C33" s="17"/>
      <c r="D33" s="399"/>
      <c r="E33" s="399"/>
      <c r="F33" s="399"/>
      <c r="G33" s="399"/>
      <c r="H33" s="399"/>
      <c r="I33" s="399"/>
      <c r="J33" s="399"/>
      <c r="K33" s="399"/>
      <c r="L33" s="399"/>
      <c r="M33" s="399"/>
      <c r="N33" s="399"/>
      <c r="O33" s="3"/>
    </row>
    <row r="34" spans="1:15" x14ac:dyDescent="0.25">
      <c r="A34" s="3"/>
      <c r="B34" s="10"/>
      <c r="C34" s="114"/>
      <c r="D34" s="399"/>
      <c r="E34" s="399"/>
      <c r="F34" s="399"/>
      <c r="G34" s="399"/>
      <c r="H34" s="399"/>
      <c r="I34" s="399"/>
      <c r="J34" s="399"/>
      <c r="K34" s="399"/>
      <c r="L34" s="399"/>
      <c r="M34" s="399"/>
      <c r="N34" s="399"/>
      <c r="O34" s="3"/>
    </row>
    <row r="35" spans="1:15" x14ac:dyDescent="0.25">
      <c r="A35" s="3"/>
      <c r="B35" s="10"/>
      <c r="C35" s="114"/>
      <c r="D35" s="18" t="s">
        <v>18</v>
      </c>
      <c r="E35" s="18"/>
      <c r="F35" s="18"/>
      <c r="G35" s="18"/>
      <c r="H35" s="18"/>
      <c r="I35" s="18"/>
      <c r="J35" s="18"/>
      <c r="K35" s="18"/>
      <c r="L35" s="18"/>
      <c r="M35" s="18"/>
      <c r="N35" s="133"/>
      <c r="O35" s="3"/>
    </row>
    <row r="36" spans="1:15" x14ac:dyDescent="0.25">
      <c r="A36" s="3"/>
      <c r="B36" s="10"/>
      <c r="C36" s="114"/>
      <c r="D36" s="133"/>
      <c r="E36" s="400" t="s">
        <v>20</v>
      </c>
      <c r="F36" s="400"/>
      <c r="G36" s="400"/>
      <c r="H36" s="400"/>
      <c r="I36" s="401"/>
      <c r="J36" s="402" t="s">
        <v>19</v>
      </c>
      <c r="K36" s="403"/>
      <c r="L36" s="403"/>
      <c r="M36" s="403"/>
      <c r="N36" s="133"/>
      <c r="O36" s="3"/>
    </row>
    <row r="37" spans="1:15" x14ac:dyDescent="0.25">
      <c r="A37" s="3"/>
      <c r="B37" s="10"/>
      <c r="C37" s="114"/>
      <c r="D37" s="133"/>
      <c r="E37" s="404" t="s">
        <v>24</v>
      </c>
      <c r="F37" s="404"/>
      <c r="G37" s="404"/>
      <c r="H37" s="404"/>
      <c r="I37" s="405"/>
      <c r="J37" s="406" t="s">
        <v>381</v>
      </c>
      <c r="K37" s="407"/>
      <c r="L37" s="407"/>
      <c r="M37" s="407"/>
      <c r="N37" s="133"/>
      <c r="O37" s="3"/>
    </row>
    <row r="38" spans="1:15" x14ac:dyDescent="0.25">
      <c r="A38" s="3"/>
      <c r="B38" s="10"/>
      <c r="C38" s="114"/>
      <c r="D38" s="133"/>
      <c r="E38" s="408" t="s">
        <v>25</v>
      </c>
      <c r="F38" s="408"/>
      <c r="G38" s="408"/>
      <c r="H38" s="408"/>
      <c r="I38" s="409"/>
      <c r="J38" s="410" t="s">
        <v>197</v>
      </c>
      <c r="K38" s="411"/>
      <c r="L38" s="411"/>
      <c r="M38" s="411"/>
      <c r="N38" s="133"/>
      <c r="O38" s="3"/>
    </row>
    <row r="39" spans="1:15" x14ac:dyDescent="0.25">
      <c r="A39" s="3"/>
      <c r="B39" s="10"/>
      <c r="C39" s="114"/>
      <c r="D39" s="133"/>
      <c r="E39" s="412" t="s">
        <v>199</v>
      </c>
      <c r="F39" s="412"/>
      <c r="G39" s="412"/>
      <c r="H39" s="412"/>
      <c r="I39" s="413"/>
      <c r="J39" s="414" t="s">
        <v>198</v>
      </c>
      <c r="K39" s="415"/>
      <c r="L39" s="415"/>
      <c r="M39" s="415"/>
      <c r="N39" s="133"/>
      <c r="O39" s="3"/>
    </row>
    <row r="40" spans="1:15" x14ac:dyDescent="0.25">
      <c r="A40" s="3"/>
      <c r="B40" s="10"/>
      <c r="C40" s="114"/>
      <c r="D40" s="3"/>
      <c r="E40" s="3"/>
      <c r="F40" s="3"/>
      <c r="G40" s="3"/>
      <c r="H40" s="3"/>
      <c r="I40" s="3"/>
      <c r="J40" s="3"/>
      <c r="K40" s="133"/>
      <c r="L40" s="133"/>
      <c r="M40" s="133"/>
      <c r="N40" s="133"/>
      <c r="O40" s="3"/>
    </row>
    <row r="41" spans="1:15" x14ac:dyDescent="0.25">
      <c r="A41" s="3"/>
      <c r="B41" s="10"/>
      <c r="C41" s="114"/>
      <c r="D41" s="416" t="s">
        <v>200</v>
      </c>
      <c r="E41" s="417"/>
      <c r="F41" s="417"/>
      <c r="G41" s="417"/>
      <c r="H41" s="417"/>
      <c r="I41" s="417"/>
      <c r="J41" s="417"/>
      <c r="K41" s="417"/>
      <c r="L41" s="417"/>
      <c r="M41" s="417"/>
      <c r="N41" s="417"/>
      <c r="O41" s="3"/>
    </row>
    <row r="42" spans="1:15" x14ac:dyDescent="0.25">
      <c r="A42" s="3"/>
      <c r="B42" s="10"/>
      <c r="C42" s="114"/>
      <c r="D42" s="430" t="s">
        <v>201</v>
      </c>
      <c r="E42" s="431"/>
      <c r="F42" s="431"/>
      <c r="G42" s="431"/>
      <c r="H42" s="431"/>
      <c r="I42" s="431"/>
      <c r="J42" s="431"/>
      <c r="K42" s="431"/>
      <c r="L42" s="431"/>
      <c r="M42" s="431"/>
      <c r="N42" s="431"/>
      <c r="O42" s="3"/>
    </row>
    <row r="43" spans="1:15" ht="15.75" thickBot="1" x14ac:dyDescent="0.3">
      <c r="A43" s="3"/>
      <c r="B43" s="10"/>
      <c r="C43" s="114"/>
      <c r="D43" s="432" t="s">
        <v>202</v>
      </c>
      <c r="E43" s="432"/>
      <c r="F43" s="432"/>
      <c r="G43" s="19" t="s">
        <v>152</v>
      </c>
      <c r="H43" s="120"/>
      <c r="I43" s="20" t="s">
        <v>36</v>
      </c>
      <c r="J43" s="3"/>
      <c r="K43" s="121"/>
      <c r="L43" s="133"/>
      <c r="M43" s="133"/>
      <c r="N43" s="133"/>
      <c r="O43" s="3"/>
    </row>
    <row r="44" spans="1:15" ht="15.75" thickBot="1" x14ac:dyDescent="0.3">
      <c r="A44" s="3"/>
      <c r="B44" s="10"/>
      <c r="C44" s="114"/>
      <c r="D44" s="133"/>
      <c r="E44" s="15">
        <v>0</v>
      </c>
      <c r="F44" s="122"/>
      <c r="G44" s="15">
        <v>0</v>
      </c>
      <c r="H44" s="123" t="s">
        <v>17</v>
      </c>
      <c r="I44" s="124">
        <f>IFERROR(($E$44*0.00220462*3.78541)/$G$44, 0)</f>
        <v>0</v>
      </c>
      <c r="J44" s="3"/>
      <c r="K44" s="133"/>
      <c r="L44" s="133"/>
      <c r="M44" s="133"/>
      <c r="N44" s="133"/>
      <c r="O44" s="3"/>
    </row>
    <row r="45" spans="1:15" x14ac:dyDescent="0.25">
      <c r="A45" s="3"/>
      <c r="B45" s="10"/>
      <c r="C45" s="114"/>
      <c r="D45" s="3"/>
      <c r="E45" s="3"/>
      <c r="F45" s="3"/>
      <c r="G45" s="3"/>
      <c r="H45" s="3"/>
      <c r="I45" s="3"/>
      <c r="J45" s="3"/>
      <c r="K45" s="133"/>
      <c r="L45" s="133"/>
      <c r="M45" s="133"/>
      <c r="N45" s="133"/>
      <c r="O45" s="3"/>
    </row>
    <row r="46" spans="1:15" x14ac:dyDescent="0.25">
      <c r="A46" s="3"/>
      <c r="B46" s="10"/>
      <c r="C46" s="114"/>
      <c r="D46" s="22" t="s">
        <v>176</v>
      </c>
      <c r="E46" s="21"/>
      <c r="F46" s="21"/>
      <c r="G46" s="21"/>
      <c r="H46" s="21"/>
      <c r="I46" s="21"/>
      <c r="J46" s="21"/>
      <c r="K46" s="21"/>
      <c r="L46" s="21"/>
      <c r="M46" s="21"/>
      <c r="N46" s="133"/>
      <c r="O46" s="3"/>
    </row>
    <row r="47" spans="1:15" x14ac:dyDescent="0.25">
      <c r="A47" s="3"/>
      <c r="B47" s="10"/>
      <c r="C47" s="114"/>
      <c r="D47" s="397" t="s">
        <v>177</v>
      </c>
      <c r="E47" s="398"/>
      <c r="F47" s="398"/>
      <c r="G47" s="398"/>
      <c r="H47" s="398"/>
      <c r="I47" s="398"/>
      <c r="J47" s="398"/>
      <c r="K47" s="398"/>
      <c r="L47" s="398"/>
      <c r="M47" s="398"/>
      <c r="N47" s="398"/>
      <c r="O47" s="3"/>
    </row>
    <row r="48" spans="1:15" ht="15.75" thickBot="1" x14ac:dyDescent="0.3">
      <c r="A48" s="3"/>
      <c r="B48" s="10"/>
      <c r="C48" s="114"/>
      <c r="D48" s="133"/>
      <c r="E48" s="27"/>
      <c r="F48" s="27"/>
      <c r="G48" s="23" t="s">
        <v>37</v>
      </c>
      <c r="H48" s="3"/>
      <c r="I48" s="24" t="s">
        <v>38</v>
      </c>
      <c r="J48" s="3"/>
      <c r="K48" s="24" t="s">
        <v>39</v>
      </c>
      <c r="L48" s="25"/>
      <c r="M48" s="25"/>
      <c r="N48" s="133"/>
      <c r="O48" s="3"/>
    </row>
    <row r="49" spans="1:15" ht="15.75" thickBot="1" x14ac:dyDescent="0.3">
      <c r="A49" s="3"/>
      <c r="B49" s="10"/>
      <c r="C49" s="114"/>
      <c r="D49" s="133"/>
      <c r="E49" s="103">
        <v>1</v>
      </c>
      <c r="F49" s="29" t="s">
        <v>40</v>
      </c>
      <c r="G49" s="26">
        <v>0</v>
      </c>
      <c r="H49" s="29" t="s">
        <v>40</v>
      </c>
      <c r="I49" s="26">
        <v>0</v>
      </c>
      <c r="J49" s="30" t="s">
        <v>22</v>
      </c>
      <c r="K49" s="40">
        <f>E49-G49-I49</f>
        <v>1</v>
      </c>
      <c r="L49" s="3"/>
      <c r="M49" s="218"/>
      <c r="N49" s="133"/>
      <c r="O49" s="3"/>
    </row>
    <row r="50" spans="1:15" x14ac:dyDescent="0.25">
      <c r="A50" s="3"/>
      <c r="B50" s="10"/>
      <c r="C50" s="129"/>
      <c r="D50" s="35"/>
      <c r="E50" s="35"/>
      <c r="F50" s="35"/>
      <c r="G50" s="35"/>
      <c r="H50" s="35"/>
      <c r="I50" s="35"/>
      <c r="J50" s="35"/>
      <c r="K50" s="179"/>
      <c r="L50" s="179"/>
      <c r="M50" s="179"/>
      <c r="N50" s="179"/>
      <c r="O50" s="3"/>
    </row>
    <row r="51" spans="1:15" x14ac:dyDescent="0.25">
      <c r="A51" s="3"/>
      <c r="B51" s="10"/>
      <c r="C51" s="125" t="s">
        <v>50</v>
      </c>
      <c r="D51" s="418" t="s">
        <v>205</v>
      </c>
      <c r="E51" s="418"/>
      <c r="F51" s="418"/>
      <c r="G51" s="418"/>
      <c r="H51" s="418"/>
      <c r="I51" s="418"/>
      <c r="J51" s="418"/>
      <c r="K51" s="418"/>
      <c r="L51" s="418"/>
      <c r="M51" s="418"/>
      <c r="N51" s="418"/>
      <c r="O51" s="3"/>
    </row>
    <row r="52" spans="1:15" x14ac:dyDescent="0.25">
      <c r="A52" s="3"/>
      <c r="B52" s="10"/>
      <c r="C52" s="126"/>
      <c r="D52" s="418"/>
      <c r="E52" s="418"/>
      <c r="F52" s="418"/>
      <c r="G52" s="418"/>
      <c r="H52" s="418"/>
      <c r="I52" s="418"/>
      <c r="J52" s="418"/>
      <c r="K52" s="418"/>
      <c r="L52" s="418"/>
      <c r="M52" s="418"/>
      <c r="N52" s="418"/>
      <c r="O52" s="3"/>
    </row>
    <row r="53" spans="1:15" x14ac:dyDescent="0.25">
      <c r="A53" s="3"/>
      <c r="B53" s="10"/>
      <c r="C53" s="126"/>
      <c r="D53" s="19" t="s">
        <v>178</v>
      </c>
      <c r="E53" s="25"/>
      <c r="F53" s="25"/>
      <c r="G53" s="25"/>
      <c r="H53" s="25"/>
      <c r="I53" s="25"/>
      <c r="J53" s="25"/>
      <c r="K53" s="133"/>
      <c r="L53" s="133"/>
      <c r="M53" s="133"/>
      <c r="N53" s="133"/>
      <c r="O53" s="3"/>
    </row>
    <row r="54" spans="1:15" x14ac:dyDescent="0.25">
      <c r="A54" s="3"/>
      <c r="B54" s="10"/>
      <c r="C54" s="126"/>
      <c r="D54" s="19" t="s">
        <v>204</v>
      </c>
      <c r="E54" s="25"/>
      <c r="F54" s="25"/>
      <c r="G54" s="25"/>
      <c r="H54" s="25"/>
      <c r="I54" s="25"/>
      <c r="J54" s="25"/>
      <c r="K54" s="133"/>
      <c r="L54" s="133"/>
      <c r="M54" s="133"/>
      <c r="N54" s="133"/>
      <c r="O54" s="3"/>
    </row>
    <row r="55" spans="1:15" ht="15.75" thickBot="1" x14ac:dyDescent="0.3">
      <c r="A55" s="3"/>
      <c r="B55" s="10"/>
      <c r="C55" s="114"/>
      <c r="D55" s="3"/>
      <c r="E55" s="27"/>
      <c r="F55" s="25"/>
      <c r="G55" s="23" t="s">
        <v>39</v>
      </c>
      <c r="H55" s="3"/>
      <c r="I55" s="24" t="s">
        <v>41</v>
      </c>
      <c r="J55" s="3"/>
      <c r="K55" s="133"/>
      <c r="L55" s="133"/>
      <c r="M55" s="133"/>
      <c r="N55" s="133"/>
      <c r="O55" s="3"/>
    </row>
    <row r="56" spans="1:15" ht="15.75" thickBot="1" x14ac:dyDescent="0.3">
      <c r="A56" s="3"/>
      <c r="B56" s="10"/>
      <c r="C56" s="114"/>
      <c r="D56" s="215"/>
      <c r="E56" s="103">
        <v>1</v>
      </c>
      <c r="F56" s="29" t="s">
        <v>40</v>
      </c>
      <c r="G56" s="26">
        <v>0</v>
      </c>
      <c r="H56" s="30" t="s">
        <v>22</v>
      </c>
      <c r="I56" s="40">
        <f>E56-G56</f>
        <v>1</v>
      </c>
      <c r="J56" s="3"/>
      <c r="K56" s="133"/>
      <c r="L56" s="133"/>
      <c r="M56" s="133"/>
      <c r="N56" s="133"/>
      <c r="O56" s="3"/>
    </row>
    <row r="57" spans="1:15" x14ac:dyDescent="0.25">
      <c r="A57" s="3"/>
      <c r="B57" s="10"/>
      <c r="C57" s="114"/>
      <c r="D57" s="3"/>
      <c r="E57" s="3"/>
      <c r="F57" s="3"/>
      <c r="G57" s="3"/>
      <c r="H57" s="3"/>
      <c r="I57" s="3"/>
      <c r="J57" s="3"/>
      <c r="K57" s="133"/>
      <c r="L57" s="133"/>
      <c r="M57" s="133"/>
      <c r="N57" s="133"/>
      <c r="O57" s="3"/>
    </row>
    <row r="58" spans="1:15" x14ac:dyDescent="0.25">
      <c r="A58" s="3"/>
      <c r="B58" s="10"/>
      <c r="C58" s="114"/>
      <c r="D58" s="22" t="s">
        <v>203</v>
      </c>
      <c r="E58" s="25"/>
      <c r="F58" s="25"/>
      <c r="G58" s="25"/>
      <c r="H58" s="25"/>
      <c r="I58" s="25"/>
      <c r="J58" s="25"/>
      <c r="K58" s="133"/>
      <c r="L58" s="133"/>
      <c r="M58" s="133"/>
      <c r="N58" s="133"/>
      <c r="O58" s="3"/>
    </row>
    <row r="59" spans="1:15" x14ac:dyDescent="0.25">
      <c r="A59" s="3"/>
      <c r="B59" s="10"/>
      <c r="C59" s="114"/>
      <c r="D59" s="19" t="s">
        <v>179</v>
      </c>
      <c r="E59" s="25"/>
      <c r="F59" s="25"/>
      <c r="G59" s="25"/>
      <c r="H59" s="25"/>
      <c r="I59" s="25"/>
      <c r="J59" s="25"/>
      <c r="K59" s="133"/>
      <c r="L59" s="133"/>
      <c r="M59" s="133"/>
      <c r="N59" s="133"/>
      <c r="O59" s="3"/>
    </row>
    <row r="60" spans="1:15" ht="15.75" thickBot="1" x14ac:dyDescent="0.3">
      <c r="A60" s="3"/>
      <c r="B60" s="10"/>
      <c r="C60" s="114"/>
      <c r="D60" s="3"/>
      <c r="E60" s="14" t="s">
        <v>152</v>
      </c>
      <c r="F60" s="3"/>
      <c r="G60" s="14" t="s">
        <v>153</v>
      </c>
      <c r="H60" s="3"/>
      <c r="I60" s="14" t="s">
        <v>154</v>
      </c>
      <c r="J60" s="3"/>
      <c r="K60" s="133"/>
      <c r="L60" s="133"/>
      <c r="M60" s="133"/>
      <c r="N60" s="133"/>
      <c r="O60" s="3"/>
    </row>
    <row r="61" spans="1:15" ht="15.75" thickBot="1" x14ac:dyDescent="0.3">
      <c r="A61" s="3"/>
      <c r="B61" s="10"/>
      <c r="C61" s="114"/>
      <c r="D61" s="180"/>
      <c r="E61" s="28">
        <v>0</v>
      </c>
      <c r="F61" s="181" t="s">
        <v>40</v>
      </c>
      <c r="G61" s="28">
        <v>0</v>
      </c>
      <c r="H61" s="30" t="s">
        <v>22</v>
      </c>
      <c r="I61" s="41">
        <f>E61-G61</f>
        <v>0</v>
      </c>
      <c r="J61" s="180"/>
      <c r="K61" s="133"/>
      <c r="L61" s="133"/>
      <c r="M61" s="133"/>
      <c r="N61" s="133"/>
      <c r="O61" s="3"/>
    </row>
    <row r="62" spans="1:15" x14ac:dyDescent="0.25">
      <c r="A62" s="3"/>
      <c r="B62" s="10"/>
      <c r="C62" s="129"/>
      <c r="D62" s="35"/>
      <c r="E62" s="35"/>
      <c r="F62" s="35"/>
      <c r="G62" s="35"/>
      <c r="H62" s="35"/>
      <c r="I62" s="35"/>
      <c r="J62" s="35"/>
      <c r="K62" s="179"/>
      <c r="L62" s="179"/>
      <c r="M62" s="179"/>
      <c r="N62" s="179"/>
      <c r="O62" s="3"/>
    </row>
    <row r="63" spans="1:15" x14ac:dyDescent="0.25">
      <c r="A63" s="3"/>
      <c r="B63" s="10"/>
      <c r="C63" s="133"/>
      <c r="D63" s="127"/>
      <c r="E63" s="133"/>
      <c r="F63" s="133"/>
      <c r="G63" s="133"/>
      <c r="H63" s="133"/>
      <c r="I63" s="133"/>
      <c r="J63" s="133"/>
      <c r="K63" s="133"/>
      <c r="L63" s="133"/>
      <c r="M63" s="133"/>
      <c r="N63" s="133"/>
      <c r="O63" s="3"/>
    </row>
    <row r="64" spans="1:15" x14ac:dyDescent="0.25">
      <c r="A64" s="3"/>
      <c r="B64" s="10" t="s">
        <v>16</v>
      </c>
      <c r="C64" s="419" t="s">
        <v>186</v>
      </c>
      <c r="D64" s="419"/>
      <c r="E64" s="419"/>
      <c r="F64" s="419"/>
      <c r="G64" s="419"/>
      <c r="H64" s="419"/>
      <c r="I64" s="419"/>
      <c r="J64" s="419"/>
      <c r="K64" s="419"/>
      <c r="L64" s="419"/>
      <c r="M64" s="419"/>
      <c r="N64" s="3"/>
      <c r="O64" s="3"/>
    </row>
    <row r="65" spans="1:15" x14ac:dyDescent="0.25">
      <c r="A65" s="3"/>
      <c r="B65" s="10"/>
      <c r="C65" s="313" t="s">
        <v>30</v>
      </c>
      <c r="D65" s="420" t="s">
        <v>223</v>
      </c>
      <c r="E65" s="420"/>
      <c r="F65" s="420"/>
      <c r="G65" s="420"/>
      <c r="H65" s="420"/>
      <c r="I65" s="420"/>
      <c r="J65" s="420"/>
      <c r="K65" s="420"/>
      <c r="L65" s="420"/>
      <c r="M65" s="420"/>
      <c r="N65" s="420"/>
      <c r="O65" s="3"/>
    </row>
    <row r="66" spans="1:15" x14ac:dyDescent="0.25">
      <c r="A66" s="3"/>
      <c r="B66" s="10"/>
      <c r="C66" s="119"/>
      <c r="D66" s="399"/>
      <c r="E66" s="399"/>
      <c r="F66" s="399"/>
      <c r="G66" s="399"/>
      <c r="H66" s="399"/>
      <c r="I66" s="399"/>
      <c r="J66" s="399"/>
      <c r="K66" s="399"/>
      <c r="L66" s="399"/>
      <c r="M66" s="399"/>
      <c r="N66" s="399"/>
      <c r="O66" s="3"/>
    </row>
    <row r="67" spans="1:15" x14ac:dyDescent="0.25">
      <c r="A67" s="3"/>
      <c r="B67" s="10"/>
      <c r="C67" s="128"/>
      <c r="D67" s="421"/>
      <c r="E67" s="421"/>
      <c r="F67" s="421"/>
      <c r="G67" s="421"/>
      <c r="H67" s="421"/>
      <c r="I67" s="421"/>
      <c r="J67" s="421"/>
      <c r="K67" s="421"/>
      <c r="L67" s="421"/>
      <c r="M67" s="421"/>
      <c r="N67" s="421"/>
      <c r="O67" s="3"/>
    </row>
    <row r="68" spans="1:15" x14ac:dyDescent="0.25">
      <c r="A68" s="3"/>
      <c r="B68" s="10"/>
      <c r="C68" s="313" t="s">
        <v>53</v>
      </c>
      <c r="D68" s="420" t="s">
        <v>382</v>
      </c>
      <c r="E68" s="420"/>
      <c r="F68" s="420"/>
      <c r="G68" s="420"/>
      <c r="H68" s="420"/>
      <c r="I68" s="420"/>
      <c r="J68" s="420"/>
      <c r="K68" s="420"/>
      <c r="L68" s="420"/>
      <c r="M68" s="420"/>
      <c r="N68" s="420"/>
      <c r="O68" s="3"/>
    </row>
    <row r="69" spans="1:15" x14ac:dyDescent="0.25">
      <c r="A69" s="3"/>
      <c r="B69" s="10"/>
      <c r="C69" s="114"/>
      <c r="D69" s="399"/>
      <c r="E69" s="399"/>
      <c r="F69" s="399"/>
      <c r="G69" s="399"/>
      <c r="H69" s="399"/>
      <c r="I69" s="399"/>
      <c r="J69" s="399"/>
      <c r="K69" s="399"/>
      <c r="L69" s="399"/>
      <c r="M69" s="399"/>
      <c r="N69" s="399"/>
      <c r="O69" s="3"/>
    </row>
    <row r="70" spans="1:15" x14ac:dyDescent="0.25">
      <c r="A70" s="3"/>
      <c r="B70" s="10"/>
      <c r="C70" s="114"/>
      <c r="D70" s="399"/>
      <c r="E70" s="399"/>
      <c r="F70" s="399"/>
      <c r="G70" s="399"/>
      <c r="H70" s="399"/>
      <c r="I70" s="399"/>
      <c r="J70" s="399"/>
      <c r="K70" s="399"/>
      <c r="L70" s="399"/>
      <c r="M70" s="399"/>
      <c r="N70" s="399"/>
      <c r="O70" s="3"/>
    </row>
    <row r="71" spans="1:15" x14ac:dyDescent="0.25">
      <c r="A71" s="3"/>
      <c r="B71" s="10"/>
      <c r="C71" s="129"/>
      <c r="D71" s="421"/>
      <c r="E71" s="421"/>
      <c r="F71" s="421"/>
      <c r="G71" s="421"/>
      <c r="H71" s="421"/>
      <c r="I71" s="421"/>
      <c r="J71" s="421"/>
      <c r="K71" s="421"/>
      <c r="L71" s="421"/>
      <c r="M71" s="421"/>
      <c r="N71" s="421"/>
      <c r="O71" s="3"/>
    </row>
    <row r="72" spans="1:15" x14ac:dyDescent="0.25">
      <c r="B72" s="10"/>
      <c r="C72" s="133"/>
      <c r="D72" s="133"/>
      <c r="E72" s="133"/>
      <c r="F72" s="133"/>
      <c r="G72" s="133"/>
      <c r="H72" s="133"/>
      <c r="I72" s="133"/>
      <c r="J72" s="133"/>
      <c r="K72" s="133"/>
      <c r="L72" s="133"/>
      <c r="M72" s="133"/>
      <c r="N72" s="3"/>
    </row>
    <row r="73" spans="1:15" x14ac:dyDescent="0.25">
      <c r="B73" s="10" t="s">
        <v>42</v>
      </c>
      <c r="C73" s="422" t="s">
        <v>54</v>
      </c>
      <c r="D73" s="422"/>
      <c r="E73" s="422"/>
      <c r="F73" s="422"/>
      <c r="G73" s="422"/>
      <c r="H73" s="422"/>
      <c r="I73" s="422"/>
      <c r="J73" s="422"/>
      <c r="K73" s="422"/>
      <c r="L73" s="422"/>
      <c r="M73" s="422"/>
      <c r="N73" s="422"/>
    </row>
    <row r="74" spans="1:15" x14ac:dyDescent="0.25">
      <c r="A74" s="3"/>
      <c r="B74" s="10"/>
      <c r="C74" s="423" t="s">
        <v>180</v>
      </c>
      <c r="D74" s="423"/>
      <c r="E74" s="423"/>
      <c r="F74" s="423"/>
      <c r="G74" s="423"/>
      <c r="H74" s="423"/>
      <c r="I74" s="423"/>
      <c r="J74" s="423"/>
      <c r="K74" s="423"/>
      <c r="L74" s="423"/>
      <c r="M74" s="423"/>
      <c r="N74" s="423"/>
      <c r="O74" s="3"/>
    </row>
    <row r="75" spans="1:15" x14ac:dyDescent="0.25">
      <c r="A75" s="3"/>
      <c r="B75" s="10"/>
      <c r="C75" s="423"/>
      <c r="D75" s="423"/>
      <c r="E75" s="423"/>
      <c r="F75" s="423"/>
      <c r="G75" s="423"/>
      <c r="H75" s="423"/>
      <c r="I75" s="423"/>
      <c r="J75" s="423"/>
      <c r="K75" s="423"/>
      <c r="L75" s="423"/>
      <c r="M75" s="423"/>
      <c r="N75" s="423"/>
      <c r="O75" s="3"/>
    </row>
    <row r="76" spans="1:15" x14ac:dyDescent="0.25">
      <c r="A76" s="3"/>
      <c r="B76" s="10"/>
      <c r="C76" s="423"/>
      <c r="D76" s="423"/>
      <c r="E76" s="423"/>
      <c r="F76" s="423"/>
      <c r="G76" s="423"/>
      <c r="H76" s="423"/>
      <c r="I76" s="423"/>
      <c r="J76" s="423"/>
      <c r="K76" s="423"/>
      <c r="L76" s="423"/>
      <c r="M76" s="423"/>
      <c r="N76" s="423"/>
      <c r="O76" s="3"/>
    </row>
    <row r="77" spans="1:15" x14ac:dyDescent="0.25">
      <c r="A77" s="3"/>
      <c r="B77" s="10"/>
      <c r="C77" s="424"/>
      <c r="D77" s="424"/>
      <c r="E77" s="424"/>
      <c r="F77" s="424"/>
      <c r="G77" s="424"/>
      <c r="H77" s="424"/>
      <c r="I77" s="424"/>
      <c r="J77" s="424"/>
      <c r="K77" s="424"/>
      <c r="L77" s="424"/>
      <c r="M77" s="424"/>
      <c r="N77" s="424"/>
      <c r="O77" s="3"/>
    </row>
    <row r="78" spans="1:15" x14ac:dyDescent="0.25">
      <c r="A78" s="3"/>
      <c r="B78" s="10"/>
      <c r="C78" s="425" t="s">
        <v>164</v>
      </c>
      <c r="D78" s="425"/>
      <c r="E78" s="425"/>
      <c r="F78" s="426" t="s">
        <v>188</v>
      </c>
      <c r="G78" s="426"/>
      <c r="H78" s="426"/>
      <c r="I78" s="426"/>
      <c r="J78" s="426"/>
      <c r="K78" s="426"/>
      <c r="L78" s="426"/>
      <c r="M78" s="426"/>
      <c r="N78" s="426"/>
      <c r="O78" s="130"/>
    </row>
    <row r="79" spans="1:15" x14ac:dyDescent="0.25">
      <c r="A79" s="3"/>
      <c r="B79" s="10"/>
      <c r="C79" s="425" t="s">
        <v>165</v>
      </c>
      <c r="D79" s="425"/>
      <c r="E79" s="425"/>
      <c r="F79" s="427" t="s">
        <v>166</v>
      </c>
      <c r="G79" s="427"/>
      <c r="H79" s="427"/>
      <c r="I79" s="427"/>
      <c r="J79" s="427"/>
      <c r="K79" s="427"/>
      <c r="L79" s="427"/>
      <c r="M79" s="427"/>
      <c r="N79" s="427"/>
      <c r="O79" s="3"/>
    </row>
    <row r="80" spans="1:15" x14ac:dyDescent="0.25">
      <c r="A80" s="3"/>
      <c r="B80" s="10"/>
      <c r="C80" s="217"/>
      <c r="D80" s="217"/>
      <c r="E80" s="217"/>
      <c r="F80" s="217"/>
      <c r="G80" s="217"/>
      <c r="H80" s="217"/>
      <c r="I80" s="217"/>
      <c r="J80" s="217"/>
      <c r="K80" s="217"/>
      <c r="L80" s="217"/>
      <c r="M80" s="217"/>
      <c r="N80" s="217"/>
      <c r="O80" s="3"/>
    </row>
    <row r="81" spans="1:15" x14ac:dyDescent="0.25">
      <c r="A81" s="3"/>
      <c r="B81" s="10"/>
      <c r="C81" s="428" t="s">
        <v>206</v>
      </c>
      <c r="D81" s="428"/>
      <c r="E81" s="428"/>
      <c r="F81" s="428"/>
      <c r="G81" s="428"/>
      <c r="H81" s="428"/>
      <c r="I81" s="428"/>
      <c r="J81" s="428"/>
      <c r="K81" s="428"/>
      <c r="L81" s="428"/>
      <c r="M81" s="428"/>
      <c r="N81" s="428"/>
      <c r="O81" s="3"/>
    </row>
    <row r="82" spans="1:15" x14ac:dyDescent="0.25">
      <c r="A82" s="3"/>
      <c r="B82" s="10"/>
      <c r="C82" s="429"/>
      <c r="D82" s="429"/>
      <c r="E82" s="429"/>
      <c r="F82" s="429"/>
      <c r="G82" s="429"/>
      <c r="H82" s="429"/>
      <c r="I82" s="429"/>
      <c r="J82" s="429"/>
      <c r="K82" s="429"/>
      <c r="L82" s="429"/>
      <c r="M82" s="429"/>
      <c r="N82" s="429"/>
      <c r="O82" s="3"/>
    </row>
    <row r="83" spans="1:15" x14ac:dyDescent="0.25">
      <c r="A83" s="3"/>
      <c r="B83" s="3"/>
      <c r="C83" s="31" t="s">
        <v>6</v>
      </c>
      <c r="D83" s="393" t="s">
        <v>207</v>
      </c>
      <c r="E83" s="393"/>
      <c r="F83" s="393"/>
      <c r="G83" s="393"/>
      <c r="H83" s="393"/>
      <c r="I83" s="393"/>
      <c r="J83" s="393"/>
      <c r="K83" s="393"/>
      <c r="L83" s="393"/>
      <c r="M83" s="393"/>
      <c r="N83" s="393"/>
      <c r="O83" s="3"/>
    </row>
    <row r="84" spans="1:15" x14ac:dyDescent="0.25">
      <c r="A84" s="3"/>
      <c r="B84" s="3"/>
      <c r="C84" s="31" t="s">
        <v>141</v>
      </c>
      <c r="D84" s="393" t="s">
        <v>220</v>
      </c>
      <c r="E84" s="393"/>
      <c r="F84" s="393"/>
      <c r="G84" s="393"/>
      <c r="H84" s="393"/>
      <c r="I84" s="393"/>
      <c r="J84" s="393"/>
      <c r="K84" s="393"/>
      <c r="L84" s="393"/>
      <c r="M84" s="393"/>
      <c r="N84" s="393"/>
      <c r="O84" s="3"/>
    </row>
    <row r="85" spans="1:15" x14ac:dyDescent="0.25">
      <c r="A85" s="3"/>
      <c r="B85" s="3"/>
      <c r="C85" s="32" t="s">
        <v>55</v>
      </c>
      <c r="D85" s="394" t="s">
        <v>224</v>
      </c>
      <c r="E85" s="394"/>
      <c r="F85" s="394"/>
      <c r="G85" s="394"/>
      <c r="H85" s="394"/>
      <c r="I85" s="394"/>
      <c r="J85" s="394"/>
      <c r="K85" s="394"/>
      <c r="L85" s="394"/>
      <c r="M85" s="394"/>
      <c r="N85" s="394"/>
      <c r="O85" s="3"/>
    </row>
    <row r="86" spans="1:15" x14ac:dyDescent="0.25">
      <c r="A86" s="3"/>
      <c r="B86" s="3"/>
      <c r="C86" s="33"/>
      <c r="D86" s="395"/>
      <c r="E86" s="395"/>
      <c r="F86" s="395"/>
      <c r="G86" s="395"/>
      <c r="H86" s="395"/>
      <c r="I86" s="395"/>
      <c r="J86" s="395"/>
      <c r="K86" s="395"/>
      <c r="L86" s="395"/>
      <c r="M86" s="395"/>
      <c r="N86" s="395"/>
      <c r="O86" s="3"/>
    </row>
    <row r="87" spans="1:15" x14ac:dyDescent="0.25">
      <c r="A87" s="3"/>
      <c r="B87" s="3"/>
      <c r="C87" s="32" t="s">
        <v>43</v>
      </c>
      <c r="D87" s="396" t="s">
        <v>221</v>
      </c>
      <c r="E87" s="394"/>
      <c r="F87" s="394"/>
      <c r="G87" s="394"/>
      <c r="H87" s="394"/>
      <c r="I87" s="394"/>
      <c r="J87" s="394"/>
      <c r="K87" s="394"/>
      <c r="L87" s="394"/>
      <c r="M87" s="394"/>
      <c r="N87" s="394"/>
      <c r="O87" s="3"/>
    </row>
    <row r="88" spans="1:15" x14ac:dyDescent="0.25">
      <c r="A88" s="3"/>
      <c r="B88" s="3"/>
      <c r="C88" s="32" t="s">
        <v>219</v>
      </c>
      <c r="D88" s="394" t="s">
        <v>222</v>
      </c>
      <c r="E88" s="394"/>
      <c r="F88" s="394"/>
      <c r="G88" s="394"/>
      <c r="H88" s="394"/>
      <c r="I88" s="394"/>
      <c r="J88" s="394"/>
      <c r="K88" s="394"/>
      <c r="L88" s="394"/>
      <c r="M88" s="394"/>
      <c r="N88" s="394"/>
      <c r="O88" s="3"/>
    </row>
    <row r="89" spans="1:15" x14ac:dyDescent="0.25">
      <c r="A89" s="3"/>
      <c r="B89" s="3"/>
      <c r="C89" s="31" t="s">
        <v>44</v>
      </c>
      <c r="D89" s="393" t="s">
        <v>208</v>
      </c>
      <c r="E89" s="393"/>
      <c r="F89" s="393"/>
      <c r="G89" s="393"/>
      <c r="H89" s="393"/>
      <c r="I89" s="393"/>
      <c r="J89" s="393"/>
      <c r="K89" s="393"/>
      <c r="L89" s="393"/>
      <c r="M89" s="393"/>
      <c r="N89" s="393"/>
      <c r="O89" s="3"/>
    </row>
    <row r="90" spans="1:15" x14ac:dyDescent="0.25"/>
    <row r="91" spans="1:15" x14ac:dyDescent="0.25"/>
    <row r="92" spans="1:15" x14ac:dyDescent="0.25"/>
    <row r="93" spans="1:15" x14ac:dyDescent="0.25"/>
    <row r="94" spans="1:15" x14ac:dyDescent="0.25"/>
    <row r="95" spans="1:15" x14ac:dyDescent="0.25"/>
    <row r="96" spans="1:15" x14ac:dyDescent="0.25"/>
    <row r="102" x14ac:dyDescent="0.25"/>
    <row r="103" x14ac:dyDescent="0.25"/>
  </sheetData>
  <protectedRanges>
    <protectedRange sqref="B13 K78:O78 F78:G78 C80 D80:F82 J74:N77 J79:N82 E74:F79 C73:D79 D12:N13 B12:C12 B83:B89" name="Range1_1"/>
  </protectedRanges>
  <mergeCells count="39">
    <mergeCell ref="D42:N42"/>
    <mergeCell ref="D43:F43"/>
    <mergeCell ref="C30:N31"/>
    <mergeCell ref="C14:N14"/>
    <mergeCell ref="C15:C17"/>
    <mergeCell ref="D15:N17"/>
    <mergeCell ref="D18:N22"/>
    <mergeCell ref="C24:N24"/>
    <mergeCell ref="D25:N26"/>
    <mergeCell ref="D88:N88"/>
    <mergeCell ref="D89:N89"/>
    <mergeCell ref="D83:N83"/>
    <mergeCell ref="D51:N52"/>
    <mergeCell ref="C64:M64"/>
    <mergeCell ref="D65:N67"/>
    <mergeCell ref="D68:N71"/>
    <mergeCell ref="C73:N73"/>
    <mergeCell ref="C74:N77"/>
    <mergeCell ref="C78:E78"/>
    <mergeCell ref="F78:N78"/>
    <mergeCell ref="C79:E79"/>
    <mergeCell ref="F79:N79"/>
    <mergeCell ref="C81:N82"/>
    <mergeCell ref="B5:N6"/>
    <mergeCell ref="C9:N11"/>
    <mergeCell ref="D84:N84"/>
    <mergeCell ref="D85:N86"/>
    <mergeCell ref="D87:N87"/>
    <mergeCell ref="D47:N47"/>
    <mergeCell ref="D32:N34"/>
    <mergeCell ref="E36:I36"/>
    <mergeCell ref="J36:M36"/>
    <mergeCell ref="E37:I37"/>
    <mergeCell ref="J37:M37"/>
    <mergeCell ref="E38:I38"/>
    <mergeCell ref="J38:M38"/>
    <mergeCell ref="E39:I39"/>
    <mergeCell ref="J39:M39"/>
    <mergeCell ref="D41:N41"/>
  </mergeCells>
  <conditionalFormatting sqref="I44">
    <cfRule type="containsErrors" dxfId="6" priority="1">
      <formula>ISERROR(I44)</formula>
    </cfRule>
  </conditionalFormatting>
  <hyperlinks>
    <hyperlink ref="F78" r:id="rId1" display="https://www.pca.state.mn.us/sites/default/files/aq-ei4-32.xlsx" xr:uid="{920C949C-C15C-48D0-8EEA-ED62B1B7B823}"/>
    <hyperlink ref="F79:N79" r:id="rId2" display="pca.state.mn.us/business-with-us/air-toxics-emissions-reporting-guidance" xr:uid="{6D6F0721-EA4D-4293-9439-D6D821FFBACC}"/>
    <hyperlink ref="C14:N14" location="Data!B3" display="Material identification" xr:uid="{B35B7638-5DFF-4502-A9F2-320617902AFA}"/>
    <hyperlink ref="C24:N24" location="Data!H3" display="Density, VOC, &amp; PM" xr:uid="{76BBEA57-D97F-4DE8-B4F2-7D67069EBBAC}"/>
    <hyperlink ref="C64:M64" location="Data!N3" display="Transfer and control efficiency." xr:uid="{0FBAB672-5316-411A-94F8-F5E65588FC44}"/>
    <hyperlink ref="C73:N73" location="Data!S1" display="Air toxics." xr:uid="{35BA6332-18F0-4A13-995C-082DA7A96496}"/>
    <hyperlink ref="D7" location="Safety_Data_Sheet__SDS" display="Safety Data Sheet (SDS)" xr:uid="{A3ABE439-89C2-47F7-9166-B0CB4FACB332}"/>
    <hyperlink ref="D8" location="Environmental_Data_Sheet__EDS" display="Environmental Data Sheet (EDS)" xr:uid="{FE3FED3E-CA26-481A-BA3F-34C80AB62C99}"/>
    <hyperlink ref="H7" location="Product_Data_Sheet__PDS" display="Product Data Sheet (PDS)" xr:uid="{B9E6612E-74DD-491C-BEA9-80FFEAAF9087}"/>
    <hyperlink ref="H8" location="Technical_Data_Sheet__TDS" display="Technical Data Sheet (TDS) " xr:uid="{F28D956F-85EB-448C-A5E8-DFA7FE748BD9}"/>
    <hyperlink ref="C65" location="TE_Table" display="Transfer efficiency" xr:uid="{6672D6E0-31F4-4628-8F98-CBB6F79DD930}"/>
    <hyperlink ref="C68" location="CE_Table" display="Control efficiency" xr:uid="{F6532B9C-C595-433B-AD44-13F98185E540}"/>
  </hyperlinks>
  <pageMargins left="0.7" right="0.7" top="0.75" bottom="0.75" header="0.3" footer="0.3"/>
  <pageSetup orientation="landscape" verticalDpi="1200" r:id="rId3"/>
  <headerFooter>
    <oddFooter>&amp;L&amp;"-,Italic"&amp;8p-sbap5-22&amp;C&amp;"-,Italic"&amp;8SBEAP Coating air emissions calculator
smallbizhelp.pca@state.mn.us
July 2026&amp;R&amp;"-,Italic"&amp;8Page &amp;P of &amp;N</oddFooter>
  </headerFooter>
  <rowBreaks count="1" manualBreakCount="1">
    <brk id="63" min="1" max="1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E65B-AAB3-43E4-B55B-1EC803C4ED59}">
  <sheetPr codeName="Sheet4">
    <tabColor rgb="FFD1EAFF"/>
  </sheetPr>
  <dimension ref="A1:CB208"/>
  <sheetViews>
    <sheetView showGridLines="0" zoomScaleNormal="100" zoomScaleSheetLayoutView="100" workbookViewId="0">
      <pane xSplit="2" ySplit="8" topLeftCell="C9" activePane="bottomRight" state="frozen"/>
      <selection activeCell="B2" sqref="B2"/>
      <selection pane="topRight" activeCell="B2" sqref="B2"/>
      <selection pane="bottomLeft" activeCell="B2" sqref="B2"/>
      <selection pane="bottomRight"/>
    </sheetView>
  </sheetViews>
  <sheetFormatPr defaultRowHeight="15" outlineLevelCol="1" x14ac:dyDescent="0.25"/>
  <cols>
    <col min="1" max="1" width="5.140625" style="5" customWidth="1"/>
    <col min="2" max="2" width="14" style="3" customWidth="1" outlineLevel="1"/>
    <col min="3" max="5" width="16.28515625" style="3" customWidth="1" outlineLevel="1"/>
    <col min="6" max="6" width="14" style="3" customWidth="1" outlineLevel="1"/>
    <col min="7" max="7" width="2.7109375" style="53" customWidth="1"/>
    <col min="8" max="8" width="11.85546875" style="3" customWidth="1" outlineLevel="1"/>
    <col min="9" max="12" width="16.7109375" style="3" customWidth="1" outlineLevel="1"/>
    <col min="13" max="13" width="2.7109375" style="53" customWidth="1"/>
    <col min="14" max="14" width="29" style="3" customWidth="1" outlineLevel="1"/>
    <col min="15" max="15" width="11.28515625" style="3" customWidth="1" outlineLevel="1"/>
    <col min="16" max="16" width="31.85546875" style="3" customWidth="1" outlineLevel="1"/>
    <col min="17" max="17" width="11.28515625" style="3" customWidth="1" outlineLevel="1"/>
    <col min="18" max="18" width="2.7109375" style="53" customWidth="1"/>
    <col min="19" max="19" width="17.140625" style="3" customWidth="1" outlineLevel="1"/>
    <col min="20" max="79" width="15.7109375" style="3" customWidth="1" outlineLevel="1"/>
    <col min="80" max="80" width="2.7109375" style="53" customWidth="1"/>
  </cols>
  <sheetData>
    <row r="1" spans="1:80" ht="24.6" customHeight="1" x14ac:dyDescent="0.25">
      <c r="A1" s="9"/>
      <c r="B1" s="9" t="s">
        <v>181</v>
      </c>
      <c r="C1" s="153"/>
      <c r="E1" s="156"/>
      <c r="F1" s="151"/>
      <c r="G1" s="456" t="s">
        <v>136</v>
      </c>
      <c r="H1" s="153"/>
      <c r="I1" s="153"/>
      <c r="J1" s="153"/>
      <c r="K1" s="153"/>
      <c r="L1" s="158"/>
      <c r="M1" s="456" t="s">
        <v>185</v>
      </c>
      <c r="N1" s="143"/>
      <c r="O1" s="225"/>
      <c r="P1" s="153"/>
      <c r="Q1" s="158"/>
      <c r="R1" s="456" t="s">
        <v>210</v>
      </c>
      <c r="S1" s="54" t="s">
        <v>54</v>
      </c>
      <c r="T1" s="464" t="s">
        <v>187</v>
      </c>
      <c r="U1" s="464"/>
      <c r="V1" s="464"/>
      <c r="W1" s="178" t="s">
        <v>188</v>
      </c>
      <c r="CB1" s="456" t="s">
        <v>54</v>
      </c>
    </row>
    <row r="2" spans="1:80" x14ac:dyDescent="0.25">
      <c r="A2" s="42"/>
      <c r="B2" s="176"/>
      <c r="C2" s="176"/>
      <c r="D2" s="176"/>
      <c r="E2" s="176"/>
      <c r="F2" s="177"/>
      <c r="G2" s="456"/>
      <c r="H2" s="355"/>
      <c r="I2" s="72"/>
      <c r="J2" s="72"/>
      <c r="K2" s="72"/>
      <c r="L2" s="17"/>
      <c r="M2" s="456"/>
      <c r="R2" s="456"/>
      <c r="S2" s="45" t="s">
        <v>218</v>
      </c>
      <c r="T2" s="47" t="s">
        <v>63</v>
      </c>
      <c r="U2" s="47" t="s">
        <v>77</v>
      </c>
      <c r="V2" s="47" t="s">
        <v>78</v>
      </c>
      <c r="W2" s="47" t="s">
        <v>79</v>
      </c>
      <c r="X2" s="47" t="s">
        <v>80</v>
      </c>
      <c r="Y2" s="47" t="s">
        <v>81</v>
      </c>
      <c r="Z2" s="47" t="s">
        <v>82</v>
      </c>
      <c r="AA2" s="47" t="s">
        <v>83</v>
      </c>
      <c r="AB2" s="47" t="s">
        <v>84</v>
      </c>
      <c r="AC2" s="47" t="s">
        <v>85</v>
      </c>
      <c r="AD2" s="47" t="s">
        <v>86</v>
      </c>
      <c r="AE2" s="47" t="s">
        <v>87</v>
      </c>
      <c r="AF2" s="47" t="s">
        <v>88</v>
      </c>
      <c r="AG2" s="47" t="s">
        <v>89</v>
      </c>
      <c r="AH2" s="47" t="s">
        <v>90</v>
      </c>
      <c r="AI2" s="47" t="s">
        <v>91</v>
      </c>
      <c r="AJ2" s="47" t="s">
        <v>92</v>
      </c>
      <c r="AK2" s="47" t="s">
        <v>93</v>
      </c>
      <c r="AL2" s="47" t="s">
        <v>94</v>
      </c>
      <c r="AM2" s="47" t="s">
        <v>95</v>
      </c>
      <c r="AN2" s="47" t="s">
        <v>96</v>
      </c>
      <c r="AO2" s="47" t="s">
        <v>97</v>
      </c>
      <c r="AP2" s="47" t="s">
        <v>98</v>
      </c>
      <c r="AQ2" s="47" t="s">
        <v>99</v>
      </c>
      <c r="AR2" s="47" t="s">
        <v>100</v>
      </c>
      <c r="AS2" s="47" t="s">
        <v>101</v>
      </c>
      <c r="AT2" s="47" t="s">
        <v>102</v>
      </c>
      <c r="AU2" s="47" t="s">
        <v>103</v>
      </c>
      <c r="AV2" s="47" t="s">
        <v>104</v>
      </c>
      <c r="AW2" s="47" t="s">
        <v>105</v>
      </c>
      <c r="AX2" s="47" t="s">
        <v>106</v>
      </c>
      <c r="AY2" s="47" t="s">
        <v>107</v>
      </c>
      <c r="AZ2" s="47" t="s">
        <v>108</v>
      </c>
      <c r="BA2" s="47" t="s">
        <v>109</v>
      </c>
      <c r="BB2" s="47" t="s">
        <v>110</v>
      </c>
      <c r="BC2" s="47" t="s">
        <v>111</v>
      </c>
      <c r="BD2" s="47" t="s">
        <v>112</v>
      </c>
      <c r="BE2" s="47" t="s">
        <v>113</v>
      </c>
      <c r="BF2" s="47" t="s">
        <v>114</v>
      </c>
      <c r="BG2" s="47" t="s">
        <v>115</v>
      </c>
      <c r="BH2" s="47" t="s">
        <v>116</v>
      </c>
      <c r="BI2" s="47" t="s">
        <v>117</v>
      </c>
      <c r="BJ2" s="47" t="s">
        <v>118</v>
      </c>
      <c r="BK2" s="47" t="s">
        <v>119</v>
      </c>
      <c r="BL2" s="47" t="s">
        <v>120</v>
      </c>
      <c r="BM2" s="47" t="s">
        <v>121</v>
      </c>
      <c r="BN2" s="47" t="s">
        <v>122</v>
      </c>
      <c r="BO2" s="47" t="s">
        <v>123</v>
      </c>
      <c r="BP2" s="47" t="s">
        <v>124</v>
      </c>
      <c r="BQ2" s="47" t="s">
        <v>125</v>
      </c>
      <c r="BR2" s="47" t="s">
        <v>126</v>
      </c>
      <c r="BS2" s="47" t="s">
        <v>127</v>
      </c>
      <c r="BT2" s="47" t="s">
        <v>128</v>
      </c>
      <c r="BU2" s="47" t="s">
        <v>129</v>
      </c>
      <c r="BV2" s="47" t="s">
        <v>130</v>
      </c>
      <c r="BW2" s="47" t="s">
        <v>131</v>
      </c>
      <c r="BX2" s="47" t="s">
        <v>132</v>
      </c>
      <c r="BY2" s="47" t="s">
        <v>133</v>
      </c>
      <c r="BZ2" s="47" t="s">
        <v>134</v>
      </c>
      <c r="CA2" s="47" t="s">
        <v>135</v>
      </c>
      <c r="CB2" s="456"/>
    </row>
    <row r="3" spans="1:80" ht="14.45" customHeight="1" x14ac:dyDescent="0.25">
      <c r="A3" s="72"/>
      <c r="B3" s="457" t="s">
        <v>163</v>
      </c>
      <c r="C3" s="457"/>
      <c r="D3" s="457"/>
      <c r="E3" s="457"/>
      <c r="F3" s="457"/>
      <c r="G3" s="456"/>
      <c r="H3" s="462" t="s">
        <v>185</v>
      </c>
      <c r="I3" s="462"/>
      <c r="J3" s="462"/>
      <c r="K3" s="462"/>
      <c r="L3" s="463"/>
      <c r="M3" s="456"/>
      <c r="N3" s="461" t="s">
        <v>210</v>
      </c>
      <c r="O3" s="461"/>
      <c r="P3" s="461"/>
      <c r="Q3" s="461"/>
      <c r="R3" s="456"/>
      <c r="S3" s="46" t="s">
        <v>6</v>
      </c>
      <c r="T3" s="48" t="s">
        <v>6</v>
      </c>
      <c r="U3" s="48" t="s">
        <v>6</v>
      </c>
      <c r="V3" s="48" t="s">
        <v>6</v>
      </c>
      <c r="W3" s="48" t="s">
        <v>6</v>
      </c>
      <c r="X3" s="48" t="s">
        <v>6</v>
      </c>
      <c r="Y3" s="48" t="s">
        <v>6</v>
      </c>
      <c r="Z3" s="48" t="s">
        <v>6</v>
      </c>
      <c r="AA3" s="48" t="s">
        <v>6</v>
      </c>
      <c r="AB3" s="48" t="s">
        <v>6</v>
      </c>
      <c r="AC3" s="48" t="s">
        <v>6</v>
      </c>
      <c r="AD3" s="48" t="s">
        <v>6</v>
      </c>
      <c r="AE3" s="48" t="s">
        <v>6</v>
      </c>
      <c r="AF3" s="48" t="s">
        <v>6</v>
      </c>
      <c r="AG3" s="48" t="s">
        <v>6</v>
      </c>
      <c r="AH3" s="48" t="s">
        <v>6</v>
      </c>
      <c r="AI3" s="48" t="s">
        <v>6</v>
      </c>
      <c r="AJ3" s="48" t="s">
        <v>6</v>
      </c>
      <c r="AK3" s="48" t="s">
        <v>6</v>
      </c>
      <c r="AL3" s="48" t="s">
        <v>6</v>
      </c>
      <c r="AM3" s="48" t="s">
        <v>6</v>
      </c>
      <c r="AN3" s="48" t="s">
        <v>6</v>
      </c>
      <c r="AO3" s="48" t="s">
        <v>6</v>
      </c>
      <c r="AP3" s="48" t="s">
        <v>6</v>
      </c>
      <c r="AQ3" s="48" t="s">
        <v>6</v>
      </c>
      <c r="AR3" s="48" t="s">
        <v>6</v>
      </c>
      <c r="AS3" s="48" t="s">
        <v>6</v>
      </c>
      <c r="AT3" s="48" t="s">
        <v>6</v>
      </c>
      <c r="AU3" s="48" t="s">
        <v>6</v>
      </c>
      <c r="AV3" s="48" t="s">
        <v>6</v>
      </c>
      <c r="AW3" s="48" t="s">
        <v>6</v>
      </c>
      <c r="AX3" s="48" t="s">
        <v>6</v>
      </c>
      <c r="AY3" s="48" t="s">
        <v>6</v>
      </c>
      <c r="AZ3" s="48" t="s">
        <v>6</v>
      </c>
      <c r="BA3" s="48" t="s">
        <v>6</v>
      </c>
      <c r="BB3" s="48" t="s">
        <v>6</v>
      </c>
      <c r="BC3" s="48" t="s">
        <v>6</v>
      </c>
      <c r="BD3" s="48" t="s">
        <v>6</v>
      </c>
      <c r="BE3" s="48" t="s">
        <v>6</v>
      </c>
      <c r="BF3" s="48" t="s">
        <v>6</v>
      </c>
      <c r="BG3" s="48" t="s">
        <v>6</v>
      </c>
      <c r="BH3" s="48" t="s">
        <v>6</v>
      </c>
      <c r="BI3" s="48" t="s">
        <v>6</v>
      </c>
      <c r="BJ3" s="48" t="s">
        <v>6</v>
      </c>
      <c r="BK3" s="48" t="s">
        <v>6</v>
      </c>
      <c r="BL3" s="48" t="s">
        <v>6</v>
      </c>
      <c r="BM3" s="48" t="s">
        <v>6</v>
      </c>
      <c r="BN3" s="48" t="s">
        <v>6</v>
      </c>
      <c r="BO3" s="48" t="s">
        <v>6</v>
      </c>
      <c r="BP3" s="48" t="s">
        <v>6</v>
      </c>
      <c r="BQ3" s="48" t="s">
        <v>6</v>
      </c>
      <c r="BR3" s="48" t="s">
        <v>6</v>
      </c>
      <c r="BS3" s="48" t="s">
        <v>6</v>
      </c>
      <c r="BT3" s="48" t="s">
        <v>6</v>
      </c>
      <c r="BU3" s="48" t="s">
        <v>6</v>
      </c>
      <c r="BV3" s="48" t="s">
        <v>6</v>
      </c>
      <c r="BW3" s="48" t="s">
        <v>6</v>
      </c>
      <c r="BX3" s="48" t="s">
        <v>6</v>
      </c>
      <c r="BY3" s="48" t="s">
        <v>6</v>
      </c>
      <c r="BZ3" s="48" t="s">
        <v>6</v>
      </c>
      <c r="CA3" s="48" t="s">
        <v>6</v>
      </c>
      <c r="CB3" s="456"/>
    </row>
    <row r="4" spans="1:80" x14ac:dyDescent="0.25">
      <c r="A4" s="35"/>
      <c r="B4" s="66" t="s">
        <v>174</v>
      </c>
      <c r="C4" s="66"/>
      <c r="D4" s="66"/>
      <c r="E4" s="66"/>
      <c r="F4" s="66"/>
      <c r="G4" s="456"/>
      <c r="H4" s="356" t="s">
        <v>184</v>
      </c>
      <c r="I4" s="356"/>
      <c r="J4" s="356"/>
      <c r="K4" s="356"/>
      <c r="L4" s="357"/>
      <c r="M4" s="456"/>
      <c r="N4" s="152" t="s">
        <v>51</v>
      </c>
      <c r="O4" s="152"/>
      <c r="P4" s="152" t="s">
        <v>52</v>
      </c>
      <c r="Q4" s="152"/>
      <c r="R4" s="456"/>
      <c r="S4" s="46" t="s">
        <v>141</v>
      </c>
      <c r="T4" s="49" t="s">
        <v>141</v>
      </c>
      <c r="U4" s="49" t="s">
        <v>141</v>
      </c>
      <c r="V4" s="49" t="s">
        <v>141</v>
      </c>
      <c r="W4" s="49" t="s">
        <v>141</v>
      </c>
      <c r="X4" s="49" t="s">
        <v>141</v>
      </c>
      <c r="Y4" s="49" t="s">
        <v>141</v>
      </c>
      <c r="Z4" s="49" t="s">
        <v>141</v>
      </c>
      <c r="AA4" s="49" t="s">
        <v>141</v>
      </c>
      <c r="AB4" s="49" t="s">
        <v>141</v>
      </c>
      <c r="AC4" s="49" t="s">
        <v>141</v>
      </c>
      <c r="AD4" s="49" t="s">
        <v>141</v>
      </c>
      <c r="AE4" s="49" t="s">
        <v>141</v>
      </c>
      <c r="AF4" s="49" t="s">
        <v>141</v>
      </c>
      <c r="AG4" s="49" t="s">
        <v>141</v>
      </c>
      <c r="AH4" s="49" t="s">
        <v>141</v>
      </c>
      <c r="AI4" s="49" t="s">
        <v>141</v>
      </c>
      <c r="AJ4" s="49" t="s">
        <v>141</v>
      </c>
      <c r="AK4" s="49" t="s">
        <v>141</v>
      </c>
      <c r="AL4" s="49" t="s">
        <v>141</v>
      </c>
      <c r="AM4" s="49" t="s">
        <v>141</v>
      </c>
      <c r="AN4" s="49" t="s">
        <v>141</v>
      </c>
      <c r="AO4" s="49" t="s">
        <v>141</v>
      </c>
      <c r="AP4" s="49" t="s">
        <v>141</v>
      </c>
      <c r="AQ4" s="49" t="s">
        <v>141</v>
      </c>
      <c r="AR4" s="49" t="s">
        <v>141</v>
      </c>
      <c r="AS4" s="49" t="s">
        <v>141</v>
      </c>
      <c r="AT4" s="49" t="s">
        <v>141</v>
      </c>
      <c r="AU4" s="49" t="s">
        <v>141</v>
      </c>
      <c r="AV4" s="49" t="s">
        <v>141</v>
      </c>
      <c r="AW4" s="49" t="s">
        <v>141</v>
      </c>
      <c r="AX4" s="49" t="s">
        <v>141</v>
      </c>
      <c r="AY4" s="49" t="s">
        <v>141</v>
      </c>
      <c r="AZ4" s="49" t="s">
        <v>141</v>
      </c>
      <c r="BA4" s="49" t="s">
        <v>141</v>
      </c>
      <c r="BB4" s="49" t="s">
        <v>141</v>
      </c>
      <c r="BC4" s="49" t="s">
        <v>141</v>
      </c>
      <c r="BD4" s="49" t="s">
        <v>141</v>
      </c>
      <c r="BE4" s="49" t="s">
        <v>141</v>
      </c>
      <c r="BF4" s="49" t="s">
        <v>141</v>
      </c>
      <c r="BG4" s="49" t="s">
        <v>141</v>
      </c>
      <c r="BH4" s="49" t="s">
        <v>141</v>
      </c>
      <c r="BI4" s="49" t="s">
        <v>141</v>
      </c>
      <c r="BJ4" s="49" t="s">
        <v>141</v>
      </c>
      <c r="BK4" s="49" t="s">
        <v>141</v>
      </c>
      <c r="BL4" s="49" t="s">
        <v>141</v>
      </c>
      <c r="BM4" s="49" t="s">
        <v>141</v>
      </c>
      <c r="BN4" s="49" t="s">
        <v>141</v>
      </c>
      <c r="BO4" s="49" t="s">
        <v>141</v>
      </c>
      <c r="BP4" s="49" t="s">
        <v>141</v>
      </c>
      <c r="BQ4" s="49" t="s">
        <v>141</v>
      </c>
      <c r="BR4" s="49" t="s">
        <v>141</v>
      </c>
      <c r="BS4" s="49" t="s">
        <v>141</v>
      </c>
      <c r="BT4" s="49" t="s">
        <v>141</v>
      </c>
      <c r="BU4" s="49" t="s">
        <v>141</v>
      </c>
      <c r="BV4" s="49" t="s">
        <v>141</v>
      </c>
      <c r="BW4" s="49" t="s">
        <v>141</v>
      </c>
      <c r="BX4" s="49" t="s">
        <v>141</v>
      </c>
      <c r="BY4" s="49" t="s">
        <v>141</v>
      </c>
      <c r="BZ4" s="49" t="s">
        <v>141</v>
      </c>
      <c r="CA4" s="49" t="s">
        <v>141</v>
      </c>
      <c r="CB4" s="456"/>
    </row>
    <row r="5" spans="1:80" ht="14.45" customHeight="1" x14ac:dyDescent="0.25">
      <c r="A5" s="352"/>
      <c r="B5" s="136"/>
      <c r="C5" s="136"/>
      <c r="D5" s="136"/>
      <c r="E5" s="136"/>
      <c r="F5" s="136"/>
      <c r="G5" s="456"/>
      <c r="H5" s="325"/>
      <c r="I5" s="458" t="s">
        <v>49</v>
      </c>
      <c r="J5" s="459"/>
      <c r="K5" s="460" t="s">
        <v>155</v>
      </c>
      <c r="L5" s="459"/>
      <c r="M5" s="456"/>
      <c r="N5" s="134"/>
      <c r="O5" s="135"/>
      <c r="P5" s="136" t="s">
        <v>419</v>
      </c>
      <c r="Q5" s="135"/>
      <c r="R5" s="456"/>
      <c r="S5" s="46" t="s">
        <v>55</v>
      </c>
      <c r="T5" s="50" t="s">
        <v>57</v>
      </c>
      <c r="U5" s="50" t="s">
        <v>57</v>
      </c>
      <c r="V5" s="50" t="s">
        <v>57</v>
      </c>
      <c r="W5" s="50" t="s">
        <v>57</v>
      </c>
      <c r="X5" s="50" t="s">
        <v>57</v>
      </c>
      <c r="Y5" s="50" t="s">
        <v>57</v>
      </c>
      <c r="Z5" s="50" t="s">
        <v>57</v>
      </c>
      <c r="AA5" s="50" t="s">
        <v>57</v>
      </c>
      <c r="AB5" s="50" t="s">
        <v>57</v>
      </c>
      <c r="AC5" s="50" t="s">
        <v>57</v>
      </c>
      <c r="AD5" s="50" t="s">
        <v>57</v>
      </c>
      <c r="AE5" s="50" t="s">
        <v>57</v>
      </c>
      <c r="AF5" s="50" t="s">
        <v>57</v>
      </c>
      <c r="AG5" s="50" t="s">
        <v>57</v>
      </c>
      <c r="AH5" s="50" t="s">
        <v>57</v>
      </c>
      <c r="AI5" s="50" t="s">
        <v>57</v>
      </c>
      <c r="AJ5" s="50" t="s">
        <v>57</v>
      </c>
      <c r="AK5" s="50" t="s">
        <v>57</v>
      </c>
      <c r="AL5" s="50" t="s">
        <v>57</v>
      </c>
      <c r="AM5" s="50" t="s">
        <v>57</v>
      </c>
      <c r="AN5" s="50" t="s">
        <v>57</v>
      </c>
      <c r="AO5" s="50" t="s">
        <v>57</v>
      </c>
      <c r="AP5" s="50" t="s">
        <v>57</v>
      </c>
      <c r="AQ5" s="50" t="s">
        <v>57</v>
      </c>
      <c r="AR5" s="50" t="s">
        <v>57</v>
      </c>
      <c r="AS5" s="50" t="s">
        <v>57</v>
      </c>
      <c r="AT5" s="50" t="s">
        <v>57</v>
      </c>
      <c r="AU5" s="50" t="s">
        <v>57</v>
      </c>
      <c r="AV5" s="50" t="s">
        <v>57</v>
      </c>
      <c r="AW5" s="50" t="s">
        <v>57</v>
      </c>
      <c r="AX5" s="50" t="s">
        <v>57</v>
      </c>
      <c r="AY5" s="50" t="s">
        <v>57</v>
      </c>
      <c r="AZ5" s="50" t="s">
        <v>57</v>
      </c>
      <c r="BA5" s="50" t="s">
        <v>57</v>
      </c>
      <c r="BB5" s="50" t="s">
        <v>57</v>
      </c>
      <c r="BC5" s="50" t="s">
        <v>57</v>
      </c>
      <c r="BD5" s="50" t="s">
        <v>57</v>
      </c>
      <c r="BE5" s="50" t="s">
        <v>57</v>
      </c>
      <c r="BF5" s="50" t="s">
        <v>57</v>
      </c>
      <c r="BG5" s="50" t="s">
        <v>57</v>
      </c>
      <c r="BH5" s="50" t="s">
        <v>57</v>
      </c>
      <c r="BI5" s="50" t="s">
        <v>57</v>
      </c>
      <c r="BJ5" s="50" t="s">
        <v>57</v>
      </c>
      <c r="BK5" s="50" t="s">
        <v>57</v>
      </c>
      <c r="BL5" s="50" t="s">
        <v>57</v>
      </c>
      <c r="BM5" s="50" t="s">
        <v>57</v>
      </c>
      <c r="BN5" s="50" t="s">
        <v>57</v>
      </c>
      <c r="BO5" s="50" t="s">
        <v>57</v>
      </c>
      <c r="BP5" s="50" t="s">
        <v>57</v>
      </c>
      <c r="BQ5" s="50" t="s">
        <v>57</v>
      </c>
      <c r="BR5" s="50" t="s">
        <v>57</v>
      </c>
      <c r="BS5" s="50" t="s">
        <v>57</v>
      </c>
      <c r="BT5" s="50" t="s">
        <v>57</v>
      </c>
      <c r="BU5" s="50" t="s">
        <v>57</v>
      </c>
      <c r="BV5" s="50" t="s">
        <v>57</v>
      </c>
      <c r="BW5" s="50" t="s">
        <v>57</v>
      </c>
      <c r="BX5" s="50" t="s">
        <v>57</v>
      </c>
      <c r="BY5" s="50" t="s">
        <v>57</v>
      </c>
      <c r="BZ5" s="50" t="s">
        <v>57</v>
      </c>
      <c r="CA5" s="50" t="s">
        <v>57</v>
      </c>
      <c r="CB5" s="456"/>
    </row>
    <row r="6" spans="1:80" s="3" customFormat="1" ht="12.75" x14ac:dyDescent="0.2">
      <c r="A6" s="353" t="s">
        <v>8</v>
      </c>
      <c r="B6" s="137" t="s">
        <v>47</v>
      </c>
      <c r="C6" s="137" t="s">
        <v>160</v>
      </c>
      <c r="D6" s="137" t="s">
        <v>32</v>
      </c>
      <c r="E6" s="137" t="s">
        <v>159</v>
      </c>
      <c r="F6" s="137" t="s">
        <v>34</v>
      </c>
      <c r="G6" s="456"/>
      <c r="H6" s="139" t="s">
        <v>3</v>
      </c>
      <c r="I6" s="138" t="s">
        <v>2</v>
      </c>
      <c r="J6" s="140" t="s">
        <v>50</v>
      </c>
      <c r="K6" s="139" t="s">
        <v>2</v>
      </c>
      <c r="L6" s="140" t="s">
        <v>50</v>
      </c>
      <c r="M6" s="456"/>
      <c r="N6" s="321" t="s">
        <v>30</v>
      </c>
      <c r="O6" s="64"/>
      <c r="P6" s="321" t="s">
        <v>53</v>
      </c>
      <c r="Q6" s="44"/>
      <c r="R6" s="456"/>
      <c r="S6" s="46" t="s">
        <v>43</v>
      </c>
      <c r="T6" s="50" t="s">
        <v>61</v>
      </c>
      <c r="U6" s="50" t="s">
        <v>61</v>
      </c>
      <c r="V6" s="50" t="s">
        <v>61</v>
      </c>
      <c r="W6" s="50" t="s">
        <v>61</v>
      </c>
      <c r="X6" s="50" t="s">
        <v>61</v>
      </c>
      <c r="Y6" s="50" t="s">
        <v>61</v>
      </c>
      <c r="Z6" s="50" t="s">
        <v>61</v>
      </c>
      <c r="AA6" s="50" t="s">
        <v>61</v>
      </c>
      <c r="AB6" s="50" t="s">
        <v>61</v>
      </c>
      <c r="AC6" s="50" t="s">
        <v>61</v>
      </c>
      <c r="AD6" s="50" t="s">
        <v>61</v>
      </c>
      <c r="AE6" s="50" t="s">
        <v>61</v>
      </c>
      <c r="AF6" s="50" t="s">
        <v>61</v>
      </c>
      <c r="AG6" s="50" t="s">
        <v>61</v>
      </c>
      <c r="AH6" s="50" t="s">
        <v>61</v>
      </c>
      <c r="AI6" s="50" t="s">
        <v>61</v>
      </c>
      <c r="AJ6" s="50" t="s">
        <v>61</v>
      </c>
      <c r="AK6" s="50" t="s">
        <v>61</v>
      </c>
      <c r="AL6" s="50" t="s">
        <v>61</v>
      </c>
      <c r="AM6" s="50" t="s">
        <v>61</v>
      </c>
      <c r="AN6" s="50" t="s">
        <v>61</v>
      </c>
      <c r="AO6" s="50" t="s">
        <v>61</v>
      </c>
      <c r="AP6" s="50" t="s">
        <v>61</v>
      </c>
      <c r="AQ6" s="50" t="s">
        <v>61</v>
      </c>
      <c r="AR6" s="50" t="s">
        <v>61</v>
      </c>
      <c r="AS6" s="50" t="s">
        <v>61</v>
      </c>
      <c r="AT6" s="50" t="s">
        <v>61</v>
      </c>
      <c r="AU6" s="50" t="s">
        <v>61</v>
      </c>
      <c r="AV6" s="50" t="s">
        <v>61</v>
      </c>
      <c r="AW6" s="50" t="s">
        <v>61</v>
      </c>
      <c r="AX6" s="50" t="s">
        <v>61</v>
      </c>
      <c r="AY6" s="50" t="s">
        <v>61</v>
      </c>
      <c r="AZ6" s="50" t="s">
        <v>61</v>
      </c>
      <c r="BA6" s="50" t="s">
        <v>61</v>
      </c>
      <c r="BB6" s="50" t="s">
        <v>61</v>
      </c>
      <c r="BC6" s="50" t="s">
        <v>61</v>
      </c>
      <c r="BD6" s="50" t="s">
        <v>61</v>
      </c>
      <c r="BE6" s="50" t="s">
        <v>61</v>
      </c>
      <c r="BF6" s="50" t="s">
        <v>61</v>
      </c>
      <c r="BG6" s="50" t="s">
        <v>61</v>
      </c>
      <c r="BH6" s="50" t="s">
        <v>61</v>
      </c>
      <c r="BI6" s="50" t="s">
        <v>61</v>
      </c>
      <c r="BJ6" s="50" t="s">
        <v>61</v>
      </c>
      <c r="BK6" s="50" t="s">
        <v>61</v>
      </c>
      <c r="BL6" s="50" t="s">
        <v>61</v>
      </c>
      <c r="BM6" s="50" t="s">
        <v>61</v>
      </c>
      <c r="BN6" s="50" t="s">
        <v>61</v>
      </c>
      <c r="BO6" s="50" t="s">
        <v>61</v>
      </c>
      <c r="BP6" s="50" t="s">
        <v>61</v>
      </c>
      <c r="BQ6" s="50" t="s">
        <v>61</v>
      </c>
      <c r="BR6" s="50" t="s">
        <v>61</v>
      </c>
      <c r="BS6" s="50" t="s">
        <v>61</v>
      </c>
      <c r="BT6" s="50" t="s">
        <v>61</v>
      </c>
      <c r="BU6" s="50" t="s">
        <v>61</v>
      </c>
      <c r="BV6" s="50" t="s">
        <v>61</v>
      </c>
      <c r="BW6" s="50" t="s">
        <v>61</v>
      </c>
      <c r="BX6" s="50" t="s">
        <v>61</v>
      </c>
      <c r="BY6" s="50" t="s">
        <v>61</v>
      </c>
      <c r="BZ6" s="50" t="s">
        <v>61</v>
      </c>
      <c r="CA6" s="50" t="s">
        <v>61</v>
      </c>
      <c r="CB6" s="456"/>
    </row>
    <row r="7" spans="1:80" s="3" customFormat="1" ht="12.75" x14ac:dyDescent="0.2">
      <c r="A7" s="353"/>
      <c r="B7" s="43"/>
      <c r="C7" s="42"/>
      <c r="D7" s="42"/>
      <c r="E7" s="43" t="s">
        <v>48</v>
      </c>
      <c r="F7" s="43" t="s">
        <v>48</v>
      </c>
      <c r="G7" s="456"/>
      <c r="H7" s="56"/>
      <c r="I7" s="58"/>
      <c r="J7" s="59"/>
      <c r="K7" s="56"/>
      <c r="L7" s="59"/>
      <c r="M7" s="456"/>
      <c r="N7" s="52" t="s">
        <v>209</v>
      </c>
      <c r="O7" s="65"/>
      <c r="P7" s="63" t="s">
        <v>76</v>
      </c>
      <c r="Q7" s="52"/>
      <c r="R7" s="456"/>
      <c r="S7" s="46" t="s">
        <v>219</v>
      </c>
      <c r="T7" s="51" t="s">
        <v>61</v>
      </c>
      <c r="U7" s="51" t="s">
        <v>61</v>
      </c>
      <c r="V7" s="51" t="s">
        <v>61</v>
      </c>
      <c r="W7" s="51" t="s">
        <v>61</v>
      </c>
      <c r="X7" s="51" t="s">
        <v>61</v>
      </c>
      <c r="Y7" s="51" t="s">
        <v>61</v>
      </c>
      <c r="Z7" s="51" t="s">
        <v>61</v>
      </c>
      <c r="AA7" s="51" t="s">
        <v>61</v>
      </c>
      <c r="AB7" s="51" t="s">
        <v>61</v>
      </c>
      <c r="AC7" s="51" t="s">
        <v>61</v>
      </c>
      <c r="AD7" s="51" t="s">
        <v>61</v>
      </c>
      <c r="AE7" s="51" t="s">
        <v>61</v>
      </c>
      <c r="AF7" s="51" t="s">
        <v>61</v>
      </c>
      <c r="AG7" s="51" t="s">
        <v>61</v>
      </c>
      <c r="AH7" s="51" t="s">
        <v>61</v>
      </c>
      <c r="AI7" s="51" t="s">
        <v>61</v>
      </c>
      <c r="AJ7" s="51" t="s">
        <v>61</v>
      </c>
      <c r="AK7" s="51" t="s">
        <v>61</v>
      </c>
      <c r="AL7" s="51" t="s">
        <v>61</v>
      </c>
      <c r="AM7" s="51" t="s">
        <v>61</v>
      </c>
      <c r="AN7" s="51" t="s">
        <v>61</v>
      </c>
      <c r="AO7" s="51" t="s">
        <v>61</v>
      </c>
      <c r="AP7" s="51" t="s">
        <v>61</v>
      </c>
      <c r="AQ7" s="51" t="s">
        <v>61</v>
      </c>
      <c r="AR7" s="51" t="s">
        <v>61</v>
      </c>
      <c r="AS7" s="51" t="s">
        <v>61</v>
      </c>
      <c r="AT7" s="51" t="s">
        <v>61</v>
      </c>
      <c r="AU7" s="51" t="s">
        <v>61</v>
      </c>
      <c r="AV7" s="51" t="s">
        <v>61</v>
      </c>
      <c r="AW7" s="51" t="s">
        <v>61</v>
      </c>
      <c r="AX7" s="51" t="s">
        <v>61</v>
      </c>
      <c r="AY7" s="51" t="s">
        <v>61</v>
      </c>
      <c r="AZ7" s="51" t="s">
        <v>61</v>
      </c>
      <c r="BA7" s="51" t="s">
        <v>61</v>
      </c>
      <c r="BB7" s="51" t="s">
        <v>61</v>
      </c>
      <c r="BC7" s="51" t="s">
        <v>61</v>
      </c>
      <c r="BD7" s="51" t="s">
        <v>61</v>
      </c>
      <c r="BE7" s="51" t="s">
        <v>61</v>
      </c>
      <c r="BF7" s="51" t="s">
        <v>61</v>
      </c>
      <c r="BG7" s="51" t="s">
        <v>61</v>
      </c>
      <c r="BH7" s="51" t="s">
        <v>61</v>
      </c>
      <c r="BI7" s="51" t="s">
        <v>61</v>
      </c>
      <c r="BJ7" s="51" t="s">
        <v>61</v>
      </c>
      <c r="BK7" s="51" t="s">
        <v>61</v>
      </c>
      <c r="BL7" s="51" t="s">
        <v>61</v>
      </c>
      <c r="BM7" s="51" t="s">
        <v>61</v>
      </c>
      <c r="BN7" s="51" t="s">
        <v>61</v>
      </c>
      <c r="BO7" s="51" t="s">
        <v>61</v>
      </c>
      <c r="BP7" s="51" t="s">
        <v>61</v>
      </c>
      <c r="BQ7" s="51" t="s">
        <v>61</v>
      </c>
      <c r="BR7" s="51" t="s">
        <v>61</v>
      </c>
      <c r="BS7" s="51" t="s">
        <v>61</v>
      </c>
      <c r="BT7" s="51" t="s">
        <v>61</v>
      </c>
      <c r="BU7" s="51" t="s">
        <v>61</v>
      </c>
      <c r="BV7" s="51" t="s">
        <v>61</v>
      </c>
      <c r="BW7" s="51" t="s">
        <v>61</v>
      </c>
      <c r="BX7" s="51" t="s">
        <v>61</v>
      </c>
      <c r="BY7" s="51" t="s">
        <v>61</v>
      </c>
      <c r="BZ7" s="51" t="s">
        <v>61</v>
      </c>
      <c r="CA7" s="51" t="s">
        <v>61</v>
      </c>
      <c r="CB7" s="456"/>
    </row>
    <row r="8" spans="1:80" s="3" customFormat="1" ht="12.75" x14ac:dyDescent="0.2">
      <c r="A8" s="354" t="s">
        <v>9</v>
      </c>
      <c r="B8" s="67" t="s">
        <v>5</v>
      </c>
      <c r="C8" s="67" t="s">
        <v>5</v>
      </c>
      <c r="D8" s="67" t="s">
        <v>5</v>
      </c>
      <c r="E8" s="67" t="s">
        <v>182</v>
      </c>
      <c r="F8" s="67" t="s">
        <v>183</v>
      </c>
      <c r="G8" s="456"/>
      <c r="H8" s="358" t="s">
        <v>170</v>
      </c>
      <c r="I8" s="62" t="s">
        <v>4</v>
      </c>
      <c r="J8" s="61" t="s">
        <v>4</v>
      </c>
      <c r="K8" s="60" t="s">
        <v>170</v>
      </c>
      <c r="L8" s="61" t="s">
        <v>170</v>
      </c>
      <c r="M8" s="456"/>
      <c r="N8" s="68" t="s">
        <v>45</v>
      </c>
      <c r="O8" s="69" t="s">
        <v>7</v>
      </c>
      <c r="P8" s="70" t="s">
        <v>46</v>
      </c>
      <c r="Q8" s="69" t="s">
        <v>7</v>
      </c>
      <c r="R8" s="456"/>
      <c r="T8" s="57" t="s">
        <v>4</v>
      </c>
      <c r="U8" s="57" t="s">
        <v>4</v>
      </c>
      <c r="V8" s="57" t="s">
        <v>4</v>
      </c>
      <c r="W8" s="57" t="s">
        <v>4</v>
      </c>
      <c r="X8" s="57" t="s">
        <v>4</v>
      </c>
      <c r="Y8" s="57" t="s">
        <v>4</v>
      </c>
      <c r="Z8" s="57" t="s">
        <v>4</v>
      </c>
      <c r="AA8" s="57" t="s">
        <v>4</v>
      </c>
      <c r="AB8" s="57" t="s">
        <v>4</v>
      </c>
      <c r="AC8" s="57" t="s">
        <v>4</v>
      </c>
      <c r="AD8" s="57" t="s">
        <v>4</v>
      </c>
      <c r="AE8" s="57" t="s">
        <v>4</v>
      </c>
      <c r="AF8" s="57" t="s">
        <v>4</v>
      </c>
      <c r="AG8" s="57" t="s">
        <v>4</v>
      </c>
      <c r="AH8" s="57" t="s">
        <v>4</v>
      </c>
      <c r="AI8" s="57" t="s">
        <v>4</v>
      </c>
      <c r="AJ8" s="57" t="s">
        <v>4</v>
      </c>
      <c r="AK8" s="57" t="s">
        <v>4</v>
      </c>
      <c r="AL8" s="57" t="s">
        <v>4</v>
      </c>
      <c r="AM8" s="57" t="s">
        <v>4</v>
      </c>
      <c r="AN8" s="57" t="s">
        <v>4</v>
      </c>
      <c r="AO8" s="57" t="s">
        <v>4</v>
      </c>
      <c r="AP8" s="57" t="s">
        <v>4</v>
      </c>
      <c r="AQ8" s="57" t="s">
        <v>4</v>
      </c>
      <c r="AR8" s="57" t="s">
        <v>4</v>
      </c>
      <c r="AS8" s="57" t="s">
        <v>4</v>
      </c>
      <c r="AT8" s="57" t="s">
        <v>4</v>
      </c>
      <c r="AU8" s="57" t="s">
        <v>4</v>
      </c>
      <c r="AV8" s="57" t="s">
        <v>4</v>
      </c>
      <c r="AW8" s="57" t="s">
        <v>4</v>
      </c>
      <c r="AX8" s="57" t="s">
        <v>4</v>
      </c>
      <c r="AY8" s="57" t="s">
        <v>4</v>
      </c>
      <c r="AZ8" s="57" t="s">
        <v>4</v>
      </c>
      <c r="BA8" s="57" t="s">
        <v>4</v>
      </c>
      <c r="BB8" s="57" t="s">
        <v>4</v>
      </c>
      <c r="BC8" s="57" t="s">
        <v>4</v>
      </c>
      <c r="BD8" s="57" t="s">
        <v>4</v>
      </c>
      <c r="BE8" s="57" t="s">
        <v>4</v>
      </c>
      <c r="BF8" s="57" t="s">
        <v>4</v>
      </c>
      <c r="BG8" s="57" t="s">
        <v>4</v>
      </c>
      <c r="BH8" s="57" t="s">
        <v>4</v>
      </c>
      <c r="BI8" s="57" t="s">
        <v>4</v>
      </c>
      <c r="BJ8" s="57" t="s">
        <v>4</v>
      </c>
      <c r="BK8" s="57" t="s">
        <v>4</v>
      </c>
      <c r="BL8" s="57" t="s">
        <v>4</v>
      </c>
      <c r="BM8" s="57" t="s">
        <v>4</v>
      </c>
      <c r="BN8" s="57" t="s">
        <v>4</v>
      </c>
      <c r="BO8" s="57" t="s">
        <v>4</v>
      </c>
      <c r="BP8" s="57" t="s">
        <v>4</v>
      </c>
      <c r="BQ8" s="57" t="s">
        <v>4</v>
      </c>
      <c r="BR8" s="57" t="s">
        <v>4</v>
      </c>
      <c r="BS8" s="57" t="s">
        <v>4</v>
      </c>
      <c r="BT8" s="57" t="s">
        <v>4</v>
      </c>
      <c r="BU8" s="57" t="s">
        <v>4</v>
      </c>
      <c r="BV8" s="57" t="s">
        <v>4</v>
      </c>
      <c r="BW8" s="57" t="s">
        <v>4</v>
      </c>
      <c r="BX8" s="57" t="s">
        <v>4</v>
      </c>
      <c r="BY8" s="57" t="s">
        <v>4</v>
      </c>
      <c r="BZ8" s="57" t="s">
        <v>4</v>
      </c>
      <c r="CA8" s="57" t="s">
        <v>4</v>
      </c>
      <c r="CB8" s="456"/>
    </row>
    <row r="9" spans="1:80" x14ac:dyDescent="0.25">
      <c r="A9" s="349">
        <v>1</v>
      </c>
      <c r="B9" s="161"/>
      <c r="C9" s="161"/>
      <c r="D9" s="161"/>
      <c r="E9" s="161"/>
      <c r="F9" s="161"/>
      <c r="H9" s="167"/>
      <c r="I9" s="168"/>
      <c r="J9" s="145"/>
      <c r="K9" s="169"/>
      <c r="L9" s="170"/>
      <c r="N9" s="159" t="s">
        <v>66</v>
      </c>
      <c r="O9" s="160" t="str">
        <f>_xlfn.XLOOKUP(N9, Table6[Select application type], Table6[Transfer efficiency %],"&lt;-- Select")</f>
        <v>&lt;-- Select</v>
      </c>
      <c r="P9" s="161" t="s">
        <v>67</v>
      </c>
      <c r="Q9" s="162" t="str">
        <f>_xlfn.XLOOKUP(P9, Table7[Select control equipment], Table7[Control efficiency %],"&lt;-- Select")</f>
        <v>&lt;-- Select</v>
      </c>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5"/>
    </row>
    <row r="10" spans="1:80" x14ac:dyDescent="0.25">
      <c r="A10" s="350">
        <v>2</v>
      </c>
      <c r="B10" s="165"/>
      <c r="C10" s="165"/>
      <c r="D10" s="165"/>
      <c r="E10" s="165"/>
      <c r="F10" s="165"/>
      <c r="H10" s="171"/>
      <c r="I10" s="172"/>
      <c r="J10" s="147"/>
      <c r="K10" s="173"/>
      <c r="L10" s="174"/>
      <c r="N10" s="163" t="s">
        <v>66</v>
      </c>
      <c r="O10" s="164" t="str">
        <f>_xlfn.XLOOKUP(N10, Table6[Select application type], Table6[Transfer efficiency %],"&lt;-- Select")</f>
        <v>&lt;-- Select</v>
      </c>
      <c r="P10" s="165" t="s">
        <v>67</v>
      </c>
      <c r="Q10" s="166" t="str">
        <f>_xlfn.XLOOKUP(P10, Table7[Select control equipment], Table7[Control efficiency %],"&lt;-- Select")</f>
        <v>&lt;-- Select</v>
      </c>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7"/>
    </row>
    <row r="11" spans="1:80" x14ac:dyDescent="0.25">
      <c r="A11" s="350">
        <v>3</v>
      </c>
      <c r="B11" s="165"/>
      <c r="C11" s="165"/>
      <c r="D11" s="165"/>
      <c r="E11" s="165"/>
      <c r="F11" s="165"/>
      <c r="H11" s="171"/>
      <c r="I11" s="172"/>
      <c r="J11" s="147"/>
      <c r="K11" s="173"/>
      <c r="L11" s="174"/>
      <c r="N11" s="163" t="s">
        <v>66</v>
      </c>
      <c r="O11" s="164" t="str">
        <f>_xlfn.XLOOKUP(N11, Table6[Select application type], Table6[Transfer efficiency %],"&lt;-- Select")</f>
        <v>&lt;-- Select</v>
      </c>
      <c r="P11" s="165" t="s">
        <v>67</v>
      </c>
      <c r="Q11" s="166" t="str">
        <f>_xlfn.XLOOKUP(P11, Table7[Select control equipment], Table7[Control efficiency %],"&lt;-- Select")</f>
        <v>&lt;-- Select</v>
      </c>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7"/>
    </row>
    <row r="12" spans="1:80" x14ac:dyDescent="0.25">
      <c r="A12" s="351">
        <v>4</v>
      </c>
      <c r="B12" s="165"/>
      <c r="C12" s="165"/>
      <c r="D12" s="165"/>
      <c r="E12" s="165"/>
      <c r="F12" s="165"/>
      <c r="H12" s="171"/>
      <c r="I12" s="172"/>
      <c r="J12" s="147"/>
      <c r="K12" s="173"/>
      <c r="L12" s="174"/>
      <c r="N12" s="163" t="s">
        <v>66</v>
      </c>
      <c r="O12" s="164" t="str">
        <f>_xlfn.XLOOKUP(N12, Table6[Select application type], Table6[Transfer efficiency %],"&lt;-- Select")</f>
        <v>&lt;-- Select</v>
      </c>
      <c r="P12" s="165" t="s">
        <v>67</v>
      </c>
      <c r="Q12" s="166" t="str">
        <f>_xlfn.XLOOKUP(P12, Table7[Select control equipment], Table7[Control efficiency %],"&lt;-- Select")</f>
        <v>&lt;-- Select</v>
      </c>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7"/>
    </row>
    <row r="13" spans="1:80" x14ac:dyDescent="0.25">
      <c r="A13" s="350">
        <v>5</v>
      </c>
      <c r="B13" s="165"/>
      <c r="C13" s="165"/>
      <c r="D13" s="165"/>
      <c r="E13" s="165"/>
      <c r="F13" s="165"/>
      <c r="H13" s="171"/>
      <c r="I13" s="172"/>
      <c r="J13" s="147"/>
      <c r="K13" s="173"/>
      <c r="L13" s="174"/>
      <c r="N13" s="163" t="s">
        <v>66</v>
      </c>
      <c r="O13" s="164" t="str">
        <f>_xlfn.XLOOKUP(N13, Table6[Select application type], Table6[Transfer efficiency %],"&lt;-- Select")</f>
        <v>&lt;-- Select</v>
      </c>
      <c r="P13" s="165" t="s">
        <v>67</v>
      </c>
      <c r="Q13" s="166" t="str">
        <f>_xlfn.XLOOKUP(P13, Table7[Select control equipment], Table7[Control efficiency %],"&lt;-- Select")</f>
        <v>&lt;-- Select</v>
      </c>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7"/>
    </row>
    <row r="14" spans="1:80" x14ac:dyDescent="0.25">
      <c r="A14" s="350">
        <v>6</v>
      </c>
      <c r="B14" s="165"/>
      <c r="C14" s="165"/>
      <c r="D14" s="165"/>
      <c r="E14" s="165"/>
      <c r="F14" s="165"/>
      <c r="H14" s="171"/>
      <c r="I14" s="172"/>
      <c r="J14" s="147"/>
      <c r="K14" s="173"/>
      <c r="L14" s="174"/>
      <c r="N14" s="163" t="s">
        <v>66</v>
      </c>
      <c r="O14" s="164" t="str">
        <f>_xlfn.XLOOKUP(N14, Table6[Select application type], Table6[Transfer efficiency %],"&lt;-- Select")</f>
        <v>&lt;-- Select</v>
      </c>
      <c r="P14" s="165" t="s">
        <v>67</v>
      </c>
      <c r="Q14" s="166" t="str">
        <f>_xlfn.XLOOKUP(P14, Table7[Select control equipment], Table7[Control efficiency %],"&lt;-- Select")</f>
        <v>&lt;-- Select</v>
      </c>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7"/>
    </row>
    <row r="15" spans="1:80" x14ac:dyDescent="0.25">
      <c r="A15" s="351">
        <v>7</v>
      </c>
      <c r="B15" s="165"/>
      <c r="C15" s="165"/>
      <c r="D15" s="165"/>
      <c r="E15" s="165"/>
      <c r="F15" s="165"/>
      <c r="H15" s="171"/>
      <c r="I15" s="172"/>
      <c r="J15" s="147"/>
      <c r="K15" s="173"/>
      <c r="L15" s="174"/>
      <c r="N15" s="163" t="s">
        <v>66</v>
      </c>
      <c r="O15" s="164" t="str">
        <f>_xlfn.XLOOKUP(N15, Table6[Select application type], Table6[Transfer efficiency %],"&lt;-- Select")</f>
        <v>&lt;-- Select</v>
      </c>
      <c r="P15" s="165" t="s">
        <v>67</v>
      </c>
      <c r="Q15" s="166" t="str">
        <f>_xlfn.XLOOKUP(P15, Table7[Select control equipment], Table7[Control efficiency %],"&lt;-- Select")</f>
        <v>&lt;-- Select</v>
      </c>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7"/>
    </row>
    <row r="16" spans="1:80" x14ac:dyDescent="0.25">
      <c r="A16" s="350">
        <v>8</v>
      </c>
      <c r="B16" s="165"/>
      <c r="C16" s="165"/>
      <c r="D16" s="165"/>
      <c r="E16" s="165"/>
      <c r="F16" s="165"/>
      <c r="H16" s="171"/>
      <c r="I16" s="172"/>
      <c r="J16" s="147"/>
      <c r="K16" s="173"/>
      <c r="L16" s="174"/>
      <c r="N16" s="163" t="s">
        <v>66</v>
      </c>
      <c r="O16" s="164" t="str">
        <f>_xlfn.XLOOKUP(N16, Table6[Select application type], Table6[Transfer efficiency %],"&lt;-- Select")</f>
        <v>&lt;-- Select</v>
      </c>
      <c r="P16" s="165" t="s">
        <v>67</v>
      </c>
      <c r="Q16" s="166" t="str">
        <f>_xlfn.XLOOKUP(P16, Table7[Select control equipment], Table7[Control efficiency %],"&lt;-- Select")</f>
        <v>&lt;-- Select</v>
      </c>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7"/>
    </row>
    <row r="17" spans="1:79" x14ac:dyDescent="0.25">
      <c r="A17" s="350">
        <v>9</v>
      </c>
      <c r="B17" s="165"/>
      <c r="C17" s="165"/>
      <c r="D17" s="165"/>
      <c r="E17" s="165"/>
      <c r="F17" s="165"/>
      <c r="H17" s="171"/>
      <c r="I17" s="172"/>
      <c r="J17" s="147"/>
      <c r="K17" s="173"/>
      <c r="L17" s="174"/>
      <c r="N17" s="163" t="s">
        <v>66</v>
      </c>
      <c r="O17" s="164" t="str">
        <f>_xlfn.XLOOKUP(N17, Table6[Select application type], Table6[Transfer efficiency %],"&lt;-- Select")</f>
        <v>&lt;-- Select</v>
      </c>
      <c r="P17" s="165" t="s">
        <v>67</v>
      </c>
      <c r="Q17" s="166" t="str">
        <f>_xlfn.XLOOKUP(P17, Table7[Select control equipment], Table7[Control efficiency %],"&lt;-- Select")</f>
        <v>&lt;-- Select</v>
      </c>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7"/>
    </row>
    <row r="18" spans="1:79" x14ac:dyDescent="0.25">
      <c r="A18" s="351">
        <v>10</v>
      </c>
      <c r="B18" s="165"/>
      <c r="C18" s="165"/>
      <c r="D18" s="165"/>
      <c r="E18" s="165"/>
      <c r="F18" s="165"/>
      <c r="H18" s="171"/>
      <c r="I18" s="172"/>
      <c r="J18" s="147"/>
      <c r="K18" s="173"/>
      <c r="L18" s="174"/>
      <c r="N18" s="163" t="s">
        <v>66</v>
      </c>
      <c r="O18" s="164" t="str">
        <f>_xlfn.XLOOKUP(N18, Table6[Select application type], Table6[Transfer efficiency %],"&lt;-- Select")</f>
        <v>&lt;-- Select</v>
      </c>
      <c r="P18" s="165" t="s">
        <v>67</v>
      </c>
      <c r="Q18" s="166" t="str">
        <f>_xlfn.XLOOKUP(P18, Table7[Select control equipment], Table7[Control efficiency %],"&lt;-- Select")</f>
        <v>&lt;-- Select</v>
      </c>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7"/>
    </row>
    <row r="19" spans="1:79" x14ac:dyDescent="0.25">
      <c r="A19" s="350">
        <v>11</v>
      </c>
      <c r="B19" s="165"/>
      <c r="C19" s="165"/>
      <c r="D19" s="165"/>
      <c r="E19" s="165"/>
      <c r="F19" s="165"/>
      <c r="H19" s="171"/>
      <c r="I19" s="172"/>
      <c r="J19" s="147"/>
      <c r="K19" s="173"/>
      <c r="L19" s="174"/>
      <c r="N19" s="163" t="s">
        <v>66</v>
      </c>
      <c r="O19" s="164" t="str">
        <f>_xlfn.XLOOKUP(N19, Table6[Select application type], Table6[Transfer efficiency %],"&lt;-- Select")</f>
        <v>&lt;-- Select</v>
      </c>
      <c r="P19" s="165" t="s">
        <v>67</v>
      </c>
      <c r="Q19" s="166" t="str">
        <f>_xlfn.XLOOKUP(P19, Table7[Select control equipment], Table7[Control efficiency %],"&lt;-- Select")</f>
        <v>&lt;-- Select</v>
      </c>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7"/>
    </row>
    <row r="20" spans="1:79" x14ac:dyDescent="0.25">
      <c r="A20" s="350">
        <v>12</v>
      </c>
      <c r="B20" s="165"/>
      <c r="C20" s="165"/>
      <c r="D20" s="165"/>
      <c r="E20" s="165"/>
      <c r="F20" s="165"/>
      <c r="H20" s="171"/>
      <c r="I20" s="172"/>
      <c r="J20" s="147"/>
      <c r="K20" s="173"/>
      <c r="L20" s="174"/>
      <c r="N20" s="163" t="s">
        <v>66</v>
      </c>
      <c r="O20" s="164" t="str">
        <f>_xlfn.XLOOKUP(N20, Table6[Select application type], Table6[Transfer efficiency %],"&lt;-- Select")</f>
        <v>&lt;-- Select</v>
      </c>
      <c r="P20" s="165" t="s">
        <v>67</v>
      </c>
      <c r="Q20" s="166" t="str">
        <f>_xlfn.XLOOKUP(P20, Table7[Select control equipment], Table7[Control efficiency %],"&lt;-- Select")</f>
        <v>&lt;-- Select</v>
      </c>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7"/>
    </row>
    <row r="21" spans="1:79" x14ac:dyDescent="0.25">
      <c r="A21" s="351">
        <v>13</v>
      </c>
      <c r="B21" s="165"/>
      <c r="C21" s="165"/>
      <c r="D21" s="165"/>
      <c r="E21" s="165"/>
      <c r="F21" s="165"/>
      <c r="H21" s="171"/>
      <c r="I21" s="172"/>
      <c r="J21" s="147"/>
      <c r="K21" s="173"/>
      <c r="L21" s="174"/>
      <c r="N21" s="163" t="s">
        <v>66</v>
      </c>
      <c r="O21" s="164" t="str">
        <f>_xlfn.XLOOKUP(N21, Table6[Select application type], Table6[Transfer efficiency %],"&lt;-- Select")</f>
        <v>&lt;-- Select</v>
      </c>
      <c r="P21" s="165" t="s">
        <v>67</v>
      </c>
      <c r="Q21" s="166" t="str">
        <f>_xlfn.XLOOKUP(P21, Table7[Select control equipment], Table7[Control efficiency %],"&lt;-- Select")</f>
        <v>&lt;-- Select</v>
      </c>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7"/>
    </row>
    <row r="22" spans="1:79" x14ac:dyDescent="0.25">
      <c r="A22" s="350">
        <v>14</v>
      </c>
      <c r="B22" s="165"/>
      <c r="C22" s="165"/>
      <c r="D22" s="165"/>
      <c r="E22" s="165"/>
      <c r="F22" s="165"/>
      <c r="H22" s="171"/>
      <c r="I22" s="172"/>
      <c r="J22" s="147"/>
      <c r="K22" s="173"/>
      <c r="L22" s="174"/>
      <c r="N22" s="163" t="s">
        <v>66</v>
      </c>
      <c r="O22" s="164" t="str">
        <f>_xlfn.XLOOKUP(N22, Table6[Select application type], Table6[Transfer efficiency %],"&lt;-- Select")</f>
        <v>&lt;-- Select</v>
      </c>
      <c r="P22" s="165" t="s">
        <v>67</v>
      </c>
      <c r="Q22" s="166" t="str">
        <f>_xlfn.XLOOKUP(P22, Table7[Select control equipment], Table7[Control efficiency %],"&lt;-- Select")</f>
        <v>&lt;-- Select</v>
      </c>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7"/>
    </row>
    <row r="23" spans="1:79" x14ac:dyDescent="0.25">
      <c r="A23" s="350">
        <v>15</v>
      </c>
      <c r="B23" s="165"/>
      <c r="C23" s="165"/>
      <c r="D23" s="165"/>
      <c r="E23" s="165"/>
      <c r="F23" s="165"/>
      <c r="H23" s="171"/>
      <c r="I23" s="172"/>
      <c r="J23" s="147"/>
      <c r="K23" s="173"/>
      <c r="L23" s="174"/>
      <c r="N23" s="163" t="s">
        <v>66</v>
      </c>
      <c r="O23" s="164" t="str">
        <f>_xlfn.XLOOKUP(N23, Table6[Select application type], Table6[Transfer efficiency %],"&lt;-- Select")</f>
        <v>&lt;-- Select</v>
      </c>
      <c r="P23" s="165" t="s">
        <v>67</v>
      </c>
      <c r="Q23" s="166" t="str">
        <f>_xlfn.XLOOKUP(P23, Table7[Select control equipment], Table7[Control efficiency %],"&lt;-- Select")</f>
        <v>&lt;-- Select</v>
      </c>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7"/>
    </row>
    <row r="24" spans="1:79" x14ac:dyDescent="0.25">
      <c r="A24" s="351">
        <v>16</v>
      </c>
      <c r="B24" s="165"/>
      <c r="C24" s="165"/>
      <c r="D24" s="165"/>
      <c r="E24" s="165"/>
      <c r="F24" s="165"/>
      <c r="H24" s="171"/>
      <c r="I24" s="172"/>
      <c r="J24" s="147"/>
      <c r="K24" s="173"/>
      <c r="L24" s="174"/>
      <c r="N24" s="163" t="s">
        <v>66</v>
      </c>
      <c r="O24" s="164" t="str">
        <f>_xlfn.XLOOKUP(N24, Table6[Select application type], Table6[Transfer efficiency %],"&lt;-- Select")</f>
        <v>&lt;-- Select</v>
      </c>
      <c r="P24" s="165" t="s">
        <v>67</v>
      </c>
      <c r="Q24" s="166" t="str">
        <f>_xlfn.XLOOKUP(P24, Table7[Select control equipment], Table7[Control efficiency %],"&lt;-- Select")</f>
        <v>&lt;-- Select</v>
      </c>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7"/>
    </row>
    <row r="25" spans="1:79" x14ac:dyDescent="0.25">
      <c r="A25" s="350">
        <v>17</v>
      </c>
      <c r="B25" s="165"/>
      <c r="C25" s="165"/>
      <c r="D25" s="165"/>
      <c r="E25" s="165"/>
      <c r="F25" s="165"/>
      <c r="H25" s="171"/>
      <c r="I25" s="172"/>
      <c r="J25" s="147"/>
      <c r="K25" s="173"/>
      <c r="L25" s="174"/>
      <c r="N25" s="163" t="s">
        <v>66</v>
      </c>
      <c r="O25" s="164" t="str">
        <f>_xlfn.XLOOKUP(N25, Table6[Select application type], Table6[Transfer efficiency %],"&lt;-- Select")</f>
        <v>&lt;-- Select</v>
      </c>
      <c r="P25" s="165" t="s">
        <v>67</v>
      </c>
      <c r="Q25" s="166" t="str">
        <f>_xlfn.XLOOKUP(P25, Table7[Select control equipment], Table7[Control efficiency %],"&lt;-- Select")</f>
        <v>&lt;-- Select</v>
      </c>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7"/>
    </row>
    <row r="26" spans="1:79" x14ac:dyDescent="0.25">
      <c r="A26" s="350">
        <v>18</v>
      </c>
      <c r="B26" s="165"/>
      <c r="C26" s="165"/>
      <c r="D26" s="165"/>
      <c r="E26" s="165"/>
      <c r="F26" s="165"/>
      <c r="H26" s="171"/>
      <c r="I26" s="172"/>
      <c r="J26" s="147"/>
      <c r="K26" s="173"/>
      <c r="L26" s="174"/>
      <c r="N26" s="163" t="s">
        <v>66</v>
      </c>
      <c r="O26" s="164" t="str">
        <f>_xlfn.XLOOKUP(N26, Table6[Select application type], Table6[Transfer efficiency %],"&lt;-- Select")</f>
        <v>&lt;-- Select</v>
      </c>
      <c r="P26" s="165" t="s">
        <v>67</v>
      </c>
      <c r="Q26" s="166" t="str">
        <f>_xlfn.XLOOKUP(P26, Table7[Select control equipment], Table7[Control efficiency %],"&lt;-- Select")</f>
        <v>&lt;-- Select</v>
      </c>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7"/>
    </row>
    <row r="27" spans="1:79" x14ac:dyDescent="0.25">
      <c r="A27" s="351">
        <v>19</v>
      </c>
      <c r="B27" s="165"/>
      <c r="C27" s="165"/>
      <c r="D27" s="165"/>
      <c r="E27" s="165"/>
      <c r="F27" s="165"/>
      <c r="H27" s="171"/>
      <c r="I27" s="172"/>
      <c r="J27" s="147"/>
      <c r="K27" s="173"/>
      <c r="L27" s="174"/>
      <c r="N27" s="163" t="s">
        <v>66</v>
      </c>
      <c r="O27" s="164" t="str">
        <f>_xlfn.XLOOKUP(N27, Table6[Select application type], Table6[Transfer efficiency %],"&lt;-- Select")</f>
        <v>&lt;-- Select</v>
      </c>
      <c r="P27" s="165" t="s">
        <v>67</v>
      </c>
      <c r="Q27" s="166" t="str">
        <f>_xlfn.XLOOKUP(P27, Table7[Select control equipment], Table7[Control efficiency %],"&lt;-- Select")</f>
        <v>&lt;-- Select</v>
      </c>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7"/>
    </row>
    <row r="28" spans="1:79" x14ac:dyDescent="0.25">
      <c r="A28" s="350">
        <v>20</v>
      </c>
      <c r="B28" s="165"/>
      <c r="C28" s="165"/>
      <c r="D28" s="165"/>
      <c r="E28" s="165"/>
      <c r="F28" s="165"/>
      <c r="H28" s="171"/>
      <c r="I28" s="172"/>
      <c r="J28" s="147"/>
      <c r="K28" s="173"/>
      <c r="L28" s="174"/>
      <c r="N28" s="163" t="s">
        <v>66</v>
      </c>
      <c r="O28" s="164" t="str">
        <f>_xlfn.XLOOKUP(N28, Table6[Select application type], Table6[Transfer efficiency %],"&lt;-- Select")</f>
        <v>&lt;-- Select</v>
      </c>
      <c r="P28" s="165" t="s">
        <v>67</v>
      </c>
      <c r="Q28" s="166" t="str">
        <f>_xlfn.XLOOKUP(P28, Table7[Select control equipment], Table7[Control efficiency %],"&lt;-- Select")</f>
        <v>&lt;-- Select</v>
      </c>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7"/>
    </row>
    <row r="29" spans="1:79" x14ac:dyDescent="0.25">
      <c r="A29" s="350">
        <v>21</v>
      </c>
      <c r="B29" s="165"/>
      <c r="C29" s="165"/>
      <c r="D29" s="165"/>
      <c r="E29" s="165"/>
      <c r="F29" s="165"/>
      <c r="H29" s="171"/>
      <c r="I29" s="172"/>
      <c r="J29" s="147"/>
      <c r="K29" s="173"/>
      <c r="L29" s="174"/>
      <c r="N29" s="163" t="s">
        <v>66</v>
      </c>
      <c r="O29" s="164" t="str">
        <f>_xlfn.XLOOKUP(N29, Table6[Select application type], Table6[Transfer efficiency %],"&lt;-- Select")</f>
        <v>&lt;-- Select</v>
      </c>
      <c r="P29" s="165" t="s">
        <v>67</v>
      </c>
      <c r="Q29" s="166" t="str">
        <f>_xlfn.XLOOKUP(P29, Table7[Select control equipment], Table7[Control efficiency %],"&lt;-- Select")</f>
        <v>&lt;-- Select</v>
      </c>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7"/>
    </row>
    <row r="30" spans="1:79" x14ac:dyDescent="0.25">
      <c r="A30" s="351">
        <v>22</v>
      </c>
      <c r="B30" s="165"/>
      <c r="C30" s="165"/>
      <c r="D30" s="165"/>
      <c r="E30" s="165"/>
      <c r="F30" s="165"/>
      <c r="H30" s="171"/>
      <c r="I30" s="172"/>
      <c r="J30" s="147"/>
      <c r="K30" s="173"/>
      <c r="L30" s="174"/>
      <c r="N30" s="163" t="s">
        <v>66</v>
      </c>
      <c r="O30" s="164" t="str">
        <f>_xlfn.XLOOKUP(N30, Table6[Select application type], Table6[Transfer efficiency %],"&lt;-- Select")</f>
        <v>&lt;-- Select</v>
      </c>
      <c r="P30" s="165" t="s">
        <v>67</v>
      </c>
      <c r="Q30" s="166" t="str">
        <f>_xlfn.XLOOKUP(P30, Table7[Select control equipment], Table7[Control efficiency %],"&lt;-- Select")</f>
        <v>&lt;-- Select</v>
      </c>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7"/>
    </row>
    <row r="31" spans="1:79" x14ac:dyDescent="0.25">
      <c r="A31" s="350">
        <v>23</v>
      </c>
      <c r="B31" s="165"/>
      <c r="C31" s="165"/>
      <c r="D31" s="165"/>
      <c r="E31" s="165"/>
      <c r="F31" s="165"/>
      <c r="H31" s="171"/>
      <c r="I31" s="172"/>
      <c r="J31" s="147"/>
      <c r="K31" s="173"/>
      <c r="L31" s="174"/>
      <c r="N31" s="163" t="s">
        <v>66</v>
      </c>
      <c r="O31" s="164" t="str">
        <f>_xlfn.XLOOKUP(N31, Table6[Select application type], Table6[Transfer efficiency %],"&lt;-- Select")</f>
        <v>&lt;-- Select</v>
      </c>
      <c r="P31" s="165" t="s">
        <v>67</v>
      </c>
      <c r="Q31" s="166" t="str">
        <f>_xlfn.XLOOKUP(P31, Table7[Select control equipment], Table7[Control efficiency %],"&lt;-- Select")</f>
        <v>&lt;-- Select</v>
      </c>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7"/>
    </row>
    <row r="32" spans="1:79" x14ac:dyDescent="0.25">
      <c r="A32" s="350">
        <v>24</v>
      </c>
      <c r="B32" s="165"/>
      <c r="C32" s="165"/>
      <c r="D32" s="165"/>
      <c r="E32" s="165"/>
      <c r="F32" s="165"/>
      <c r="H32" s="171"/>
      <c r="I32" s="172"/>
      <c r="J32" s="147"/>
      <c r="K32" s="173"/>
      <c r="L32" s="174"/>
      <c r="N32" s="163" t="s">
        <v>66</v>
      </c>
      <c r="O32" s="164" t="str">
        <f>_xlfn.XLOOKUP(N32, Table6[Select application type], Table6[Transfer efficiency %],"&lt;-- Select")</f>
        <v>&lt;-- Select</v>
      </c>
      <c r="P32" s="165" t="s">
        <v>67</v>
      </c>
      <c r="Q32" s="166" t="str">
        <f>_xlfn.XLOOKUP(P32, Table7[Select control equipment], Table7[Control efficiency %],"&lt;-- Select")</f>
        <v>&lt;-- Select</v>
      </c>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7"/>
    </row>
    <row r="33" spans="1:79" x14ac:dyDescent="0.25">
      <c r="A33" s="351">
        <v>25</v>
      </c>
      <c r="B33" s="165"/>
      <c r="C33" s="165"/>
      <c r="D33" s="165"/>
      <c r="E33" s="165"/>
      <c r="F33" s="165"/>
      <c r="H33" s="171"/>
      <c r="I33" s="172"/>
      <c r="J33" s="147"/>
      <c r="K33" s="173"/>
      <c r="L33" s="174"/>
      <c r="N33" s="163" t="s">
        <v>66</v>
      </c>
      <c r="O33" s="164" t="str">
        <f>_xlfn.XLOOKUP(N33, Table6[Select application type], Table6[Transfer efficiency %],"&lt;-- Select")</f>
        <v>&lt;-- Select</v>
      </c>
      <c r="P33" s="165" t="s">
        <v>67</v>
      </c>
      <c r="Q33" s="166" t="str">
        <f>_xlfn.XLOOKUP(P33, Table7[Select control equipment], Table7[Control efficiency %],"&lt;-- Select")</f>
        <v>&lt;-- Select</v>
      </c>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7"/>
    </row>
    <row r="34" spans="1:79" x14ac:dyDescent="0.25">
      <c r="A34" s="350">
        <v>26</v>
      </c>
      <c r="B34" s="165"/>
      <c r="C34" s="165"/>
      <c r="D34" s="165"/>
      <c r="E34" s="165"/>
      <c r="F34" s="165"/>
      <c r="H34" s="171"/>
      <c r="I34" s="172"/>
      <c r="J34" s="147"/>
      <c r="K34" s="173"/>
      <c r="L34" s="174"/>
      <c r="N34" s="163" t="s">
        <v>66</v>
      </c>
      <c r="O34" s="164" t="str">
        <f>_xlfn.XLOOKUP(N34, Table6[Select application type], Table6[Transfer efficiency %],"&lt;-- Select")</f>
        <v>&lt;-- Select</v>
      </c>
      <c r="P34" s="165" t="s">
        <v>67</v>
      </c>
      <c r="Q34" s="166" t="str">
        <f>_xlfn.XLOOKUP(P34, Table7[Select control equipment], Table7[Control efficiency %],"&lt;-- Select")</f>
        <v>&lt;-- Select</v>
      </c>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7"/>
    </row>
    <row r="35" spans="1:79" x14ac:dyDescent="0.25">
      <c r="A35" s="350">
        <v>27</v>
      </c>
      <c r="B35" s="165"/>
      <c r="C35" s="165"/>
      <c r="D35" s="165"/>
      <c r="E35" s="165"/>
      <c r="F35" s="165"/>
      <c r="H35" s="171"/>
      <c r="I35" s="172"/>
      <c r="J35" s="147"/>
      <c r="K35" s="173"/>
      <c r="L35" s="174"/>
      <c r="N35" s="163" t="s">
        <v>66</v>
      </c>
      <c r="O35" s="164" t="str">
        <f>_xlfn.XLOOKUP(N35, Table6[Select application type], Table6[Transfer efficiency %],"&lt;-- Select")</f>
        <v>&lt;-- Select</v>
      </c>
      <c r="P35" s="165" t="s">
        <v>67</v>
      </c>
      <c r="Q35" s="166" t="str">
        <f>_xlfn.XLOOKUP(P35, Table7[Select control equipment], Table7[Control efficiency %],"&lt;-- Select")</f>
        <v>&lt;-- Select</v>
      </c>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7"/>
    </row>
    <row r="36" spans="1:79" x14ac:dyDescent="0.25">
      <c r="A36" s="351">
        <v>28</v>
      </c>
      <c r="B36" s="165"/>
      <c r="C36" s="165"/>
      <c r="D36" s="165"/>
      <c r="E36" s="165"/>
      <c r="F36" s="165"/>
      <c r="H36" s="171"/>
      <c r="I36" s="172"/>
      <c r="J36" s="147"/>
      <c r="K36" s="173"/>
      <c r="L36" s="174"/>
      <c r="N36" s="163" t="s">
        <v>66</v>
      </c>
      <c r="O36" s="164" t="str">
        <f>_xlfn.XLOOKUP(N36, Table6[Select application type], Table6[Transfer efficiency %],"&lt;-- Select")</f>
        <v>&lt;-- Select</v>
      </c>
      <c r="P36" s="165" t="s">
        <v>67</v>
      </c>
      <c r="Q36" s="166" t="str">
        <f>_xlfn.XLOOKUP(P36, Table7[Select control equipment], Table7[Control efficiency %],"&lt;-- Select")</f>
        <v>&lt;-- Select</v>
      </c>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7"/>
    </row>
    <row r="37" spans="1:79" x14ac:dyDescent="0.25">
      <c r="A37" s="350">
        <v>29</v>
      </c>
      <c r="B37" s="165"/>
      <c r="C37" s="165"/>
      <c r="D37" s="165"/>
      <c r="E37" s="165"/>
      <c r="F37" s="165"/>
      <c r="H37" s="171"/>
      <c r="I37" s="172"/>
      <c r="J37" s="147"/>
      <c r="K37" s="173"/>
      <c r="L37" s="174"/>
      <c r="N37" s="163" t="s">
        <v>66</v>
      </c>
      <c r="O37" s="164" t="str">
        <f>_xlfn.XLOOKUP(N37, Table6[Select application type], Table6[Transfer efficiency %],"&lt;-- Select")</f>
        <v>&lt;-- Select</v>
      </c>
      <c r="P37" s="165" t="s">
        <v>67</v>
      </c>
      <c r="Q37" s="166" t="str">
        <f>_xlfn.XLOOKUP(P37, Table7[Select control equipment], Table7[Control efficiency %],"&lt;-- Select")</f>
        <v>&lt;-- Select</v>
      </c>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7"/>
    </row>
    <row r="38" spans="1:79" x14ac:dyDescent="0.25">
      <c r="A38" s="350">
        <v>30</v>
      </c>
      <c r="B38" s="165"/>
      <c r="C38" s="165"/>
      <c r="D38" s="165"/>
      <c r="E38" s="165"/>
      <c r="F38" s="165"/>
      <c r="H38" s="171"/>
      <c r="I38" s="172"/>
      <c r="J38" s="147"/>
      <c r="K38" s="173"/>
      <c r="L38" s="174"/>
      <c r="N38" s="163" t="s">
        <v>66</v>
      </c>
      <c r="O38" s="164" t="str">
        <f>_xlfn.XLOOKUP(N38, Table6[Select application type], Table6[Transfer efficiency %],"&lt;-- Select")</f>
        <v>&lt;-- Select</v>
      </c>
      <c r="P38" s="165" t="s">
        <v>67</v>
      </c>
      <c r="Q38" s="166" t="str">
        <f>_xlfn.XLOOKUP(P38, Table7[Select control equipment], Table7[Control efficiency %],"&lt;-- Select")</f>
        <v>&lt;-- Select</v>
      </c>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7"/>
    </row>
    <row r="39" spans="1:79" x14ac:dyDescent="0.25">
      <c r="A39" s="351">
        <v>31</v>
      </c>
      <c r="B39" s="165"/>
      <c r="C39" s="165"/>
      <c r="D39" s="165"/>
      <c r="E39" s="165"/>
      <c r="F39" s="165"/>
      <c r="H39" s="171"/>
      <c r="I39" s="172"/>
      <c r="J39" s="147"/>
      <c r="K39" s="173"/>
      <c r="L39" s="174"/>
      <c r="N39" s="163" t="s">
        <v>66</v>
      </c>
      <c r="O39" s="164" t="str">
        <f>_xlfn.XLOOKUP(N39, Table6[Select application type], Table6[Transfer efficiency %],"&lt;-- Select")</f>
        <v>&lt;-- Select</v>
      </c>
      <c r="P39" s="165" t="s">
        <v>67</v>
      </c>
      <c r="Q39" s="166" t="str">
        <f>_xlfn.XLOOKUP(P39, Table7[Select control equipment], Table7[Control efficiency %],"&lt;-- Select")</f>
        <v>&lt;-- Select</v>
      </c>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7"/>
    </row>
    <row r="40" spans="1:79" x14ac:dyDescent="0.25">
      <c r="A40" s="350">
        <v>32</v>
      </c>
      <c r="B40" s="165"/>
      <c r="C40" s="165"/>
      <c r="D40" s="165"/>
      <c r="E40" s="165"/>
      <c r="F40" s="165"/>
      <c r="H40" s="171"/>
      <c r="I40" s="172"/>
      <c r="J40" s="147"/>
      <c r="K40" s="173"/>
      <c r="L40" s="174"/>
      <c r="N40" s="163" t="s">
        <v>66</v>
      </c>
      <c r="O40" s="164" t="str">
        <f>_xlfn.XLOOKUP(N40, Table6[Select application type], Table6[Transfer efficiency %],"&lt;-- Select")</f>
        <v>&lt;-- Select</v>
      </c>
      <c r="P40" s="165" t="s">
        <v>67</v>
      </c>
      <c r="Q40" s="166" t="str">
        <f>_xlfn.XLOOKUP(P40, Table7[Select control equipment], Table7[Control efficiency %],"&lt;-- Select")</f>
        <v>&lt;-- Select</v>
      </c>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7"/>
    </row>
    <row r="41" spans="1:79" x14ac:dyDescent="0.25">
      <c r="A41" s="350">
        <v>33</v>
      </c>
      <c r="B41" s="165"/>
      <c r="C41" s="165"/>
      <c r="D41" s="165"/>
      <c r="E41" s="165"/>
      <c r="F41" s="165"/>
      <c r="H41" s="171"/>
      <c r="I41" s="172"/>
      <c r="J41" s="147"/>
      <c r="K41" s="173"/>
      <c r="L41" s="174"/>
      <c r="N41" s="163" t="s">
        <v>66</v>
      </c>
      <c r="O41" s="164" t="str">
        <f>_xlfn.XLOOKUP(N41, Table6[Select application type], Table6[Transfer efficiency %],"&lt;-- Select")</f>
        <v>&lt;-- Select</v>
      </c>
      <c r="P41" s="165" t="s">
        <v>67</v>
      </c>
      <c r="Q41" s="166" t="str">
        <f>_xlfn.XLOOKUP(P41, Table7[Select control equipment], Table7[Control efficiency %],"&lt;-- Select")</f>
        <v>&lt;-- Select</v>
      </c>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7"/>
    </row>
    <row r="42" spans="1:79" x14ac:dyDescent="0.25">
      <c r="A42" s="351">
        <v>34</v>
      </c>
      <c r="B42" s="165"/>
      <c r="C42" s="165"/>
      <c r="D42" s="165"/>
      <c r="E42" s="165"/>
      <c r="F42" s="165"/>
      <c r="H42" s="171"/>
      <c r="I42" s="172"/>
      <c r="J42" s="147"/>
      <c r="K42" s="173"/>
      <c r="L42" s="174"/>
      <c r="N42" s="163" t="s">
        <v>66</v>
      </c>
      <c r="O42" s="164" t="str">
        <f>_xlfn.XLOOKUP(N42, Table6[Select application type], Table6[Transfer efficiency %],"&lt;-- Select")</f>
        <v>&lt;-- Select</v>
      </c>
      <c r="P42" s="165" t="s">
        <v>67</v>
      </c>
      <c r="Q42" s="166" t="str">
        <f>_xlfn.XLOOKUP(P42, Table7[Select control equipment], Table7[Control efficiency %],"&lt;-- Select")</f>
        <v>&lt;-- Select</v>
      </c>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6"/>
      <c r="BW42" s="146"/>
      <c r="BX42" s="146"/>
      <c r="BY42" s="146"/>
      <c r="BZ42" s="146"/>
      <c r="CA42" s="147"/>
    </row>
    <row r="43" spans="1:79" x14ac:dyDescent="0.25">
      <c r="A43" s="350">
        <v>35</v>
      </c>
      <c r="B43" s="165"/>
      <c r="C43" s="165"/>
      <c r="D43" s="165"/>
      <c r="E43" s="165"/>
      <c r="F43" s="165"/>
      <c r="H43" s="171"/>
      <c r="I43" s="172"/>
      <c r="J43" s="147"/>
      <c r="K43" s="173"/>
      <c r="L43" s="174"/>
      <c r="N43" s="163" t="s">
        <v>66</v>
      </c>
      <c r="O43" s="164" t="str">
        <f>_xlfn.XLOOKUP(N43, Table6[Select application type], Table6[Transfer efficiency %],"&lt;-- Select")</f>
        <v>&lt;-- Select</v>
      </c>
      <c r="P43" s="165" t="s">
        <v>67</v>
      </c>
      <c r="Q43" s="166" t="str">
        <f>_xlfn.XLOOKUP(P43, Table7[Select control equipment], Table7[Control efficiency %],"&lt;-- Select")</f>
        <v>&lt;-- Select</v>
      </c>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6"/>
      <c r="BW43" s="146"/>
      <c r="BX43" s="146"/>
      <c r="BY43" s="146"/>
      <c r="BZ43" s="146"/>
      <c r="CA43" s="147"/>
    </row>
    <row r="44" spans="1:79" x14ac:dyDescent="0.25">
      <c r="A44" s="350">
        <v>36</v>
      </c>
      <c r="B44" s="165"/>
      <c r="C44" s="165"/>
      <c r="D44" s="165"/>
      <c r="E44" s="165"/>
      <c r="F44" s="165"/>
      <c r="H44" s="171"/>
      <c r="I44" s="172"/>
      <c r="J44" s="147"/>
      <c r="K44" s="173"/>
      <c r="L44" s="174"/>
      <c r="N44" s="163" t="s">
        <v>66</v>
      </c>
      <c r="O44" s="164" t="str">
        <f>_xlfn.XLOOKUP(N44, Table6[Select application type], Table6[Transfer efficiency %],"&lt;-- Select")</f>
        <v>&lt;-- Select</v>
      </c>
      <c r="P44" s="165" t="s">
        <v>67</v>
      </c>
      <c r="Q44" s="166" t="str">
        <f>_xlfn.XLOOKUP(P44, Table7[Select control equipment], Table7[Control efficiency %],"&lt;-- Select")</f>
        <v>&lt;-- Select</v>
      </c>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7"/>
    </row>
    <row r="45" spans="1:79" x14ac:dyDescent="0.25">
      <c r="A45" s="351">
        <v>37</v>
      </c>
      <c r="B45" s="165"/>
      <c r="C45" s="165"/>
      <c r="D45" s="165"/>
      <c r="E45" s="165"/>
      <c r="F45" s="165"/>
      <c r="H45" s="171"/>
      <c r="I45" s="172"/>
      <c r="J45" s="147"/>
      <c r="K45" s="173"/>
      <c r="L45" s="174"/>
      <c r="N45" s="163" t="s">
        <v>66</v>
      </c>
      <c r="O45" s="164" t="str">
        <f>_xlfn.XLOOKUP(N45, Table6[Select application type], Table6[Transfer efficiency %],"&lt;-- Select")</f>
        <v>&lt;-- Select</v>
      </c>
      <c r="P45" s="165" t="s">
        <v>67</v>
      </c>
      <c r="Q45" s="166" t="str">
        <f>_xlfn.XLOOKUP(P45, Table7[Select control equipment], Table7[Control efficiency %],"&lt;-- Select")</f>
        <v>&lt;-- Select</v>
      </c>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7"/>
    </row>
    <row r="46" spans="1:79" x14ac:dyDescent="0.25">
      <c r="A46" s="350">
        <v>38</v>
      </c>
      <c r="B46" s="165"/>
      <c r="C46" s="165"/>
      <c r="D46" s="165"/>
      <c r="E46" s="165"/>
      <c r="F46" s="165"/>
      <c r="H46" s="171"/>
      <c r="I46" s="172"/>
      <c r="J46" s="147"/>
      <c r="K46" s="173"/>
      <c r="L46" s="174"/>
      <c r="N46" s="163" t="s">
        <v>66</v>
      </c>
      <c r="O46" s="164" t="str">
        <f>_xlfn.XLOOKUP(N46, Table6[Select application type], Table6[Transfer efficiency %],"&lt;-- Select")</f>
        <v>&lt;-- Select</v>
      </c>
      <c r="P46" s="165" t="s">
        <v>67</v>
      </c>
      <c r="Q46" s="166" t="str">
        <f>_xlfn.XLOOKUP(P46, Table7[Select control equipment], Table7[Control efficiency %],"&lt;-- Select")</f>
        <v>&lt;-- Select</v>
      </c>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7"/>
    </row>
    <row r="47" spans="1:79" x14ac:dyDescent="0.25">
      <c r="A47" s="350">
        <v>39</v>
      </c>
      <c r="B47" s="165"/>
      <c r="C47" s="165"/>
      <c r="D47" s="165"/>
      <c r="E47" s="165"/>
      <c r="F47" s="165"/>
      <c r="H47" s="171"/>
      <c r="I47" s="172"/>
      <c r="J47" s="147"/>
      <c r="K47" s="173"/>
      <c r="L47" s="174"/>
      <c r="N47" s="163" t="s">
        <v>66</v>
      </c>
      <c r="O47" s="164" t="str">
        <f>_xlfn.XLOOKUP(N47, Table6[Select application type], Table6[Transfer efficiency %],"&lt;-- Select")</f>
        <v>&lt;-- Select</v>
      </c>
      <c r="P47" s="165" t="s">
        <v>67</v>
      </c>
      <c r="Q47" s="166" t="str">
        <f>_xlfn.XLOOKUP(P47, Table7[Select control equipment], Table7[Control efficiency %],"&lt;-- Select")</f>
        <v>&lt;-- Select</v>
      </c>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7"/>
    </row>
    <row r="48" spans="1:79" x14ac:dyDescent="0.25">
      <c r="A48" s="351">
        <v>40</v>
      </c>
      <c r="B48" s="165"/>
      <c r="C48" s="165"/>
      <c r="D48" s="165"/>
      <c r="E48" s="165"/>
      <c r="F48" s="165"/>
      <c r="H48" s="171"/>
      <c r="I48" s="172"/>
      <c r="J48" s="147"/>
      <c r="K48" s="173"/>
      <c r="L48" s="174"/>
      <c r="N48" s="163" t="s">
        <v>66</v>
      </c>
      <c r="O48" s="164" t="str">
        <f>_xlfn.XLOOKUP(N48, Table6[Select application type], Table6[Transfer efficiency %],"&lt;-- Select")</f>
        <v>&lt;-- Select</v>
      </c>
      <c r="P48" s="165" t="s">
        <v>67</v>
      </c>
      <c r="Q48" s="166" t="str">
        <f>_xlfn.XLOOKUP(P48, Table7[Select control equipment], Table7[Control efficiency %],"&lt;-- Select")</f>
        <v>&lt;-- Select</v>
      </c>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7"/>
    </row>
    <row r="49" spans="1:79" x14ac:dyDescent="0.25">
      <c r="A49" s="350">
        <v>41</v>
      </c>
      <c r="B49" s="165"/>
      <c r="C49" s="165"/>
      <c r="D49" s="165"/>
      <c r="E49" s="165"/>
      <c r="F49" s="165"/>
      <c r="H49" s="171"/>
      <c r="I49" s="172"/>
      <c r="J49" s="147"/>
      <c r="K49" s="173"/>
      <c r="L49" s="174"/>
      <c r="N49" s="163" t="s">
        <v>66</v>
      </c>
      <c r="O49" s="164" t="str">
        <f>_xlfn.XLOOKUP(N49, Table6[Select application type], Table6[Transfer efficiency %],"&lt;-- Select")</f>
        <v>&lt;-- Select</v>
      </c>
      <c r="P49" s="165" t="s">
        <v>67</v>
      </c>
      <c r="Q49" s="166" t="str">
        <f>_xlfn.XLOOKUP(P49, Table7[Select control equipment], Table7[Control efficiency %],"&lt;-- Select")</f>
        <v>&lt;-- Select</v>
      </c>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c r="BU49" s="146"/>
      <c r="BV49" s="146"/>
      <c r="BW49" s="146"/>
      <c r="BX49" s="146"/>
      <c r="BY49" s="146"/>
      <c r="BZ49" s="146"/>
      <c r="CA49" s="147"/>
    </row>
    <row r="50" spans="1:79" x14ac:dyDescent="0.25">
      <c r="A50" s="350">
        <v>42</v>
      </c>
      <c r="B50" s="165"/>
      <c r="C50" s="165"/>
      <c r="D50" s="165"/>
      <c r="E50" s="165"/>
      <c r="F50" s="165"/>
      <c r="H50" s="171"/>
      <c r="I50" s="172"/>
      <c r="J50" s="147"/>
      <c r="K50" s="173"/>
      <c r="L50" s="174"/>
      <c r="N50" s="163" t="s">
        <v>66</v>
      </c>
      <c r="O50" s="164" t="str">
        <f>_xlfn.XLOOKUP(N50, Table6[Select application type], Table6[Transfer efficiency %],"&lt;-- Select")</f>
        <v>&lt;-- Select</v>
      </c>
      <c r="P50" s="165" t="s">
        <v>67</v>
      </c>
      <c r="Q50" s="166" t="str">
        <f>_xlfn.XLOOKUP(P50, Table7[Select control equipment], Table7[Control efficiency %],"&lt;-- Select")</f>
        <v>&lt;-- Select</v>
      </c>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7"/>
    </row>
    <row r="51" spans="1:79" x14ac:dyDescent="0.25">
      <c r="A51" s="351">
        <v>43</v>
      </c>
      <c r="B51" s="165"/>
      <c r="C51" s="165"/>
      <c r="D51" s="165"/>
      <c r="E51" s="165"/>
      <c r="F51" s="165"/>
      <c r="H51" s="171"/>
      <c r="I51" s="172"/>
      <c r="J51" s="147"/>
      <c r="K51" s="173"/>
      <c r="L51" s="174"/>
      <c r="N51" s="163" t="s">
        <v>66</v>
      </c>
      <c r="O51" s="164" t="str">
        <f>_xlfn.XLOOKUP(N51, Table6[Select application type], Table6[Transfer efficiency %],"&lt;-- Select")</f>
        <v>&lt;-- Select</v>
      </c>
      <c r="P51" s="165" t="s">
        <v>67</v>
      </c>
      <c r="Q51" s="166" t="str">
        <f>_xlfn.XLOOKUP(P51, Table7[Select control equipment], Table7[Control efficiency %],"&lt;-- Select")</f>
        <v>&lt;-- Select</v>
      </c>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7"/>
    </row>
    <row r="52" spans="1:79" x14ac:dyDescent="0.25">
      <c r="A52" s="350">
        <v>44</v>
      </c>
      <c r="B52" s="165"/>
      <c r="C52" s="165"/>
      <c r="D52" s="165"/>
      <c r="E52" s="165"/>
      <c r="F52" s="165"/>
      <c r="H52" s="171"/>
      <c r="I52" s="172"/>
      <c r="J52" s="147"/>
      <c r="K52" s="173"/>
      <c r="L52" s="174"/>
      <c r="N52" s="163" t="s">
        <v>66</v>
      </c>
      <c r="O52" s="164" t="str">
        <f>_xlfn.XLOOKUP(N52, Table6[Select application type], Table6[Transfer efficiency %],"&lt;-- Select")</f>
        <v>&lt;-- Select</v>
      </c>
      <c r="P52" s="165" t="s">
        <v>67</v>
      </c>
      <c r="Q52" s="166" t="str">
        <f>_xlfn.XLOOKUP(P52, Table7[Select control equipment], Table7[Control efficiency %],"&lt;-- Select")</f>
        <v>&lt;-- Select</v>
      </c>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7"/>
    </row>
    <row r="53" spans="1:79" x14ac:dyDescent="0.25">
      <c r="A53" s="350">
        <v>45</v>
      </c>
      <c r="B53" s="165"/>
      <c r="C53" s="165"/>
      <c r="D53" s="165"/>
      <c r="E53" s="165"/>
      <c r="F53" s="165"/>
      <c r="H53" s="171"/>
      <c r="I53" s="172"/>
      <c r="J53" s="147"/>
      <c r="K53" s="173"/>
      <c r="L53" s="174"/>
      <c r="N53" s="163" t="s">
        <v>66</v>
      </c>
      <c r="O53" s="164" t="str">
        <f>_xlfn.XLOOKUP(N53, Table6[Select application type], Table6[Transfer efficiency %],"&lt;-- Select")</f>
        <v>&lt;-- Select</v>
      </c>
      <c r="P53" s="165" t="s">
        <v>67</v>
      </c>
      <c r="Q53" s="166" t="str">
        <f>_xlfn.XLOOKUP(P53, Table7[Select control equipment], Table7[Control efficiency %],"&lt;-- Select")</f>
        <v>&lt;-- Select</v>
      </c>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7"/>
    </row>
    <row r="54" spans="1:79" x14ac:dyDescent="0.25">
      <c r="A54" s="351">
        <v>46</v>
      </c>
      <c r="B54" s="165"/>
      <c r="C54" s="165"/>
      <c r="D54" s="165"/>
      <c r="E54" s="165"/>
      <c r="F54" s="165"/>
      <c r="H54" s="171"/>
      <c r="I54" s="172"/>
      <c r="J54" s="147"/>
      <c r="K54" s="173"/>
      <c r="L54" s="174"/>
      <c r="N54" s="163" t="s">
        <v>66</v>
      </c>
      <c r="O54" s="164" t="str">
        <f>_xlfn.XLOOKUP(N54, Table6[Select application type], Table6[Transfer efficiency %],"&lt;-- Select")</f>
        <v>&lt;-- Select</v>
      </c>
      <c r="P54" s="165" t="s">
        <v>67</v>
      </c>
      <c r="Q54" s="166" t="str">
        <f>_xlfn.XLOOKUP(P54, Table7[Select control equipment], Table7[Control efficiency %],"&lt;-- Select")</f>
        <v>&lt;-- Select</v>
      </c>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7"/>
    </row>
    <row r="55" spans="1:79" x14ac:dyDescent="0.25">
      <c r="A55" s="350">
        <v>47</v>
      </c>
      <c r="B55" s="165"/>
      <c r="C55" s="165"/>
      <c r="D55" s="165"/>
      <c r="E55" s="165"/>
      <c r="F55" s="165"/>
      <c r="H55" s="171"/>
      <c r="I55" s="172"/>
      <c r="J55" s="147"/>
      <c r="K55" s="173"/>
      <c r="L55" s="174"/>
      <c r="N55" s="163" t="s">
        <v>66</v>
      </c>
      <c r="O55" s="164" t="str">
        <f>_xlfn.XLOOKUP(N55, Table6[Select application type], Table6[Transfer efficiency %],"&lt;-- Select")</f>
        <v>&lt;-- Select</v>
      </c>
      <c r="P55" s="165" t="s">
        <v>67</v>
      </c>
      <c r="Q55" s="166" t="str">
        <f>_xlfn.XLOOKUP(P55, Table7[Select control equipment], Table7[Control efficiency %],"&lt;-- Select")</f>
        <v>&lt;-- Select</v>
      </c>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7"/>
    </row>
    <row r="56" spans="1:79" x14ac:dyDescent="0.25">
      <c r="A56" s="350">
        <v>48</v>
      </c>
      <c r="B56" s="165"/>
      <c r="C56" s="165"/>
      <c r="D56" s="165"/>
      <c r="E56" s="165"/>
      <c r="F56" s="165"/>
      <c r="H56" s="171"/>
      <c r="I56" s="172"/>
      <c r="J56" s="147"/>
      <c r="K56" s="173"/>
      <c r="L56" s="174"/>
      <c r="N56" s="163" t="s">
        <v>66</v>
      </c>
      <c r="O56" s="164" t="str">
        <f>_xlfn.XLOOKUP(N56, Table6[Select application type], Table6[Transfer efficiency %],"&lt;-- Select")</f>
        <v>&lt;-- Select</v>
      </c>
      <c r="P56" s="165" t="s">
        <v>67</v>
      </c>
      <c r="Q56" s="166" t="str">
        <f>_xlfn.XLOOKUP(P56, Table7[Select control equipment], Table7[Control efficiency %],"&lt;-- Select")</f>
        <v>&lt;-- Select</v>
      </c>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7"/>
    </row>
    <row r="57" spans="1:79" x14ac:dyDescent="0.25">
      <c r="A57" s="351">
        <v>49</v>
      </c>
      <c r="B57" s="165"/>
      <c r="C57" s="165"/>
      <c r="D57" s="165"/>
      <c r="E57" s="165"/>
      <c r="F57" s="165"/>
      <c r="H57" s="171"/>
      <c r="I57" s="172"/>
      <c r="J57" s="147"/>
      <c r="K57" s="173"/>
      <c r="L57" s="174"/>
      <c r="N57" s="163" t="s">
        <v>66</v>
      </c>
      <c r="O57" s="164" t="str">
        <f>_xlfn.XLOOKUP(N57, Table6[Select application type], Table6[Transfer efficiency %],"&lt;-- Select")</f>
        <v>&lt;-- Select</v>
      </c>
      <c r="P57" s="165" t="s">
        <v>67</v>
      </c>
      <c r="Q57" s="166" t="str">
        <f>_xlfn.XLOOKUP(P57, Table7[Select control equipment], Table7[Control efficiency %],"&lt;-- Select")</f>
        <v>&lt;-- Select</v>
      </c>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7"/>
    </row>
    <row r="58" spans="1:79" x14ac:dyDescent="0.25">
      <c r="A58" s="350">
        <v>50</v>
      </c>
      <c r="B58" s="165"/>
      <c r="C58" s="165"/>
      <c r="D58" s="165"/>
      <c r="E58" s="165"/>
      <c r="F58" s="165"/>
      <c r="H58" s="171"/>
      <c r="I58" s="172"/>
      <c r="J58" s="147"/>
      <c r="K58" s="173"/>
      <c r="L58" s="174"/>
      <c r="N58" s="163" t="s">
        <v>66</v>
      </c>
      <c r="O58" s="164" t="str">
        <f>_xlfn.XLOOKUP(N58, Table6[Select application type], Table6[Transfer efficiency %],"&lt;-- Select")</f>
        <v>&lt;-- Select</v>
      </c>
      <c r="P58" s="165" t="s">
        <v>67</v>
      </c>
      <c r="Q58" s="166" t="str">
        <f>_xlfn.XLOOKUP(P58, Table7[Select control equipment], Table7[Control efficiency %],"&lt;-- Select")</f>
        <v>&lt;-- Select</v>
      </c>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7"/>
    </row>
    <row r="59" spans="1:79" x14ac:dyDescent="0.25">
      <c r="A59" s="350">
        <v>51</v>
      </c>
      <c r="B59" s="165"/>
      <c r="C59" s="165"/>
      <c r="D59" s="165"/>
      <c r="E59" s="165"/>
      <c r="F59" s="165"/>
      <c r="H59" s="171"/>
      <c r="I59" s="172"/>
      <c r="J59" s="147"/>
      <c r="K59" s="173"/>
      <c r="L59" s="174"/>
      <c r="N59" s="163" t="s">
        <v>66</v>
      </c>
      <c r="O59" s="164" t="str">
        <f>_xlfn.XLOOKUP(N59, Table6[Select application type], Table6[Transfer efficiency %],"&lt;-- Select")</f>
        <v>&lt;-- Select</v>
      </c>
      <c r="P59" s="165" t="s">
        <v>67</v>
      </c>
      <c r="Q59" s="166" t="str">
        <f>_xlfn.XLOOKUP(P59, Table7[Select control equipment], Table7[Control efficiency %],"&lt;-- Select")</f>
        <v>&lt;-- Select</v>
      </c>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7"/>
    </row>
    <row r="60" spans="1:79" x14ac:dyDescent="0.25">
      <c r="A60" s="351">
        <v>52</v>
      </c>
      <c r="B60" s="165"/>
      <c r="C60" s="165"/>
      <c r="D60" s="165"/>
      <c r="E60" s="165"/>
      <c r="F60" s="165"/>
      <c r="H60" s="171"/>
      <c r="I60" s="172"/>
      <c r="J60" s="147"/>
      <c r="K60" s="173"/>
      <c r="L60" s="174"/>
      <c r="N60" s="163" t="s">
        <v>66</v>
      </c>
      <c r="O60" s="164" t="str">
        <f>_xlfn.XLOOKUP(N60, Table6[Select application type], Table6[Transfer efficiency %],"&lt;-- Select")</f>
        <v>&lt;-- Select</v>
      </c>
      <c r="P60" s="165" t="s">
        <v>67</v>
      </c>
      <c r="Q60" s="166" t="str">
        <f>_xlfn.XLOOKUP(P60, Table7[Select control equipment], Table7[Control efficiency %],"&lt;-- Select")</f>
        <v>&lt;-- Select</v>
      </c>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7"/>
    </row>
    <row r="61" spans="1:79" x14ac:dyDescent="0.25">
      <c r="A61" s="350">
        <v>53</v>
      </c>
      <c r="B61" s="165"/>
      <c r="C61" s="165"/>
      <c r="D61" s="165"/>
      <c r="E61" s="165"/>
      <c r="F61" s="165"/>
      <c r="H61" s="171"/>
      <c r="I61" s="172"/>
      <c r="J61" s="147"/>
      <c r="K61" s="173"/>
      <c r="L61" s="174"/>
      <c r="N61" s="163" t="s">
        <v>66</v>
      </c>
      <c r="O61" s="164" t="str">
        <f>_xlfn.XLOOKUP(N61, Table6[Select application type], Table6[Transfer efficiency %],"&lt;-- Select")</f>
        <v>&lt;-- Select</v>
      </c>
      <c r="P61" s="165" t="s">
        <v>67</v>
      </c>
      <c r="Q61" s="166" t="str">
        <f>_xlfn.XLOOKUP(P61, Table7[Select control equipment], Table7[Control efficiency %],"&lt;-- Select")</f>
        <v>&lt;-- Select</v>
      </c>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7"/>
    </row>
    <row r="62" spans="1:79" x14ac:dyDescent="0.25">
      <c r="A62" s="350">
        <v>54</v>
      </c>
      <c r="B62" s="165"/>
      <c r="C62" s="165"/>
      <c r="D62" s="165"/>
      <c r="E62" s="165"/>
      <c r="F62" s="165"/>
      <c r="H62" s="171"/>
      <c r="I62" s="172"/>
      <c r="J62" s="147"/>
      <c r="K62" s="173"/>
      <c r="L62" s="174"/>
      <c r="N62" s="163" t="s">
        <v>66</v>
      </c>
      <c r="O62" s="164" t="str">
        <f>_xlfn.XLOOKUP(N62, Table6[Select application type], Table6[Transfer efficiency %],"&lt;-- Select")</f>
        <v>&lt;-- Select</v>
      </c>
      <c r="P62" s="165" t="s">
        <v>67</v>
      </c>
      <c r="Q62" s="166" t="str">
        <f>_xlfn.XLOOKUP(P62, Table7[Select control equipment], Table7[Control efficiency %],"&lt;-- Select")</f>
        <v>&lt;-- Select</v>
      </c>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7"/>
    </row>
    <row r="63" spans="1:79" x14ac:dyDescent="0.25">
      <c r="A63" s="351">
        <v>55</v>
      </c>
      <c r="B63" s="165"/>
      <c r="C63" s="165"/>
      <c r="D63" s="165"/>
      <c r="E63" s="165"/>
      <c r="F63" s="165"/>
      <c r="H63" s="171"/>
      <c r="I63" s="172"/>
      <c r="J63" s="147"/>
      <c r="K63" s="173"/>
      <c r="L63" s="174"/>
      <c r="N63" s="163" t="s">
        <v>66</v>
      </c>
      <c r="O63" s="164" t="str">
        <f>_xlfn.XLOOKUP(N63, Table6[Select application type], Table6[Transfer efficiency %],"&lt;-- Select")</f>
        <v>&lt;-- Select</v>
      </c>
      <c r="P63" s="165" t="s">
        <v>67</v>
      </c>
      <c r="Q63" s="166" t="str">
        <f>_xlfn.XLOOKUP(P63, Table7[Select control equipment], Table7[Control efficiency %],"&lt;-- Select")</f>
        <v>&lt;-- Select</v>
      </c>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7"/>
    </row>
    <row r="64" spans="1:79" x14ac:dyDescent="0.25">
      <c r="A64" s="350">
        <v>56</v>
      </c>
      <c r="B64" s="165"/>
      <c r="C64" s="165"/>
      <c r="D64" s="165"/>
      <c r="E64" s="165"/>
      <c r="F64" s="165"/>
      <c r="H64" s="171"/>
      <c r="I64" s="172"/>
      <c r="J64" s="147"/>
      <c r="K64" s="173"/>
      <c r="L64" s="174"/>
      <c r="N64" s="163" t="s">
        <v>66</v>
      </c>
      <c r="O64" s="164" t="str">
        <f>_xlfn.XLOOKUP(N64, Table6[Select application type], Table6[Transfer efficiency %],"&lt;-- Select")</f>
        <v>&lt;-- Select</v>
      </c>
      <c r="P64" s="165" t="s">
        <v>67</v>
      </c>
      <c r="Q64" s="166" t="str">
        <f>_xlfn.XLOOKUP(P64, Table7[Select control equipment], Table7[Control efficiency %],"&lt;-- Select")</f>
        <v>&lt;-- Select</v>
      </c>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7"/>
    </row>
    <row r="65" spans="1:79" x14ac:dyDescent="0.25">
      <c r="A65" s="350">
        <v>57</v>
      </c>
      <c r="B65" s="165"/>
      <c r="C65" s="165"/>
      <c r="D65" s="165"/>
      <c r="E65" s="165"/>
      <c r="F65" s="165"/>
      <c r="H65" s="171"/>
      <c r="I65" s="172"/>
      <c r="J65" s="147"/>
      <c r="K65" s="173"/>
      <c r="L65" s="174"/>
      <c r="N65" s="163" t="s">
        <v>66</v>
      </c>
      <c r="O65" s="164" t="str">
        <f>_xlfn.XLOOKUP(N65, Table6[Select application type], Table6[Transfer efficiency %],"&lt;-- Select")</f>
        <v>&lt;-- Select</v>
      </c>
      <c r="P65" s="165" t="s">
        <v>67</v>
      </c>
      <c r="Q65" s="166" t="str">
        <f>_xlfn.XLOOKUP(P65, Table7[Select control equipment], Table7[Control efficiency %],"&lt;-- Select")</f>
        <v>&lt;-- Select</v>
      </c>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7"/>
    </row>
    <row r="66" spans="1:79" x14ac:dyDescent="0.25">
      <c r="A66" s="351">
        <v>58</v>
      </c>
      <c r="B66" s="165"/>
      <c r="C66" s="165"/>
      <c r="D66" s="165"/>
      <c r="E66" s="165"/>
      <c r="F66" s="165"/>
      <c r="H66" s="171"/>
      <c r="I66" s="172"/>
      <c r="J66" s="147"/>
      <c r="K66" s="173"/>
      <c r="L66" s="174"/>
      <c r="N66" s="163" t="s">
        <v>66</v>
      </c>
      <c r="O66" s="164" t="str">
        <f>_xlfn.XLOOKUP(N66, Table6[Select application type], Table6[Transfer efficiency %],"&lt;-- Select")</f>
        <v>&lt;-- Select</v>
      </c>
      <c r="P66" s="165" t="s">
        <v>67</v>
      </c>
      <c r="Q66" s="166" t="str">
        <f>_xlfn.XLOOKUP(P66, Table7[Select control equipment], Table7[Control efficiency %],"&lt;-- Select")</f>
        <v>&lt;-- Select</v>
      </c>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7"/>
    </row>
    <row r="67" spans="1:79" x14ac:dyDescent="0.25">
      <c r="A67" s="350">
        <v>59</v>
      </c>
      <c r="B67" s="165"/>
      <c r="C67" s="165"/>
      <c r="D67" s="165"/>
      <c r="E67" s="165"/>
      <c r="F67" s="165"/>
      <c r="H67" s="171"/>
      <c r="I67" s="172"/>
      <c r="J67" s="147"/>
      <c r="K67" s="173"/>
      <c r="L67" s="174"/>
      <c r="N67" s="163" t="s">
        <v>66</v>
      </c>
      <c r="O67" s="164" t="str">
        <f>_xlfn.XLOOKUP(N67, Table6[Select application type], Table6[Transfer efficiency %],"&lt;-- Select")</f>
        <v>&lt;-- Select</v>
      </c>
      <c r="P67" s="165" t="s">
        <v>67</v>
      </c>
      <c r="Q67" s="166" t="str">
        <f>_xlfn.XLOOKUP(P67, Table7[Select control equipment], Table7[Control efficiency %],"&lt;-- Select")</f>
        <v>&lt;-- Select</v>
      </c>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7"/>
    </row>
    <row r="68" spans="1:79" x14ac:dyDescent="0.25">
      <c r="A68" s="350">
        <v>60</v>
      </c>
      <c r="B68" s="165"/>
      <c r="C68" s="165"/>
      <c r="D68" s="165"/>
      <c r="E68" s="165"/>
      <c r="F68" s="165"/>
      <c r="H68" s="171"/>
      <c r="I68" s="172"/>
      <c r="J68" s="147"/>
      <c r="K68" s="173"/>
      <c r="L68" s="174"/>
      <c r="N68" s="163" t="s">
        <v>66</v>
      </c>
      <c r="O68" s="164" t="str">
        <f>_xlfn.XLOOKUP(N68, Table6[Select application type], Table6[Transfer efficiency %],"&lt;-- Select")</f>
        <v>&lt;-- Select</v>
      </c>
      <c r="P68" s="165" t="s">
        <v>67</v>
      </c>
      <c r="Q68" s="166" t="str">
        <f>_xlfn.XLOOKUP(P68, Table7[Select control equipment], Table7[Control efficiency %],"&lt;-- Select")</f>
        <v>&lt;-- Select</v>
      </c>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7"/>
    </row>
    <row r="69" spans="1:79" x14ac:dyDescent="0.25">
      <c r="A69" s="351">
        <v>61</v>
      </c>
      <c r="B69" s="165"/>
      <c r="C69" s="165"/>
      <c r="D69" s="165"/>
      <c r="E69" s="165"/>
      <c r="F69" s="165"/>
      <c r="H69" s="171"/>
      <c r="I69" s="172"/>
      <c r="J69" s="147"/>
      <c r="K69" s="173"/>
      <c r="L69" s="174"/>
      <c r="N69" s="163" t="s">
        <v>66</v>
      </c>
      <c r="O69" s="164" t="str">
        <f>_xlfn.XLOOKUP(N69, Table6[Select application type], Table6[Transfer efficiency %],"&lt;-- Select")</f>
        <v>&lt;-- Select</v>
      </c>
      <c r="P69" s="165" t="s">
        <v>67</v>
      </c>
      <c r="Q69" s="166" t="str">
        <f>_xlfn.XLOOKUP(P69, Table7[Select control equipment], Table7[Control efficiency %],"&lt;-- Select")</f>
        <v>&lt;-- Select</v>
      </c>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7"/>
    </row>
    <row r="70" spans="1:79" x14ac:dyDescent="0.25">
      <c r="A70" s="350">
        <v>62</v>
      </c>
      <c r="B70" s="165"/>
      <c r="C70" s="165"/>
      <c r="D70" s="165"/>
      <c r="E70" s="165"/>
      <c r="F70" s="165"/>
      <c r="H70" s="171"/>
      <c r="I70" s="172"/>
      <c r="J70" s="147"/>
      <c r="K70" s="173"/>
      <c r="L70" s="174"/>
      <c r="N70" s="163" t="s">
        <v>66</v>
      </c>
      <c r="O70" s="164" t="str">
        <f>_xlfn.XLOOKUP(N70, Table6[Select application type], Table6[Transfer efficiency %],"&lt;-- Select")</f>
        <v>&lt;-- Select</v>
      </c>
      <c r="P70" s="165" t="s">
        <v>67</v>
      </c>
      <c r="Q70" s="166" t="str">
        <f>_xlfn.XLOOKUP(P70, Table7[Select control equipment], Table7[Control efficiency %],"&lt;-- Select")</f>
        <v>&lt;-- Select</v>
      </c>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7"/>
    </row>
    <row r="71" spans="1:79" x14ac:dyDescent="0.25">
      <c r="A71" s="350">
        <v>63</v>
      </c>
      <c r="B71" s="165"/>
      <c r="C71" s="165"/>
      <c r="D71" s="165"/>
      <c r="E71" s="165"/>
      <c r="F71" s="165"/>
      <c r="H71" s="171"/>
      <c r="I71" s="172"/>
      <c r="J71" s="147"/>
      <c r="K71" s="173"/>
      <c r="L71" s="174"/>
      <c r="N71" s="163" t="s">
        <v>66</v>
      </c>
      <c r="O71" s="164" t="str">
        <f>_xlfn.XLOOKUP(N71, Table6[Select application type], Table6[Transfer efficiency %],"&lt;-- Select")</f>
        <v>&lt;-- Select</v>
      </c>
      <c r="P71" s="165" t="s">
        <v>67</v>
      </c>
      <c r="Q71" s="166" t="str">
        <f>_xlfn.XLOOKUP(P71, Table7[Select control equipment], Table7[Control efficiency %],"&lt;-- Select")</f>
        <v>&lt;-- Select</v>
      </c>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7"/>
    </row>
    <row r="72" spans="1:79" x14ac:dyDescent="0.25">
      <c r="A72" s="351">
        <v>64</v>
      </c>
      <c r="B72" s="165"/>
      <c r="C72" s="165"/>
      <c r="D72" s="165"/>
      <c r="E72" s="165"/>
      <c r="F72" s="165"/>
      <c r="H72" s="171"/>
      <c r="I72" s="172"/>
      <c r="J72" s="147"/>
      <c r="K72" s="173"/>
      <c r="L72" s="174"/>
      <c r="N72" s="163" t="s">
        <v>66</v>
      </c>
      <c r="O72" s="164" t="str">
        <f>_xlfn.XLOOKUP(N72, Table6[Select application type], Table6[Transfer efficiency %],"&lt;-- Select")</f>
        <v>&lt;-- Select</v>
      </c>
      <c r="P72" s="165" t="s">
        <v>67</v>
      </c>
      <c r="Q72" s="166" t="str">
        <f>_xlfn.XLOOKUP(P72, Table7[Select control equipment], Table7[Control efficiency %],"&lt;-- Select")</f>
        <v>&lt;-- Select</v>
      </c>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7"/>
    </row>
    <row r="73" spans="1:79" x14ac:dyDescent="0.25">
      <c r="A73" s="350">
        <v>65</v>
      </c>
      <c r="B73" s="165"/>
      <c r="C73" s="165"/>
      <c r="D73" s="165"/>
      <c r="E73" s="165"/>
      <c r="F73" s="165"/>
      <c r="H73" s="171"/>
      <c r="I73" s="172"/>
      <c r="J73" s="147"/>
      <c r="K73" s="173"/>
      <c r="L73" s="174"/>
      <c r="N73" s="163" t="s">
        <v>66</v>
      </c>
      <c r="O73" s="164" t="str">
        <f>_xlfn.XLOOKUP(N73, Table6[Select application type], Table6[Transfer efficiency %],"&lt;-- Select")</f>
        <v>&lt;-- Select</v>
      </c>
      <c r="P73" s="165" t="s">
        <v>67</v>
      </c>
      <c r="Q73" s="166" t="str">
        <f>_xlfn.XLOOKUP(P73, Table7[Select control equipment], Table7[Control efficiency %],"&lt;-- Select")</f>
        <v>&lt;-- Select</v>
      </c>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7"/>
    </row>
    <row r="74" spans="1:79" x14ac:dyDescent="0.25">
      <c r="A74" s="350">
        <v>66</v>
      </c>
      <c r="B74" s="165"/>
      <c r="C74" s="165"/>
      <c r="D74" s="165"/>
      <c r="E74" s="165"/>
      <c r="F74" s="165"/>
      <c r="H74" s="171"/>
      <c r="I74" s="172"/>
      <c r="J74" s="147"/>
      <c r="K74" s="173"/>
      <c r="L74" s="174"/>
      <c r="N74" s="163" t="s">
        <v>66</v>
      </c>
      <c r="O74" s="164" t="str">
        <f>_xlfn.XLOOKUP(N74, Table6[Select application type], Table6[Transfer efficiency %],"&lt;-- Select")</f>
        <v>&lt;-- Select</v>
      </c>
      <c r="P74" s="165" t="s">
        <v>67</v>
      </c>
      <c r="Q74" s="166" t="str">
        <f>_xlfn.XLOOKUP(P74, Table7[Select control equipment], Table7[Control efficiency %],"&lt;-- Select")</f>
        <v>&lt;-- Select</v>
      </c>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7"/>
    </row>
    <row r="75" spans="1:79" x14ac:dyDescent="0.25">
      <c r="A75" s="351">
        <v>67</v>
      </c>
      <c r="B75" s="165"/>
      <c r="C75" s="165"/>
      <c r="D75" s="165"/>
      <c r="E75" s="165"/>
      <c r="F75" s="165"/>
      <c r="H75" s="171"/>
      <c r="I75" s="172"/>
      <c r="J75" s="147"/>
      <c r="K75" s="173"/>
      <c r="L75" s="174"/>
      <c r="N75" s="163" t="s">
        <v>66</v>
      </c>
      <c r="O75" s="164" t="str">
        <f>_xlfn.XLOOKUP(N75, Table6[Select application type], Table6[Transfer efficiency %],"&lt;-- Select")</f>
        <v>&lt;-- Select</v>
      </c>
      <c r="P75" s="165" t="s">
        <v>67</v>
      </c>
      <c r="Q75" s="166" t="str">
        <f>_xlfn.XLOOKUP(P75, Table7[Select control equipment], Table7[Control efficiency %],"&lt;-- Select")</f>
        <v>&lt;-- Select</v>
      </c>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7"/>
    </row>
    <row r="76" spans="1:79" x14ac:dyDescent="0.25">
      <c r="A76" s="350">
        <v>68</v>
      </c>
      <c r="B76" s="165"/>
      <c r="C76" s="165"/>
      <c r="D76" s="165"/>
      <c r="E76" s="165"/>
      <c r="F76" s="165"/>
      <c r="H76" s="171"/>
      <c r="I76" s="172"/>
      <c r="J76" s="147"/>
      <c r="K76" s="173"/>
      <c r="L76" s="174"/>
      <c r="N76" s="163" t="s">
        <v>66</v>
      </c>
      <c r="O76" s="164" t="str">
        <f>_xlfn.XLOOKUP(N76, Table6[Select application type], Table6[Transfer efficiency %],"&lt;-- Select")</f>
        <v>&lt;-- Select</v>
      </c>
      <c r="P76" s="165" t="s">
        <v>67</v>
      </c>
      <c r="Q76" s="166" t="str">
        <f>_xlfn.XLOOKUP(P76, Table7[Select control equipment], Table7[Control efficiency %],"&lt;-- Select")</f>
        <v>&lt;-- Select</v>
      </c>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7"/>
    </row>
    <row r="77" spans="1:79" x14ac:dyDescent="0.25">
      <c r="A77" s="350">
        <v>69</v>
      </c>
      <c r="B77" s="165"/>
      <c r="C77" s="165"/>
      <c r="D77" s="165"/>
      <c r="E77" s="165"/>
      <c r="F77" s="165"/>
      <c r="H77" s="171"/>
      <c r="I77" s="172"/>
      <c r="J77" s="147"/>
      <c r="K77" s="173"/>
      <c r="L77" s="174"/>
      <c r="N77" s="163" t="s">
        <v>66</v>
      </c>
      <c r="O77" s="164" t="str">
        <f>_xlfn.XLOOKUP(N77, Table6[Select application type], Table6[Transfer efficiency %],"&lt;-- Select")</f>
        <v>&lt;-- Select</v>
      </c>
      <c r="P77" s="165" t="s">
        <v>67</v>
      </c>
      <c r="Q77" s="166" t="str">
        <f>_xlfn.XLOOKUP(P77, Table7[Select control equipment], Table7[Control efficiency %],"&lt;-- Select")</f>
        <v>&lt;-- Select</v>
      </c>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7"/>
    </row>
    <row r="78" spans="1:79" x14ac:dyDescent="0.25">
      <c r="A78" s="351">
        <v>70</v>
      </c>
      <c r="B78" s="165"/>
      <c r="C78" s="165"/>
      <c r="D78" s="165"/>
      <c r="E78" s="165"/>
      <c r="F78" s="165"/>
      <c r="H78" s="171"/>
      <c r="I78" s="172"/>
      <c r="J78" s="147"/>
      <c r="K78" s="173"/>
      <c r="L78" s="174"/>
      <c r="N78" s="163" t="s">
        <v>66</v>
      </c>
      <c r="O78" s="164" t="str">
        <f>_xlfn.XLOOKUP(N78, Table6[Select application type], Table6[Transfer efficiency %],"&lt;-- Select")</f>
        <v>&lt;-- Select</v>
      </c>
      <c r="P78" s="165" t="s">
        <v>67</v>
      </c>
      <c r="Q78" s="166" t="str">
        <f>_xlfn.XLOOKUP(P78, Table7[Select control equipment], Table7[Control efficiency %],"&lt;-- Select")</f>
        <v>&lt;-- Select</v>
      </c>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7"/>
    </row>
    <row r="79" spans="1:79" x14ac:dyDescent="0.25">
      <c r="A79" s="350">
        <v>71</v>
      </c>
      <c r="B79" s="165"/>
      <c r="C79" s="165"/>
      <c r="D79" s="165"/>
      <c r="E79" s="165"/>
      <c r="F79" s="165"/>
      <c r="H79" s="171"/>
      <c r="I79" s="172"/>
      <c r="J79" s="147"/>
      <c r="K79" s="173"/>
      <c r="L79" s="174"/>
      <c r="N79" s="163" t="s">
        <v>66</v>
      </c>
      <c r="O79" s="164" t="str">
        <f>_xlfn.XLOOKUP(N79, Table6[Select application type], Table6[Transfer efficiency %],"&lt;-- Select")</f>
        <v>&lt;-- Select</v>
      </c>
      <c r="P79" s="165" t="s">
        <v>67</v>
      </c>
      <c r="Q79" s="166" t="str">
        <f>_xlfn.XLOOKUP(P79, Table7[Select control equipment], Table7[Control efficiency %],"&lt;-- Select")</f>
        <v>&lt;-- Select</v>
      </c>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6"/>
      <c r="CA79" s="147"/>
    </row>
    <row r="80" spans="1:79" x14ac:dyDescent="0.25">
      <c r="A80" s="350">
        <v>72</v>
      </c>
      <c r="B80" s="165"/>
      <c r="C80" s="165"/>
      <c r="D80" s="165"/>
      <c r="E80" s="165"/>
      <c r="F80" s="165"/>
      <c r="H80" s="171"/>
      <c r="I80" s="172"/>
      <c r="J80" s="147"/>
      <c r="K80" s="173"/>
      <c r="L80" s="174"/>
      <c r="N80" s="163" t="s">
        <v>66</v>
      </c>
      <c r="O80" s="164" t="str">
        <f>_xlfn.XLOOKUP(N80, Table6[Select application type], Table6[Transfer efficiency %],"&lt;-- Select")</f>
        <v>&lt;-- Select</v>
      </c>
      <c r="P80" s="165" t="s">
        <v>67</v>
      </c>
      <c r="Q80" s="166" t="str">
        <f>_xlfn.XLOOKUP(P80, Table7[Select control equipment], Table7[Control efficiency %],"&lt;-- Select")</f>
        <v>&lt;-- Select</v>
      </c>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7"/>
    </row>
    <row r="81" spans="1:79" x14ac:dyDescent="0.25">
      <c r="A81" s="351">
        <v>73</v>
      </c>
      <c r="B81" s="165"/>
      <c r="C81" s="165"/>
      <c r="D81" s="165"/>
      <c r="E81" s="165"/>
      <c r="F81" s="165"/>
      <c r="H81" s="171"/>
      <c r="I81" s="172"/>
      <c r="J81" s="147"/>
      <c r="K81" s="173"/>
      <c r="L81" s="174"/>
      <c r="N81" s="163" t="s">
        <v>66</v>
      </c>
      <c r="O81" s="164" t="str">
        <f>_xlfn.XLOOKUP(N81, Table6[Select application type], Table6[Transfer efficiency %],"&lt;-- Select")</f>
        <v>&lt;-- Select</v>
      </c>
      <c r="P81" s="165" t="s">
        <v>67</v>
      </c>
      <c r="Q81" s="166" t="str">
        <f>_xlfn.XLOOKUP(P81, Table7[Select control equipment], Table7[Control efficiency %],"&lt;-- Select")</f>
        <v>&lt;-- Select</v>
      </c>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7"/>
    </row>
    <row r="82" spans="1:79" x14ac:dyDescent="0.25">
      <c r="A82" s="350">
        <v>74</v>
      </c>
      <c r="B82" s="165"/>
      <c r="C82" s="165"/>
      <c r="D82" s="165"/>
      <c r="E82" s="165"/>
      <c r="F82" s="165"/>
      <c r="H82" s="171"/>
      <c r="I82" s="172"/>
      <c r="J82" s="147"/>
      <c r="K82" s="173"/>
      <c r="L82" s="174"/>
      <c r="N82" s="163" t="s">
        <v>66</v>
      </c>
      <c r="O82" s="164" t="str">
        <f>_xlfn.XLOOKUP(N82, Table6[Select application type], Table6[Transfer efficiency %],"&lt;-- Select")</f>
        <v>&lt;-- Select</v>
      </c>
      <c r="P82" s="165" t="s">
        <v>67</v>
      </c>
      <c r="Q82" s="166" t="str">
        <f>_xlfn.XLOOKUP(P82, Table7[Select control equipment], Table7[Control efficiency %],"&lt;-- Select")</f>
        <v>&lt;-- Select</v>
      </c>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c r="BI82" s="146"/>
      <c r="BJ82" s="146"/>
      <c r="BK82" s="146"/>
      <c r="BL82" s="146"/>
      <c r="BM82" s="146"/>
      <c r="BN82" s="146"/>
      <c r="BO82" s="146"/>
      <c r="BP82" s="146"/>
      <c r="BQ82" s="146"/>
      <c r="BR82" s="146"/>
      <c r="BS82" s="146"/>
      <c r="BT82" s="146"/>
      <c r="BU82" s="146"/>
      <c r="BV82" s="146"/>
      <c r="BW82" s="146"/>
      <c r="BX82" s="146"/>
      <c r="BY82" s="146"/>
      <c r="BZ82" s="146"/>
      <c r="CA82" s="147"/>
    </row>
    <row r="83" spans="1:79" x14ac:dyDescent="0.25">
      <c r="A83" s="350">
        <v>75</v>
      </c>
      <c r="B83" s="165"/>
      <c r="C83" s="165"/>
      <c r="D83" s="165"/>
      <c r="E83" s="165"/>
      <c r="F83" s="165"/>
      <c r="H83" s="171"/>
      <c r="I83" s="172"/>
      <c r="J83" s="147"/>
      <c r="K83" s="173"/>
      <c r="L83" s="174"/>
      <c r="N83" s="163" t="s">
        <v>66</v>
      </c>
      <c r="O83" s="164" t="str">
        <f>_xlfn.XLOOKUP(N83, Table6[Select application type], Table6[Transfer efficiency %],"&lt;-- Select")</f>
        <v>&lt;-- Select</v>
      </c>
      <c r="P83" s="165" t="s">
        <v>67</v>
      </c>
      <c r="Q83" s="166" t="str">
        <f>_xlfn.XLOOKUP(P83, Table7[Select control equipment], Table7[Control efficiency %],"&lt;-- Select")</f>
        <v>&lt;-- Select</v>
      </c>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7"/>
    </row>
    <row r="84" spans="1:79" x14ac:dyDescent="0.25">
      <c r="A84" s="351">
        <v>76</v>
      </c>
      <c r="B84" s="165"/>
      <c r="C84" s="165"/>
      <c r="D84" s="165"/>
      <c r="E84" s="165"/>
      <c r="F84" s="165"/>
      <c r="H84" s="171"/>
      <c r="I84" s="172"/>
      <c r="J84" s="147"/>
      <c r="K84" s="173"/>
      <c r="L84" s="174"/>
      <c r="N84" s="163" t="s">
        <v>66</v>
      </c>
      <c r="O84" s="164" t="str">
        <f>_xlfn.XLOOKUP(N84, Table6[Select application type], Table6[Transfer efficiency %],"&lt;-- Select")</f>
        <v>&lt;-- Select</v>
      </c>
      <c r="P84" s="165" t="s">
        <v>67</v>
      </c>
      <c r="Q84" s="166" t="str">
        <f>_xlfn.XLOOKUP(P84, Table7[Select control equipment], Table7[Control efficiency %],"&lt;-- Select")</f>
        <v>&lt;-- Select</v>
      </c>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7"/>
    </row>
    <row r="85" spans="1:79" x14ac:dyDescent="0.25">
      <c r="A85" s="350">
        <v>77</v>
      </c>
      <c r="B85" s="165"/>
      <c r="C85" s="165"/>
      <c r="D85" s="165"/>
      <c r="E85" s="165"/>
      <c r="F85" s="165"/>
      <c r="H85" s="171"/>
      <c r="I85" s="172"/>
      <c r="J85" s="147"/>
      <c r="K85" s="173"/>
      <c r="L85" s="174"/>
      <c r="N85" s="163" t="s">
        <v>66</v>
      </c>
      <c r="O85" s="164" t="str">
        <f>_xlfn.XLOOKUP(N85, Table6[Select application type], Table6[Transfer efficiency %],"&lt;-- Select")</f>
        <v>&lt;-- Select</v>
      </c>
      <c r="P85" s="165" t="s">
        <v>67</v>
      </c>
      <c r="Q85" s="166" t="str">
        <f>_xlfn.XLOOKUP(P85, Table7[Select control equipment], Table7[Control efficiency %],"&lt;-- Select")</f>
        <v>&lt;-- Select</v>
      </c>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7"/>
    </row>
    <row r="86" spans="1:79" x14ac:dyDescent="0.25">
      <c r="A86" s="350">
        <v>78</v>
      </c>
      <c r="B86" s="165"/>
      <c r="C86" s="165"/>
      <c r="D86" s="165"/>
      <c r="E86" s="165"/>
      <c r="F86" s="165"/>
      <c r="H86" s="171"/>
      <c r="I86" s="172"/>
      <c r="J86" s="147"/>
      <c r="K86" s="173"/>
      <c r="L86" s="174"/>
      <c r="N86" s="163" t="s">
        <v>66</v>
      </c>
      <c r="O86" s="164" t="str">
        <f>_xlfn.XLOOKUP(N86, Table6[Select application type], Table6[Transfer efficiency %],"&lt;-- Select")</f>
        <v>&lt;-- Select</v>
      </c>
      <c r="P86" s="165" t="s">
        <v>67</v>
      </c>
      <c r="Q86" s="166" t="str">
        <f>_xlfn.XLOOKUP(P86, Table7[Select control equipment], Table7[Control efficiency %],"&lt;-- Select")</f>
        <v>&lt;-- Select</v>
      </c>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7"/>
    </row>
    <row r="87" spans="1:79" x14ac:dyDescent="0.25">
      <c r="A87" s="351">
        <v>79</v>
      </c>
      <c r="B87" s="165"/>
      <c r="C87" s="165"/>
      <c r="D87" s="165"/>
      <c r="E87" s="165"/>
      <c r="F87" s="165"/>
      <c r="H87" s="171"/>
      <c r="I87" s="172"/>
      <c r="J87" s="147"/>
      <c r="K87" s="173"/>
      <c r="L87" s="174"/>
      <c r="N87" s="163" t="s">
        <v>66</v>
      </c>
      <c r="O87" s="164" t="str">
        <f>_xlfn.XLOOKUP(N87, Table6[Select application type], Table6[Transfer efficiency %],"&lt;-- Select")</f>
        <v>&lt;-- Select</v>
      </c>
      <c r="P87" s="165" t="s">
        <v>67</v>
      </c>
      <c r="Q87" s="166" t="str">
        <f>_xlfn.XLOOKUP(P87, Table7[Select control equipment], Table7[Control efficiency %],"&lt;-- Select")</f>
        <v>&lt;-- Select</v>
      </c>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7"/>
    </row>
    <row r="88" spans="1:79" x14ac:dyDescent="0.25">
      <c r="A88" s="350">
        <v>80</v>
      </c>
      <c r="B88" s="165"/>
      <c r="C88" s="165"/>
      <c r="D88" s="165"/>
      <c r="E88" s="165"/>
      <c r="F88" s="165"/>
      <c r="H88" s="171"/>
      <c r="I88" s="172"/>
      <c r="J88" s="147"/>
      <c r="K88" s="173"/>
      <c r="L88" s="174"/>
      <c r="N88" s="163" t="s">
        <v>66</v>
      </c>
      <c r="O88" s="164" t="str">
        <f>_xlfn.XLOOKUP(N88, Table6[Select application type], Table6[Transfer efficiency %],"&lt;-- Select")</f>
        <v>&lt;-- Select</v>
      </c>
      <c r="P88" s="165" t="s">
        <v>67</v>
      </c>
      <c r="Q88" s="166" t="str">
        <f>_xlfn.XLOOKUP(P88, Table7[Select control equipment], Table7[Control efficiency %],"&lt;-- Select")</f>
        <v>&lt;-- Select</v>
      </c>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7"/>
    </row>
    <row r="89" spans="1:79" x14ac:dyDescent="0.25">
      <c r="A89" s="350">
        <v>81</v>
      </c>
      <c r="B89" s="165"/>
      <c r="C89" s="165"/>
      <c r="D89" s="165"/>
      <c r="E89" s="165"/>
      <c r="F89" s="165"/>
      <c r="H89" s="171"/>
      <c r="I89" s="172"/>
      <c r="J89" s="147"/>
      <c r="K89" s="173"/>
      <c r="L89" s="174"/>
      <c r="N89" s="163" t="s">
        <v>66</v>
      </c>
      <c r="O89" s="164" t="str">
        <f>_xlfn.XLOOKUP(N89, Table6[Select application type], Table6[Transfer efficiency %],"&lt;-- Select")</f>
        <v>&lt;-- Select</v>
      </c>
      <c r="P89" s="165" t="s">
        <v>67</v>
      </c>
      <c r="Q89" s="166" t="str">
        <f>_xlfn.XLOOKUP(P89, Table7[Select control equipment], Table7[Control efficiency %],"&lt;-- Select")</f>
        <v>&lt;-- Select</v>
      </c>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7"/>
    </row>
    <row r="90" spans="1:79" x14ac:dyDescent="0.25">
      <c r="A90" s="351">
        <v>82</v>
      </c>
      <c r="B90" s="165"/>
      <c r="C90" s="165"/>
      <c r="D90" s="165"/>
      <c r="E90" s="165"/>
      <c r="F90" s="165"/>
      <c r="H90" s="171"/>
      <c r="I90" s="172"/>
      <c r="J90" s="147"/>
      <c r="K90" s="173"/>
      <c r="L90" s="174"/>
      <c r="N90" s="163" t="s">
        <v>66</v>
      </c>
      <c r="O90" s="164" t="str">
        <f>_xlfn.XLOOKUP(N90, Table6[Select application type], Table6[Transfer efficiency %],"&lt;-- Select")</f>
        <v>&lt;-- Select</v>
      </c>
      <c r="P90" s="165" t="s">
        <v>67</v>
      </c>
      <c r="Q90" s="166" t="str">
        <f>_xlfn.XLOOKUP(P90, Table7[Select control equipment], Table7[Control efficiency %],"&lt;-- Select")</f>
        <v>&lt;-- Select</v>
      </c>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7"/>
    </row>
    <row r="91" spans="1:79" x14ac:dyDescent="0.25">
      <c r="A91" s="350">
        <v>83</v>
      </c>
      <c r="B91" s="165"/>
      <c r="C91" s="165"/>
      <c r="D91" s="165"/>
      <c r="E91" s="165"/>
      <c r="F91" s="165"/>
      <c r="H91" s="171"/>
      <c r="I91" s="172"/>
      <c r="J91" s="147"/>
      <c r="K91" s="173"/>
      <c r="L91" s="174"/>
      <c r="N91" s="163" t="s">
        <v>66</v>
      </c>
      <c r="O91" s="164" t="str">
        <f>_xlfn.XLOOKUP(N91, Table6[Select application type], Table6[Transfer efficiency %],"&lt;-- Select")</f>
        <v>&lt;-- Select</v>
      </c>
      <c r="P91" s="165" t="s">
        <v>67</v>
      </c>
      <c r="Q91" s="166" t="str">
        <f>_xlfn.XLOOKUP(P91, Table7[Select control equipment], Table7[Control efficiency %],"&lt;-- Select")</f>
        <v>&lt;-- Select</v>
      </c>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7"/>
    </row>
    <row r="92" spans="1:79" x14ac:dyDescent="0.25">
      <c r="A92" s="350">
        <v>84</v>
      </c>
      <c r="B92" s="165"/>
      <c r="C92" s="165"/>
      <c r="D92" s="165"/>
      <c r="E92" s="165"/>
      <c r="F92" s="165"/>
      <c r="H92" s="171"/>
      <c r="I92" s="172"/>
      <c r="J92" s="147"/>
      <c r="K92" s="173"/>
      <c r="L92" s="174"/>
      <c r="N92" s="163" t="s">
        <v>66</v>
      </c>
      <c r="O92" s="164" t="str">
        <f>_xlfn.XLOOKUP(N92, Table6[Select application type], Table6[Transfer efficiency %],"&lt;-- Select")</f>
        <v>&lt;-- Select</v>
      </c>
      <c r="P92" s="165" t="s">
        <v>67</v>
      </c>
      <c r="Q92" s="166" t="str">
        <f>_xlfn.XLOOKUP(P92, Table7[Select control equipment], Table7[Control efficiency %],"&lt;-- Select")</f>
        <v>&lt;-- Select</v>
      </c>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7"/>
    </row>
    <row r="93" spans="1:79" x14ac:dyDescent="0.25">
      <c r="A93" s="351">
        <v>85</v>
      </c>
      <c r="B93" s="165"/>
      <c r="C93" s="165"/>
      <c r="D93" s="165"/>
      <c r="E93" s="165"/>
      <c r="F93" s="165"/>
      <c r="H93" s="171"/>
      <c r="I93" s="172"/>
      <c r="J93" s="147"/>
      <c r="K93" s="173"/>
      <c r="L93" s="174"/>
      <c r="N93" s="163" t="s">
        <v>66</v>
      </c>
      <c r="O93" s="164" t="str">
        <f>_xlfn.XLOOKUP(N93, Table6[Select application type], Table6[Transfer efficiency %],"&lt;-- Select")</f>
        <v>&lt;-- Select</v>
      </c>
      <c r="P93" s="165" t="s">
        <v>67</v>
      </c>
      <c r="Q93" s="166" t="str">
        <f>_xlfn.XLOOKUP(P93, Table7[Select control equipment], Table7[Control efficiency %],"&lt;-- Select")</f>
        <v>&lt;-- Select</v>
      </c>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7"/>
    </row>
    <row r="94" spans="1:79" x14ac:dyDescent="0.25">
      <c r="A94" s="350">
        <v>86</v>
      </c>
      <c r="B94" s="165"/>
      <c r="C94" s="165"/>
      <c r="D94" s="165"/>
      <c r="E94" s="165"/>
      <c r="F94" s="165"/>
      <c r="H94" s="171"/>
      <c r="I94" s="172"/>
      <c r="J94" s="147"/>
      <c r="K94" s="173"/>
      <c r="L94" s="174"/>
      <c r="N94" s="163" t="s">
        <v>66</v>
      </c>
      <c r="O94" s="164" t="str">
        <f>_xlfn.XLOOKUP(N94, Table6[Select application type], Table6[Transfer efficiency %],"&lt;-- Select")</f>
        <v>&lt;-- Select</v>
      </c>
      <c r="P94" s="165" t="s">
        <v>67</v>
      </c>
      <c r="Q94" s="166" t="str">
        <f>_xlfn.XLOOKUP(P94, Table7[Select control equipment], Table7[Control efficiency %],"&lt;-- Select")</f>
        <v>&lt;-- Select</v>
      </c>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7"/>
    </row>
    <row r="95" spans="1:79" x14ac:dyDescent="0.25">
      <c r="A95" s="350">
        <v>87</v>
      </c>
      <c r="B95" s="165"/>
      <c r="C95" s="165"/>
      <c r="D95" s="165"/>
      <c r="E95" s="165"/>
      <c r="F95" s="165"/>
      <c r="H95" s="171"/>
      <c r="I95" s="172"/>
      <c r="J95" s="147"/>
      <c r="K95" s="173"/>
      <c r="L95" s="174"/>
      <c r="N95" s="163" t="s">
        <v>66</v>
      </c>
      <c r="O95" s="164" t="str">
        <f>_xlfn.XLOOKUP(N95, Table6[Select application type], Table6[Transfer efficiency %],"&lt;-- Select")</f>
        <v>&lt;-- Select</v>
      </c>
      <c r="P95" s="165" t="s">
        <v>67</v>
      </c>
      <c r="Q95" s="166" t="str">
        <f>_xlfn.XLOOKUP(P95, Table7[Select control equipment], Table7[Control efficiency %],"&lt;-- Select")</f>
        <v>&lt;-- Select</v>
      </c>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7"/>
    </row>
    <row r="96" spans="1:79" x14ac:dyDescent="0.25">
      <c r="A96" s="351">
        <v>88</v>
      </c>
      <c r="B96" s="165"/>
      <c r="C96" s="165"/>
      <c r="D96" s="165"/>
      <c r="E96" s="165"/>
      <c r="F96" s="165"/>
      <c r="H96" s="171"/>
      <c r="I96" s="172"/>
      <c r="J96" s="147"/>
      <c r="K96" s="173"/>
      <c r="L96" s="174"/>
      <c r="N96" s="163" t="s">
        <v>66</v>
      </c>
      <c r="O96" s="164" t="str">
        <f>_xlfn.XLOOKUP(N96, Table6[Select application type], Table6[Transfer efficiency %],"&lt;-- Select")</f>
        <v>&lt;-- Select</v>
      </c>
      <c r="P96" s="165" t="s">
        <v>67</v>
      </c>
      <c r="Q96" s="166" t="str">
        <f>_xlfn.XLOOKUP(P96, Table7[Select control equipment], Table7[Control efficiency %],"&lt;-- Select")</f>
        <v>&lt;-- Select</v>
      </c>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7"/>
    </row>
    <row r="97" spans="1:79" x14ac:dyDescent="0.25">
      <c r="A97" s="350">
        <v>89</v>
      </c>
      <c r="B97" s="165"/>
      <c r="C97" s="165"/>
      <c r="D97" s="165"/>
      <c r="E97" s="165"/>
      <c r="F97" s="165"/>
      <c r="H97" s="171"/>
      <c r="I97" s="172"/>
      <c r="J97" s="147"/>
      <c r="K97" s="173"/>
      <c r="L97" s="174"/>
      <c r="N97" s="163" t="s">
        <v>66</v>
      </c>
      <c r="O97" s="164" t="str">
        <f>_xlfn.XLOOKUP(N97, Table6[Select application type], Table6[Transfer efficiency %],"&lt;-- Select")</f>
        <v>&lt;-- Select</v>
      </c>
      <c r="P97" s="165" t="s">
        <v>67</v>
      </c>
      <c r="Q97" s="166" t="str">
        <f>_xlfn.XLOOKUP(P97, Table7[Select control equipment], Table7[Control efficiency %],"&lt;-- Select")</f>
        <v>&lt;-- Select</v>
      </c>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7"/>
    </row>
    <row r="98" spans="1:79" x14ac:dyDescent="0.25">
      <c r="A98" s="350">
        <v>90</v>
      </c>
      <c r="B98" s="165"/>
      <c r="C98" s="165"/>
      <c r="D98" s="165"/>
      <c r="E98" s="165"/>
      <c r="F98" s="165"/>
      <c r="H98" s="171"/>
      <c r="I98" s="172"/>
      <c r="J98" s="147"/>
      <c r="K98" s="173"/>
      <c r="L98" s="174"/>
      <c r="N98" s="163" t="s">
        <v>66</v>
      </c>
      <c r="O98" s="164" t="str">
        <f>_xlfn.XLOOKUP(N98, Table6[Select application type], Table6[Transfer efficiency %],"&lt;-- Select")</f>
        <v>&lt;-- Select</v>
      </c>
      <c r="P98" s="165" t="s">
        <v>67</v>
      </c>
      <c r="Q98" s="166" t="str">
        <f>_xlfn.XLOOKUP(P98, Table7[Select control equipment], Table7[Control efficiency %],"&lt;-- Select")</f>
        <v>&lt;-- Select</v>
      </c>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7"/>
    </row>
    <row r="99" spans="1:79" x14ac:dyDescent="0.25">
      <c r="A99" s="351">
        <v>91</v>
      </c>
      <c r="B99" s="165"/>
      <c r="C99" s="165"/>
      <c r="D99" s="165"/>
      <c r="E99" s="165"/>
      <c r="F99" s="165"/>
      <c r="H99" s="171"/>
      <c r="I99" s="172"/>
      <c r="J99" s="147"/>
      <c r="K99" s="173"/>
      <c r="L99" s="174"/>
      <c r="N99" s="163" t="s">
        <v>66</v>
      </c>
      <c r="O99" s="164" t="str">
        <f>_xlfn.XLOOKUP(N99, Table6[Select application type], Table6[Transfer efficiency %],"&lt;-- Select")</f>
        <v>&lt;-- Select</v>
      </c>
      <c r="P99" s="165" t="s">
        <v>67</v>
      </c>
      <c r="Q99" s="166" t="str">
        <f>_xlfn.XLOOKUP(P99, Table7[Select control equipment], Table7[Control efficiency %],"&lt;-- Select")</f>
        <v>&lt;-- Select</v>
      </c>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7"/>
    </row>
    <row r="100" spans="1:79" x14ac:dyDescent="0.25">
      <c r="A100" s="350">
        <v>92</v>
      </c>
      <c r="B100" s="165"/>
      <c r="C100" s="165"/>
      <c r="D100" s="165"/>
      <c r="E100" s="165"/>
      <c r="F100" s="165"/>
      <c r="H100" s="171"/>
      <c r="I100" s="172"/>
      <c r="J100" s="147"/>
      <c r="K100" s="173"/>
      <c r="L100" s="174"/>
      <c r="N100" s="163" t="s">
        <v>66</v>
      </c>
      <c r="O100" s="164" t="str">
        <f>_xlfn.XLOOKUP(N100, Table6[Select application type], Table6[Transfer efficiency %],"&lt;-- Select")</f>
        <v>&lt;-- Select</v>
      </c>
      <c r="P100" s="165" t="s">
        <v>67</v>
      </c>
      <c r="Q100" s="166" t="str">
        <f>_xlfn.XLOOKUP(P100, Table7[Select control equipment], Table7[Control efficiency %],"&lt;-- Select")</f>
        <v>&lt;-- Select</v>
      </c>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7"/>
    </row>
    <row r="101" spans="1:79" x14ac:dyDescent="0.25">
      <c r="A101" s="350">
        <v>93</v>
      </c>
      <c r="B101" s="165"/>
      <c r="C101" s="165"/>
      <c r="D101" s="165"/>
      <c r="E101" s="165"/>
      <c r="F101" s="165"/>
      <c r="H101" s="171"/>
      <c r="I101" s="172"/>
      <c r="J101" s="147"/>
      <c r="K101" s="173"/>
      <c r="L101" s="174"/>
      <c r="N101" s="163" t="s">
        <v>66</v>
      </c>
      <c r="O101" s="164" t="str">
        <f>_xlfn.XLOOKUP(N101, Table6[Select application type], Table6[Transfer efficiency %],"&lt;-- Select")</f>
        <v>&lt;-- Select</v>
      </c>
      <c r="P101" s="165" t="s">
        <v>67</v>
      </c>
      <c r="Q101" s="166" t="str">
        <f>_xlfn.XLOOKUP(P101, Table7[Select control equipment], Table7[Control efficiency %],"&lt;-- Select")</f>
        <v>&lt;-- Select</v>
      </c>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7"/>
    </row>
    <row r="102" spans="1:79" x14ac:dyDescent="0.25">
      <c r="A102" s="351">
        <v>94</v>
      </c>
      <c r="B102" s="165"/>
      <c r="C102" s="165"/>
      <c r="D102" s="165"/>
      <c r="E102" s="165"/>
      <c r="F102" s="165"/>
      <c r="H102" s="171"/>
      <c r="I102" s="172"/>
      <c r="J102" s="147"/>
      <c r="K102" s="173"/>
      <c r="L102" s="174"/>
      <c r="N102" s="163" t="s">
        <v>66</v>
      </c>
      <c r="O102" s="164" t="str">
        <f>_xlfn.XLOOKUP(N102, Table6[Select application type], Table6[Transfer efficiency %],"&lt;-- Select")</f>
        <v>&lt;-- Select</v>
      </c>
      <c r="P102" s="165" t="s">
        <v>67</v>
      </c>
      <c r="Q102" s="166" t="str">
        <f>_xlfn.XLOOKUP(P102, Table7[Select control equipment], Table7[Control efficiency %],"&lt;-- Select")</f>
        <v>&lt;-- Select</v>
      </c>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7"/>
    </row>
    <row r="103" spans="1:79" x14ac:dyDescent="0.25">
      <c r="A103" s="350">
        <v>95</v>
      </c>
      <c r="B103" s="165"/>
      <c r="C103" s="165"/>
      <c r="D103" s="165"/>
      <c r="E103" s="165"/>
      <c r="F103" s="165"/>
      <c r="H103" s="171"/>
      <c r="I103" s="172"/>
      <c r="J103" s="147"/>
      <c r="K103" s="173"/>
      <c r="L103" s="174"/>
      <c r="N103" s="163" t="s">
        <v>66</v>
      </c>
      <c r="O103" s="164" t="str">
        <f>_xlfn.XLOOKUP(N103, Table6[Select application type], Table6[Transfer efficiency %],"&lt;-- Select")</f>
        <v>&lt;-- Select</v>
      </c>
      <c r="P103" s="165" t="s">
        <v>67</v>
      </c>
      <c r="Q103" s="166" t="str">
        <f>_xlfn.XLOOKUP(P103, Table7[Select control equipment], Table7[Control efficiency %],"&lt;-- Select")</f>
        <v>&lt;-- Select</v>
      </c>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7"/>
    </row>
    <row r="104" spans="1:79" x14ac:dyDescent="0.25">
      <c r="A104" s="350">
        <v>96</v>
      </c>
      <c r="B104" s="165"/>
      <c r="C104" s="165"/>
      <c r="D104" s="165"/>
      <c r="E104" s="165"/>
      <c r="F104" s="165"/>
      <c r="H104" s="171"/>
      <c r="I104" s="172"/>
      <c r="J104" s="147"/>
      <c r="K104" s="173"/>
      <c r="L104" s="174"/>
      <c r="N104" s="163" t="s">
        <v>66</v>
      </c>
      <c r="O104" s="164" t="str">
        <f>_xlfn.XLOOKUP(N104, Table6[Select application type], Table6[Transfer efficiency %],"&lt;-- Select")</f>
        <v>&lt;-- Select</v>
      </c>
      <c r="P104" s="165" t="s">
        <v>67</v>
      </c>
      <c r="Q104" s="166" t="str">
        <f>_xlfn.XLOOKUP(P104, Table7[Select control equipment], Table7[Control efficiency %],"&lt;-- Select")</f>
        <v>&lt;-- Select</v>
      </c>
      <c r="T104" s="146"/>
      <c r="U104" s="146"/>
      <c r="V104" s="146"/>
      <c r="W104" s="146"/>
      <c r="X104" s="146"/>
      <c r="Y104" s="146"/>
      <c r="Z104" s="146"/>
      <c r="AA104" s="146"/>
      <c r="AB104" s="146"/>
      <c r="AC104" s="146"/>
      <c r="AD104" s="146"/>
      <c r="AE104" s="146"/>
      <c r="AF104" s="146"/>
      <c r="AG104" s="146"/>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7"/>
    </row>
    <row r="105" spans="1:79" x14ac:dyDescent="0.25">
      <c r="A105" s="351">
        <v>97</v>
      </c>
      <c r="B105" s="165"/>
      <c r="C105" s="165"/>
      <c r="D105" s="165"/>
      <c r="E105" s="165"/>
      <c r="F105" s="165"/>
      <c r="H105" s="171"/>
      <c r="I105" s="172"/>
      <c r="J105" s="147"/>
      <c r="K105" s="173"/>
      <c r="L105" s="174"/>
      <c r="N105" s="163" t="s">
        <v>66</v>
      </c>
      <c r="O105" s="164" t="str">
        <f>_xlfn.XLOOKUP(N105, Table6[Select application type], Table6[Transfer efficiency %],"&lt;-- Select")</f>
        <v>&lt;-- Select</v>
      </c>
      <c r="P105" s="165" t="s">
        <v>67</v>
      </c>
      <c r="Q105" s="166" t="str">
        <f>_xlfn.XLOOKUP(P105, Table7[Select control equipment], Table7[Control efficiency %],"&lt;-- Select")</f>
        <v>&lt;-- Select</v>
      </c>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7"/>
    </row>
    <row r="106" spans="1:79" x14ac:dyDescent="0.25">
      <c r="A106" s="350">
        <v>98</v>
      </c>
      <c r="B106" s="165"/>
      <c r="C106" s="165"/>
      <c r="D106" s="165"/>
      <c r="E106" s="165"/>
      <c r="F106" s="165"/>
      <c r="H106" s="171"/>
      <c r="I106" s="172"/>
      <c r="J106" s="147"/>
      <c r="K106" s="173"/>
      <c r="L106" s="174"/>
      <c r="N106" s="163" t="s">
        <v>66</v>
      </c>
      <c r="O106" s="164" t="str">
        <f>_xlfn.XLOOKUP(N106, Table6[Select application type], Table6[Transfer efficiency %],"&lt;-- Select")</f>
        <v>&lt;-- Select</v>
      </c>
      <c r="P106" s="165" t="s">
        <v>67</v>
      </c>
      <c r="Q106" s="166" t="str">
        <f>_xlfn.XLOOKUP(P106, Table7[Select control equipment], Table7[Control efficiency %],"&lt;-- Select")</f>
        <v>&lt;-- Select</v>
      </c>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7"/>
    </row>
    <row r="107" spans="1:79" x14ac:dyDescent="0.25">
      <c r="A107" s="350">
        <v>99</v>
      </c>
      <c r="B107" s="165"/>
      <c r="C107" s="165"/>
      <c r="D107" s="165"/>
      <c r="E107" s="165"/>
      <c r="F107" s="165"/>
      <c r="H107" s="171"/>
      <c r="I107" s="172"/>
      <c r="J107" s="147"/>
      <c r="K107" s="173"/>
      <c r="L107" s="174"/>
      <c r="N107" s="163" t="s">
        <v>66</v>
      </c>
      <c r="O107" s="164" t="str">
        <f>_xlfn.XLOOKUP(N107, Table6[Select application type], Table6[Transfer efficiency %],"&lt;-- Select")</f>
        <v>&lt;-- Select</v>
      </c>
      <c r="P107" s="165" t="s">
        <v>67</v>
      </c>
      <c r="Q107" s="166" t="str">
        <f>_xlfn.XLOOKUP(P107, Table7[Select control equipment], Table7[Control efficiency %],"&lt;-- Select")</f>
        <v>&lt;-- Select</v>
      </c>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7"/>
    </row>
    <row r="108" spans="1:79" x14ac:dyDescent="0.25">
      <c r="A108" s="351">
        <v>100</v>
      </c>
      <c r="B108" s="165"/>
      <c r="C108" s="165"/>
      <c r="D108" s="165"/>
      <c r="E108" s="165"/>
      <c r="F108" s="165"/>
      <c r="H108" s="171"/>
      <c r="I108" s="172"/>
      <c r="J108" s="147"/>
      <c r="K108" s="173"/>
      <c r="L108" s="174"/>
      <c r="N108" s="163" t="s">
        <v>66</v>
      </c>
      <c r="O108" s="164" t="str">
        <f>_xlfn.XLOOKUP(N108, Table6[Select application type], Table6[Transfer efficiency %],"&lt;-- Select")</f>
        <v>&lt;-- Select</v>
      </c>
      <c r="P108" s="165" t="s">
        <v>67</v>
      </c>
      <c r="Q108" s="166" t="str">
        <f>_xlfn.XLOOKUP(P108, Table7[Select control equipment], Table7[Control efficiency %],"&lt;-- Select")</f>
        <v>&lt;-- Select</v>
      </c>
      <c r="T108" s="146"/>
      <c r="U108" s="146"/>
      <c r="V108" s="146"/>
      <c r="W108" s="146"/>
      <c r="X108" s="146"/>
      <c r="Y108" s="146"/>
      <c r="Z108" s="146"/>
      <c r="AA108" s="146"/>
      <c r="AB108" s="146"/>
      <c r="AC108" s="146"/>
      <c r="AD108" s="146"/>
      <c r="AE108" s="146"/>
      <c r="AF108" s="146"/>
      <c r="AG108" s="146"/>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7"/>
    </row>
    <row r="109" spans="1:79" x14ac:dyDescent="0.25">
      <c r="A109" s="350">
        <v>101</v>
      </c>
      <c r="B109" s="165"/>
      <c r="C109" s="165"/>
      <c r="D109" s="165"/>
      <c r="E109" s="165"/>
      <c r="F109" s="165"/>
      <c r="H109" s="171"/>
      <c r="I109" s="172"/>
      <c r="J109" s="147"/>
      <c r="K109" s="173"/>
      <c r="L109" s="174"/>
      <c r="N109" s="163" t="s">
        <v>66</v>
      </c>
      <c r="O109" s="164" t="str">
        <f>_xlfn.XLOOKUP(N109, Table6[Select application type], Table6[Transfer efficiency %],"&lt;-- Select")</f>
        <v>&lt;-- Select</v>
      </c>
      <c r="P109" s="165" t="s">
        <v>67</v>
      </c>
      <c r="Q109" s="166" t="str">
        <f>_xlfn.XLOOKUP(P109, Table7[Select control equipment], Table7[Control efficiency %],"&lt;-- Select")</f>
        <v>&lt;-- Select</v>
      </c>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7"/>
    </row>
    <row r="110" spans="1:79" x14ac:dyDescent="0.25">
      <c r="A110" s="350">
        <v>102</v>
      </c>
      <c r="B110" s="165"/>
      <c r="C110" s="165"/>
      <c r="D110" s="165"/>
      <c r="E110" s="165"/>
      <c r="F110" s="165"/>
      <c r="H110" s="171"/>
      <c r="I110" s="172"/>
      <c r="J110" s="147"/>
      <c r="K110" s="173"/>
      <c r="L110" s="174"/>
      <c r="N110" s="163" t="s">
        <v>66</v>
      </c>
      <c r="O110" s="164" t="str">
        <f>_xlfn.XLOOKUP(N110, Table6[Select application type], Table6[Transfer efficiency %],"&lt;-- Select")</f>
        <v>&lt;-- Select</v>
      </c>
      <c r="P110" s="165" t="s">
        <v>67</v>
      </c>
      <c r="Q110" s="166" t="str">
        <f>_xlfn.XLOOKUP(P110, Table7[Select control equipment], Table7[Control efficiency %],"&lt;-- Select")</f>
        <v>&lt;-- Select</v>
      </c>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7"/>
    </row>
    <row r="111" spans="1:79" x14ac:dyDescent="0.25">
      <c r="A111" s="351">
        <v>103</v>
      </c>
      <c r="B111" s="165"/>
      <c r="C111" s="165"/>
      <c r="D111" s="165"/>
      <c r="E111" s="165"/>
      <c r="F111" s="165"/>
      <c r="H111" s="171"/>
      <c r="I111" s="172"/>
      <c r="J111" s="147"/>
      <c r="K111" s="173"/>
      <c r="L111" s="174"/>
      <c r="N111" s="163" t="s">
        <v>66</v>
      </c>
      <c r="O111" s="164" t="str">
        <f>_xlfn.XLOOKUP(N111, Table6[Select application type], Table6[Transfer efficiency %],"&lt;-- Select")</f>
        <v>&lt;-- Select</v>
      </c>
      <c r="P111" s="165" t="s">
        <v>67</v>
      </c>
      <c r="Q111" s="166" t="str">
        <f>_xlfn.XLOOKUP(P111, Table7[Select control equipment], Table7[Control efficiency %],"&lt;-- Select")</f>
        <v>&lt;-- Select</v>
      </c>
      <c r="T111" s="146"/>
      <c r="U111" s="146"/>
      <c r="V111" s="146"/>
      <c r="W111" s="146"/>
      <c r="X111" s="146"/>
      <c r="Y111" s="146"/>
      <c r="Z111" s="146"/>
      <c r="AA111" s="146"/>
      <c r="AB111" s="146"/>
      <c r="AC111" s="146"/>
      <c r="AD111" s="146"/>
      <c r="AE111" s="146"/>
      <c r="AF111" s="146"/>
      <c r="AG111" s="146"/>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7"/>
    </row>
    <row r="112" spans="1:79" x14ac:dyDescent="0.25">
      <c r="A112" s="350">
        <v>104</v>
      </c>
      <c r="B112" s="165"/>
      <c r="C112" s="165"/>
      <c r="D112" s="165"/>
      <c r="E112" s="165"/>
      <c r="F112" s="165"/>
      <c r="H112" s="171"/>
      <c r="I112" s="172"/>
      <c r="J112" s="147"/>
      <c r="K112" s="173"/>
      <c r="L112" s="174"/>
      <c r="N112" s="163" t="s">
        <v>66</v>
      </c>
      <c r="O112" s="164" t="str">
        <f>_xlfn.XLOOKUP(N112, Table6[Select application type], Table6[Transfer efficiency %],"&lt;-- Select")</f>
        <v>&lt;-- Select</v>
      </c>
      <c r="P112" s="165" t="s">
        <v>67</v>
      </c>
      <c r="Q112" s="166" t="str">
        <f>_xlfn.XLOOKUP(P112, Table7[Select control equipment], Table7[Control efficiency %],"&lt;-- Select")</f>
        <v>&lt;-- Select</v>
      </c>
      <c r="T112" s="146"/>
      <c r="U112" s="146"/>
      <c r="V112" s="146"/>
      <c r="W112" s="146"/>
      <c r="X112" s="146"/>
      <c r="Y112" s="146"/>
      <c r="Z112" s="146"/>
      <c r="AA112" s="146"/>
      <c r="AB112" s="146"/>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7"/>
    </row>
    <row r="113" spans="1:79" x14ac:dyDescent="0.25">
      <c r="A113" s="350">
        <v>105</v>
      </c>
      <c r="B113" s="165"/>
      <c r="C113" s="165"/>
      <c r="D113" s="165"/>
      <c r="E113" s="165"/>
      <c r="F113" s="165"/>
      <c r="H113" s="171"/>
      <c r="I113" s="172"/>
      <c r="J113" s="147"/>
      <c r="K113" s="173"/>
      <c r="L113" s="174"/>
      <c r="N113" s="163" t="s">
        <v>66</v>
      </c>
      <c r="O113" s="164" t="str">
        <f>_xlfn.XLOOKUP(N113, Table6[Select application type], Table6[Transfer efficiency %],"&lt;-- Select")</f>
        <v>&lt;-- Select</v>
      </c>
      <c r="P113" s="165" t="s">
        <v>67</v>
      </c>
      <c r="Q113" s="166" t="str">
        <f>_xlfn.XLOOKUP(P113, Table7[Select control equipment], Table7[Control efficiency %],"&lt;-- Select")</f>
        <v>&lt;-- Select</v>
      </c>
      <c r="T113" s="146"/>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7"/>
    </row>
    <row r="114" spans="1:79" x14ac:dyDescent="0.25">
      <c r="A114" s="351">
        <v>106</v>
      </c>
      <c r="B114" s="165"/>
      <c r="C114" s="165"/>
      <c r="D114" s="165"/>
      <c r="E114" s="165"/>
      <c r="F114" s="165"/>
      <c r="H114" s="171"/>
      <c r="I114" s="172"/>
      <c r="J114" s="147"/>
      <c r="K114" s="173"/>
      <c r="L114" s="174"/>
      <c r="N114" s="163" t="s">
        <v>66</v>
      </c>
      <c r="O114" s="164" t="str">
        <f>_xlfn.XLOOKUP(N114, Table6[Select application type], Table6[Transfer efficiency %],"&lt;-- Select")</f>
        <v>&lt;-- Select</v>
      </c>
      <c r="P114" s="165" t="s">
        <v>67</v>
      </c>
      <c r="Q114" s="166" t="str">
        <f>_xlfn.XLOOKUP(P114, Table7[Select control equipment], Table7[Control efficiency %],"&lt;-- Select")</f>
        <v>&lt;-- Select</v>
      </c>
      <c r="T114" s="146"/>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7"/>
    </row>
    <row r="115" spans="1:79" x14ac:dyDescent="0.25">
      <c r="A115" s="350">
        <v>107</v>
      </c>
      <c r="B115" s="165"/>
      <c r="C115" s="165"/>
      <c r="D115" s="165"/>
      <c r="E115" s="165"/>
      <c r="F115" s="165"/>
      <c r="H115" s="171"/>
      <c r="I115" s="172"/>
      <c r="J115" s="147"/>
      <c r="K115" s="173"/>
      <c r="L115" s="174"/>
      <c r="N115" s="163" t="s">
        <v>66</v>
      </c>
      <c r="O115" s="164" t="str">
        <f>_xlfn.XLOOKUP(N115, Table6[Select application type], Table6[Transfer efficiency %],"&lt;-- Select")</f>
        <v>&lt;-- Select</v>
      </c>
      <c r="P115" s="165" t="s">
        <v>67</v>
      </c>
      <c r="Q115" s="166" t="str">
        <f>_xlfn.XLOOKUP(P115, Table7[Select control equipment], Table7[Control efficiency %],"&lt;-- Select")</f>
        <v>&lt;-- Select</v>
      </c>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7"/>
    </row>
    <row r="116" spans="1:79" x14ac:dyDescent="0.25">
      <c r="A116" s="350">
        <v>108</v>
      </c>
      <c r="B116" s="165"/>
      <c r="C116" s="165"/>
      <c r="D116" s="165"/>
      <c r="E116" s="165"/>
      <c r="F116" s="165"/>
      <c r="H116" s="171"/>
      <c r="I116" s="172"/>
      <c r="J116" s="147"/>
      <c r="K116" s="173"/>
      <c r="L116" s="174"/>
      <c r="N116" s="163" t="s">
        <v>66</v>
      </c>
      <c r="O116" s="164" t="str">
        <f>_xlfn.XLOOKUP(N116, Table6[Select application type], Table6[Transfer efficiency %],"&lt;-- Select")</f>
        <v>&lt;-- Select</v>
      </c>
      <c r="P116" s="165" t="s">
        <v>67</v>
      </c>
      <c r="Q116" s="166" t="str">
        <f>_xlfn.XLOOKUP(P116, Table7[Select control equipment], Table7[Control efficiency %],"&lt;-- Select")</f>
        <v>&lt;-- Select</v>
      </c>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7"/>
    </row>
    <row r="117" spans="1:79" x14ac:dyDescent="0.25">
      <c r="A117" s="351">
        <v>109</v>
      </c>
      <c r="B117" s="165"/>
      <c r="C117" s="165"/>
      <c r="D117" s="165"/>
      <c r="E117" s="165"/>
      <c r="F117" s="165"/>
      <c r="H117" s="171"/>
      <c r="I117" s="172"/>
      <c r="J117" s="147"/>
      <c r="K117" s="173"/>
      <c r="L117" s="174"/>
      <c r="N117" s="163" t="s">
        <v>66</v>
      </c>
      <c r="O117" s="164" t="str">
        <f>_xlfn.XLOOKUP(N117, Table6[Select application type], Table6[Transfer efficiency %],"&lt;-- Select")</f>
        <v>&lt;-- Select</v>
      </c>
      <c r="P117" s="165" t="s">
        <v>67</v>
      </c>
      <c r="Q117" s="166" t="str">
        <f>_xlfn.XLOOKUP(P117, Table7[Select control equipment], Table7[Control efficiency %],"&lt;-- Select")</f>
        <v>&lt;-- Select</v>
      </c>
      <c r="T117" s="146"/>
      <c r="U117" s="146"/>
      <c r="V117" s="146"/>
      <c r="W117" s="146"/>
      <c r="X117" s="146"/>
      <c r="Y117" s="146"/>
      <c r="Z117" s="146"/>
      <c r="AA117" s="146"/>
      <c r="AB117" s="146"/>
      <c r="AC117" s="146"/>
      <c r="AD117" s="146"/>
      <c r="AE117" s="146"/>
      <c r="AF117" s="146"/>
      <c r="AG117" s="146"/>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7"/>
    </row>
    <row r="118" spans="1:79" x14ac:dyDescent="0.25">
      <c r="A118" s="350">
        <v>110</v>
      </c>
      <c r="B118" s="165"/>
      <c r="C118" s="165"/>
      <c r="D118" s="165"/>
      <c r="E118" s="165"/>
      <c r="F118" s="165"/>
      <c r="H118" s="171"/>
      <c r="I118" s="172"/>
      <c r="J118" s="147"/>
      <c r="K118" s="173"/>
      <c r="L118" s="174"/>
      <c r="N118" s="163" t="s">
        <v>66</v>
      </c>
      <c r="O118" s="164" t="str">
        <f>_xlfn.XLOOKUP(N118, Table6[Select application type], Table6[Transfer efficiency %],"&lt;-- Select")</f>
        <v>&lt;-- Select</v>
      </c>
      <c r="P118" s="165" t="s">
        <v>67</v>
      </c>
      <c r="Q118" s="166" t="str">
        <f>_xlfn.XLOOKUP(P118, Table7[Select control equipment], Table7[Control efficiency %],"&lt;-- Select")</f>
        <v>&lt;-- Select</v>
      </c>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7"/>
    </row>
    <row r="119" spans="1:79" x14ac:dyDescent="0.25">
      <c r="A119" s="350">
        <v>111</v>
      </c>
      <c r="B119" s="165"/>
      <c r="C119" s="165"/>
      <c r="D119" s="165"/>
      <c r="E119" s="165"/>
      <c r="F119" s="165"/>
      <c r="H119" s="171"/>
      <c r="I119" s="172"/>
      <c r="J119" s="147"/>
      <c r="K119" s="173"/>
      <c r="L119" s="174"/>
      <c r="N119" s="163" t="s">
        <v>66</v>
      </c>
      <c r="O119" s="164" t="str">
        <f>_xlfn.XLOOKUP(N119, Table6[Select application type], Table6[Transfer efficiency %],"&lt;-- Select")</f>
        <v>&lt;-- Select</v>
      </c>
      <c r="P119" s="165" t="s">
        <v>67</v>
      </c>
      <c r="Q119" s="166" t="str">
        <f>_xlfn.XLOOKUP(P119, Table7[Select control equipment], Table7[Control efficiency %],"&lt;-- Select")</f>
        <v>&lt;-- Select</v>
      </c>
      <c r="T119" s="146"/>
      <c r="U119" s="146"/>
      <c r="V119" s="146"/>
      <c r="W119" s="146"/>
      <c r="X119" s="146"/>
      <c r="Y119" s="146"/>
      <c r="Z119" s="146"/>
      <c r="AA119" s="146"/>
      <c r="AB119" s="146"/>
      <c r="AC119" s="146"/>
      <c r="AD119" s="146"/>
      <c r="AE119" s="146"/>
      <c r="AF119" s="146"/>
      <c r="AG119" s="146"/>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7"/>
    </row>
    <row r="120" spans="1:79" x14ac:dyDescent="0.25">
      <c r="A120" s="351">
        <v>112</v>
      </c>
      <c r="B120" s="165"/>
      <c r="C120" s="165"/>
      <c r="D120" s="165"/>
      <c r="E120" s="165"/>
      <c r="F120" s="165"/>
      <c r="H120" s="171"/>
      <c r="I120" s="172"/>
      <c r="J120" s="147"/>
      <c r="K120" s="173"/>
      <c r="L120" s="174"/>
      <c r="N120" s="163" t="s">
        <v>66</v>
      </c>
      <c r="O120" s="164" t="str">
        <f>_xlfn.XLOOKUP(N120, Table6[Select application type], Table6[Transfer efficiency %],"&lt;-- Select")</f>
        <v>&lt;-- Select</v>
      </c>
      <c r="P120" s="165" t="s">
        <v>67</v>
      </c>
      <c r="Q120" s="166" t="str">
        <f>_xlfn.XLOOKUP(P120, Table7[Select control equipment], Table7[Control efficiency %],"&lt;-- Select")</f>
        <v>&lt;-- Select</v>
      </c>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7"/>
    </row>
    <row r="121" spans="1:79" x14ac:dyDescent="0.25">
      <c r="A121" s="350">
        <v>113</v>
      </c>
      <c r="B121" s="165"/>
      <c r="C121" s="165"/>
      <c r="D121" s="165"/>
      <c r="E121" s="165"/>
      <c r="F121" s="165"/>
      <c r="H121" s="171"/>
      <c r="I121" s="172"/>
      <c r="J121" s="147"/>
      <c r="K121" s="173"/>
      <c r="L121" s="174"/>
      <c r="N121" s="163" t="s">
        <v>66</v>
      </c>
      <c r="O121" s="164" t="str">
        <f>_xlfn.XLOOKUP(N121, Table6[Select application type], Table6[Transfer efficiency %],"&lt;-- Select")</f>
        <v>&lt;-- Select</v>
      </c>
      <c r="P121" s="165" t="s">
        <v>67</v>
      </c>
      <c r="Q121" s="166" t="str">
        <f>_xlfn.XLOOKUP(P121, Table7[Select control equipment], Table7[Control efficiency %],"&lt;-- Select")</f>
        <v>&lt;-- Select</v>
      </c>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7"/>
    </row>
    <row r="122" spans="1:79" x14ac:dyDescent="0.25">
      <c r="A122" s="350">
        <v>114</v>
      </c>
      <c r="B122" s="165"/>
      <c r="C122" s="165"/>
      <c r="D122" s="165"/>
      <c r="E122" s="165"/>
      <c r="F122" s="165"/>
      <c r="H122" s="171"/>
      <c r="I122" s="172"/>
      <c r="J122" s="147"/>
      <c r="K122" s="173"/>
      <c r="L122" s="174"/>
      <c r="N122" s="163" t="s">
        <v>66</v>
      </c>
      <c r="O122" s="164" t="str">
        <f>_xlfn.XLOOKUP(N122, Table6[Select application type], Table6[Transfer efficiency %],"&lt;-- Select")</f>
        <v>&lt;-- Select</v>
      </c>
      <c r="P122" s="165" t="s">
        <v>67</v>
      </c>
      <c r="Q122" s="166" t="str">
        <f>_xlfn.XLOOKUP(P122, Table7[Select control equipment], Table7[Control efficiency %],"&lt;-- Select")</f>
        <v>&lt;-- Select</v>
      </c>
      <c r="T122" s="146"/>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7"/>
    </row>
    <row r="123" spans="1:79" x14ac:dyDescent="0.25">
      <c r="A123" s="351">
        <v>115</v>
      </c>
      <c r="B123" s="165"/>
      <c r="C123" s="165"/>
      <c r="D123" s="165"/>
      <c r="E123" s="165"/>
      <c r="F123" s="165"/>
      <c r="H123" s="171"/>
      <c r="I123" s="172"/>
      <c r="J123" s="147"/>
      <c r="K123" s="173"/>
      <c r="L123" s="174"/>
      <c r="N123" s="163" t="s">
        <v>66</v>
      </c>
      <c r="O123" s="164" t="str">
        <f>_xlfn.XLOOKUP(N123, Table6[Select application type], Table6[Transfer efficiency %],"&lt;-- Select")</f>
        <v>&lt;-- Select</v>
      </c>
      <c r="P123" s="165" t="s">
        <v>67</v>
      </c>
      <c r="Q123" s="166" t="str">
        <f>_xlfn.XLOOKUP(P123, Table7[Select control equipment], Table7[Control efficiency %],"&lt;-- Select")</f>
        <v>&lt;-- Select</v>
      </c>
      <c r="T123" s="146"/>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7"/>
    </row>
    <row r="124" spans="1:79" x14ac:dyDescent="0.25">
      <c r="A124" s="350">
        <v>116</v>
      </c>
      <c r="B124" s="165"/>
      <c r="C124" s="165"/>
      <c r="D124" s="165"/>
      <c r="E124" s="165"/>
      <c r="F124" s="165"/>
      <c r="H124" s="171"/>
      <c r="I124" s="172"/>
      <c r="J124" s="147"/>
      <c r="K124" s="173"/>
      <c r="L124" s="174"/>
      <c r="N124" s="163" t="s">
        <v>66</v>
      </c>
      <c r="O124" s="164" t="str">
        <f>_xlfn.XLOOKUP(N124, Table6[Select application type], Table6[Transfer efficiency %],"&lt;-- Select")</f>
        <v>&lt;-- Select</v>
      </c>
      <c r="P124" s="165" t="s">
        <v>67</v>
      </c>
      <c r="Q124" s="166" t="str">
        <f>_xlfn.XLOOKUP(P124, Table7[Select control equipment], Table7[Control efficiency %],"&lt;-- Select")</f>
        <v>&lt;-- Select</v>
      </c>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7"/>
    </row>
    <row r="125" spans="1:79" x14ac:dyDescent="0.25">
      <c r="A125" s="350">
        <v>117</v>
      </c>
      <c r="B125" s="165"/>
      <c r="C125" s="165"/>
      <c r="D125" s="165"/>
      <c r="E125" s="165"/>
      <c r="F125" s="165"/>
      <c r="H125" s="171"/>
      <c r="I125" s="172"/>
      <c r="J125" s="147"/>
      <c r="K125" s="173"/>
      <c r="L125" s="174"/>
      <c r="N125" s="163" t="s">
        <v>66</v>
      </c>
      <c r="O125" s="164" t="str">
        <f>_xlfn.XLOOKUP(N125, Table6[Select application type], Table6[Transfer efficiency %],"&lt;-- Select")</f>
        <v>&lt;-- Select</v>
      </c>
      <c r="P125" s="165" t="s">
        <v>67</v>
      </c>
      <c r="Q125" s="166" t="str">
        <f>_xlfn.XLOOKUP(P125, Table7[Select control equipment], Table7[Control efficiency %],"&lt;-- Select")</f>
        <v>&lt;-- Select</v>
      </c>
      <c r="T125" s="146"/>
      <c r="U125" s="146"/>
      <c r="V125" s="146"/>
      <c r="W125" s="146"/>
      <c r="X125" s="146"/>
      <c r="Y125" s="146"/>
      <c r="Z125" s="146"/>
      <c r="AA125" s="146"/>
      <c r="AB125" s="146"/>
      <c r="AC125" s="146"/>
      <c r="AD125" s="146"/>
      <c r="AE125" s="146"/>
      <c r="AF125" s="146"/>
      <c r="AG125" s="146"/>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7"/>
    </row>
    <row r="126" spans="1:79" x14ac:dyDescent="0.25">
      <c r="A126" s="351">
        <v>118</v>
      </c>
      <c r="B126" s="165"/>
      <c r="C126" s="165"/>
      <c r="D126" s="165"/>
      <c r="E126" s="165"/>
      <c r="F126" s="165"/>
      <c r="H126" s="171"/>
      <c r="I126" s="172"/>
      <c r="J126" s="147"/>
      <c r="K126" s="173"/>
      <c r="L126" s="174"/>
      <c r="N126" s="163" t="s">
        <v>66</v>
      </c>
      <c r="O126" s="164" t="str">
        <f>_xlfn.XLOOKUP(N126, Table6[Select application type], Table6[Transfer efficiency %],"&lt;-- Select")</f>
        <v>&lt;-- Select</v>
      </c>
      <c r="P126" s="165" t="s">
        <v>67</v>
      </c>
      <c r="Q126" s="166" t="str">
        <f>_xlfn.XLOOKUP(P126, Table7[Select control equipment], Table7[Control efficiency %],"&lt;-- Select")</f>
        <v>&lt;-- Select</v>
      </c>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7"/>
    </row>
    <row r="127" spans="1:79" x14ac:dyDescent="0.25">
      <c r="A127" s="350">
        <v>119</v>
      </c>
      <c r="B127" s="165"/>
      <c r="C127" s="165"/>
      <c r="D127" s="165"/>
      <c r="E127" s="165"/>
      <c r="F127" s="165"/>
      <c r="H127" s="171"/>
      <c r="I127" s="172"/>
      <c r="J127" s="147"/>
      <c r="K127" s="173"/>
      <c r="L127" s="174"/>
      <c r="N127" s="163" t="s">
        <v>66</v>
      </c>
      <c r="O127" s="164" t="str">
        <f>_xlfn.XLOOKUP(N127, Table6[Select application type], Table6[Transfer efficiency %],"&lt;-- Select")</f>
        <v>&lt;-- Select</v>
      </c>
      <c r="P127" s="165" t="s">
        <v>67</v>
      </c>
      <c r="Q127" s="166" t="str">
        <f>_xlfn.XLOOKUP(P127, Table7[Select control equipment], Table7[Control efficiency %],"&lt;-- Select")</f>
        <v>&lt;-- Select</v>
      </c>
      <c r="T127" s="146"/>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7"/>
    </row>
    <row r="128" spans="1:79" x14ac:dyDescent="0.25">
      <c r="A128" s="350">
        <v>120</v>
      </c>
      <c r="B128" s="165"/>
      <c r="C128" s="165"/>
      <c r="D128" s="165"/>
      <c r="E128" s="165"/>
      <c r="F128" s="165"/>
      <c r="H128" s="171"/>
      <c r="I128" s="172"/>
      <c r="J128" s="147"/>
      <c r="K128" s="173"/>
      <c r="L128" s="174"/>
      <c r="N128" s="163" t="s">
        <v>66</v>
      </c>
      <c r="O128" s="164" t="str">
        <f>_xlfn.XLOOKUP(N128, Table6[Select application type], Table6[Transfer efficiency %],"&lt;-- Select")</f>
        <v>&lt;-- Select</v>
      </c>
      <c r="P128" s="165" t="s">
        <v>67</v>
      </c>
      <c r="Q128" s="166" t="str">
        <f>_xlfn.XLOOKUP(P128, Table7[Select control equipment], Table7[Control efficiency %],"&lt;-- Select")</f>
        <v>&lt;-- Select</v>
      </c>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7"/>
    </row>
    <row r="129" spans="1:79" x14ac:dyDescent="0.25">
      <c r="A129" s="351">
        <v>121</v>
      </c>
      <c r="B129" s="165"/>
      <c r="C129" s="165"/>
      <c r="D129" s="165"/>
      <c r="E129" s="165"/>
      <c r="F129" s="165"/>
      <c r="H129" s="171"/>
      <c r="I129" s="172"/>
      <c r="J129" s="147"/>
      <c r="K129" s="173"/>
      <c r="L129" s="174"/>
      <c r="N129" s="163" t="s">
        <v>66</v>
      </c>
      <c r="O129" s="164" t="str">
        <f>_xlfn.XLOOKUP(N129, Table6[Select application type], Table6[Transfer efficiency %],"&lt;-- Select")</f>
        <v>&lt;-- Select</v>
      </c>
      <c r="P129" s="165" t="s">
        <v>67</v>
      </c>
      <c r="Q129" s="166" t="str">
        <f>_xlfn.XLOOKUP(P129, Table7[Select control equipment], Table7[Control efficiency %],"&lt;-- Select")</f>
        <v>&lt;-- Select</v>
      </c>
      <c r="T129" s="146"/>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7"/>
    </row>
    <row r="130" spans="1:79" x14ac:dyDescent="0.25">
      <c r="A130" s="350">
        <v>122</v>
      </c>
      <c r="B130" s="165"/>
      <c r="C130" s="165"/>
      <c r="D130" s="165"/>
      <c r="E130" s="165"/>
      <c r="F130" s="165"/>
      <c r="H130" s="171"/>
      <c r="I130" s="172"/>
      <c r="J130" s="147"/>
      <c r="K130" s="173"/>
      <c r="L130" s="174"/>
      <c r="N130" s="163" t="s">
        <v>66</v>
      </c>
      <c r="O130" s="164" t="str">
        <f>_xlfn.XLOOKUP(N130, Table6[Select application type], Table6[Transfer efficiency %],"&lt;-- Select")</f>
        <v>&lt;-- Select</v>
      </c>
      <c r="P130" s="165" t="s">
        <v>67</v>
      </c>
      <c r="Q130" s="166" t="str">
        <f>_xlfn.XLOOKUP(P130, Table7[Select control equipment], Table7[Control efficiency %],"&lt;-- Select")</f>
        <v>&lt;-- Select</v>
      </c>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7"/>
    </row>
    <row r="131" spans="1:79" x14ac:dyDescent="0.25">
      <c r="A131" s="350">
        <v>123</v>
      </c>
      <c r="B131" s="165"/>
      <c r="C131" s="165"/>
      <c r="D131" s="165"/>
      <c r="E131" s="165"/>
      <c r="F131" s="165"/>
      <c r="H131" s="171"/>
      <c r="I131" s="172"/>
      <c r="J131" s="147"/>
      <c r="K131" s="173"/>
      <c r="L131" s="174"/>
      <c r="N131" s="163" t="s">
        <v>66</v>
      </c>
      <c r="O131" s="164" t="str">
        <f>_xlfn.XLOOKUP(N131, Table6[Select application type], Table6[Transfer efficiency %],"&lt;-- Select")</f>
        <v>&lt;-- Select</v>
      </c>
      <c r="P131" s="165" t="s">
        <v>67</v>
      </c>
      <c r="Q131" s="166" t="str">
        <f>_xlfn.XLOOKUP(P131, Table7[Select control equipment], Table7[Control efficiency %],"&lt;-- Select")</f>
        <v>&lt;-- Select</v>
      </c>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7"/>
    </row>
    <row r="132" spans="1:79" x14ac:dyDescent="0.25">
      <c r="A132" s="351">
        <v>124</v>
      </c>
      <c r="B132" s="165"/>
      <c r="C132" s="165"/>
      <c r="D132" s="165"/>
      <c r="E132" s="165"/>
      <c r="F132" s="165"/>
      <c r="H132" s="171"/>
      <c r="I132" s="172"/>
      <c r="J132" s="147"/>
      <c r="K132" s="173"/>
      <c r="L132" s="174"/>
      <c r="N132" s="163" t="s">
        <v>66</v>
      </c>
      <c r="O132" s="164" t="str">
        <f>_xlfn.XLOOKUP(N132, Table6[Select application type], Table6[Transfer efficiency %],"&lt;-- Select")</f>
        <v>&lt;-- Select</v>
      </c>
      <c r="P132" s="165" t="s">
        <v>67</v>
      </c>
      <c r="Q132" s="166" t="str">
        <f>_xlfn.XLOOKUP(P132, Table7[Select control equipment], Table7[Control efficiency %],"&lt;-- Select")</f>
        <v>&lt;-- Select</v>
      </c>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7"/>
    </row>
    <row r="133" spans="1:79" x14ac:dyDescent="0.25">
      <c r="A133" s="350">
        <v>125</v>
      </c>
      <c r="B133" s="165"/>
      <c r="C133" s="165"/>
      <c r="D133" s="165"/>
      <c r="E133" s="165"/>
      <c r="F133" s="165"/>
      <c r="H133" s="171"/>
      <c r="I133" s="172"/>
      <c r="J133" s="147"/>
      <c r="K133" s="173"/>
      <c r="L133" s="174"/>
      <c r="N133" s="163" t="s">
        <v>66</v>
      </c>
      <c r="O133" s="164" t="str">
        <f>_xlfn.XLOOKUP(N133, Table6[Select application type], Table6[Transfer efficiency %],"&lt;-- Select")</f>
        <v>&lt;-- Select</v>
      </c>
      <c r="P133" s="165" t="s">
        <v>67</v>
      </c>
      <c r="Q133" s="166" t="str">
        <f>_xlfn.XLOOKUP(P133, Table7[Select control equipment], Table7[Control efficiency %],"&lt;-- Select")</f>
        <v>&lt;-- Select</v>
      </c>
      <c r="T133" s="146"/>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7"/>
    </row>
    <row r="134" spans="1:79" x14ac:dyDescent="0.25">
      <c r="A134" s="350">
        <v>126</v>
      </c>
      <c r="B134" s="165"/>
      <c r="C134" s="165"/>
      <c r="D134" s="165"/>
      <c r="E134" s="165"/>
      <c r="F134" s="165"/>
      <c r="H134" s="171"/>
      <c r="I134" s="172"/>
      <c r="J134" s="147"/>
      <c r="K134" s="173"/>
      <c r="L134" s="174"/>
      <c r="N134" s="163" t="s">
        <v>66</v>
      </c>
      <c r="O134" s="164" t="str">
        <f>_xlfn.XLOOKUP(N134, Table6[Select application type], Table6[Transfer efficiency %],"&lt;-- Select")</f>
        <v>&lt;-- Select</v>
      </c>
      <c r="P134" s="165" t="s">
        <v>67</v>
      </c>
      <c r="Q134" s="166" t="str">
        <f>_xlfn.XLOOKUP(P134, Table7[Select control equipment], Table7[Control efficiency %],"&lt;-- Select")</f>
        <v>&lt;-- Select</v>
      </c>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7"/>
    </row>
    <row r="135" spans="1:79" x14ac:dyDescent="0.25">
      <c r="A135" s="351">
        <v>127</v>
      </c>
      <c r="B135" s="165"/>
      <c r="C135" s="165"/>
      <c r="D135" s="165"/>
      <c r="E135" s="165"/>
      <c r="F135" s="165"/>
      <c r="H135" s="171"/>
      <c r="I135" s="172"/>
      <c r="J135" s="147"/>
      <c r="K135" s="173"/>
      <c r="L135" s="174"/>
      <c r="N135" s="163" t="s">
        <v>66</v>
      </c>
      <c r="O135" s="164" t="str">
        <f>_xlfn.XLOOKUP(N135, Table6[Select application type], Table6[Transfer efficiency %],"&lt;-- Select")</f>
        <v>&lt;-- Select</v>
      </c>
      <c r="P135" s="165" t="s">
        <v>67</v>
      </c>
      <c r="Q135" s="166" t="str">
        <f>_xlfn.XLOOKUP(P135, Table7[Select control equipment], Table7[Control efficiency %],"&lt;-- Select")</f>
        <v>&lt;-- Select</v>
      </c>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7"/>
    </row>
    <row r="136" spans="1:79" x14ac:dyDescent="0.25">
      <c r="A136" s="350">
        <v>128</v>
      </c>
      <c r="B136" s="165"/>
      <c r="C136" s="165"/>
      <c r="D136" s="165"/>
      <c r="E136" s="165"/>
      <c r="F136" s="165"/>
      <c r="H136" s="171"/>
      <c r="I136" s="172"/>
      <c r="J136" s="147"/>
      <c r="K136" s="173"/>
      <c r="L136" s="174"/>
      <c r="N136" s="163" t="s">
        <v>66</v>
      </c>
      <c r="O136" s="164" t="str">
        <f>_xlfn.XLOOKUP(N136, Table6[Select application type], Table6[Transfer efficiency %],"&lt;-- Select")</f>
        <v>&lt;-- Select</v>
      </c>
      <c r="P136" s="165" t="s">
        <v>67</v>
      </c>
      <c r="Q136" s="166" t="str">
        <f>_xlfn.XLOOKUP(P136, Table7[Select control equipment], Table7[Control efficiency %],"&lt;-- Select")</f>
        <v>&lt;-- Select</v>
      </c>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7"/>
    </row>
    <row r="137" spans="1:79" x14ac:dyDescent="0.25">
      <c r="A137" s="350">
        <v>129</v>
      </c>
      <c r="B137" s="165"/>
      <c r="C137" s="165"/>
      <c r="D137" s="165"/>
      <c r="E137" s="165"/>
      <c r="F137" s="165"/>
      <c r="H137" s="171"/>
      <c r="I137" s="172"/>
      <c r="J137" s="147"/>
      <c r="K137" s="173"/>
      <c r="L137" s="174"/>
      <c r="N137" s="163" t="s">
        <v>66</v>
      </c>
      <c r="O137" s="164" t="str">
        <f>_xlfn.XLOOKUP(N137, Table6[Select application type], Table6[Transfer efficiency %],"&lt;-- Select")</f>
        <v>&lt;-- Select</v>
      </c>
      <c r="P137" s="165" t="s">
        <v>67</v>
      </c>
      <c r="Q137" s="166" t="str">
        <f>_xlfn.XLOOKUP(P137, Table7[Select control equipment], Table7[Control efficiency %],"&lt;-- Select")</f>
        <v>&lt;-- Select</v>
      </c>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7"/>
    </row>
    <row r="138" spans="1:79" x14ac:dyDescent="0.25">
      <c r="A138" s="351">
        <v>130</v>
      </c>
      <c r="B138" s="165"/>
      <c r="C138" s="165"/>
      <c r="D138" s="165"/>
      <c r="E138" s="165"/>
      <c r="F138" s="165"/>
      <c r="H138" s="171"/>
      <c r="I138" s="172"/>
      <c r="J138" s="147"/>
      <c r="K138" s="173"/>
      <c r="L138" s="174"/>
      <c r="N138" s="163" t="s">
        <v>66</v>
      </c>
      <c r="O138" s="164" t="str">
        <f>_xlfn.XLOOKUP(N138, Table6[Select application type], Table6[Transfer efficiency %],"&lt;-- Select")</f>
        <v>&lt;-- Select</v>
      </c>
      <c r="P138" s="165" t="s">
        <v>67</v>
      </c>
      <c r="Q138" s="166" t="str">
        <f>_xlfn.XLOOKUP(P138, Table7[Select control equipment], Table7[Control efficiency %],"&lt;-- Select")</f>
        <v>&lt;-- Select</v>
      </c>
      <c r="T138" s="146"/>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7"/>
    </row>
    <row r="139" spans="1:79" x14ac:dyDescent="0.25">
      <c r="A139" s="350">
        <v>131</v>
      </c>
      <c r="B139" s="165"/>
      <c r="C139" s="165"/>
      <c r="D139" s="165"/>
      <c r="E139" s="165"/>
      <c r="F139" s="165"/>
      <c r="H139" s="171"/>
      <c r="I139" s="172"/>
      <c r="J139" s="147"/>
      <c r="K139" s="173"/>
      <c r="L139" s="174"/>
      <c r="N139" s="163" t="s">
        <v>66</v>
      </c>
      <c r="O139" s="164" t="str">
        <f>_xlfn.XLOOKUP(N139, Table6[Select application type], Table6[Transfer efficiency %],"&lt;-- Select")</f>
        <v>&lt;-- Select</v>
      </c>
      <c r="P139" s="165" t="s">
        <v>67</v>
      </c>
      <c r="Q139" s="166" t="str">
        <f>_xlfn.XLOOKUP(P139, Table7[Select control equipment], Table7[Control efficiency %],"&lt;-- Select")</f>
        <v>&lt;-- Select</v>
      </c>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7"/>
    </row>
    <row r="140" spans="1:79" x14ac:dyDescent="0.25">
      <c r="A140" s="350">
        <v>132</v>
      </c>
      <c r="B140" s="165"/>
      <c r="C140" s="165"/>
      <c r="D140" s="165"/>
      <c r="E140" s="165"/>
      <c r="F140" s="165"/>
      <c r="H140" s="171"/>
      <c r="I140" s="172"/>
      <c r="J140" s="147"/>
      <c r="K140" s="173"/>
      <c r="L140" s="174"/>
      <c r="N140" s="163" t="s">
        <v>66</v>
      </c>
      <c r="O140" s="164" t="str">
        <f>_xlfn.XLOOKUP(N140, Table6[Select application type], Table6[Transfer efficiency %],"&lt;-- Select")</f>
        <v>&lt;-- Select</v>
      </c>
      <c r="P140" s="165" t="s">
        <v>67</v>
      </c>
      <c r="Q140" s="166" t="str">
        <f>_xlfn.XLOOKUP(P140, Table7[Select control equipment], Table7[Control efficiency %],"&lt;-- Select")</f>
        <v>&lt;-- Select</v>
      </c>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7"/>
    </row>
    <row r="141" spans="1:79" x14ac:dyDescent="0.25">
      <c r="A141" s="351">
        <v>133</v>
      </c>
      <c r="B141" s="165"/>
      <c r="C141" s="165"/>
      <c r="D141" s="165"/>
      <c r="E141" s="165"/>
      <c r="F141" s="165"/>
      <c r="H141" s="171"/>
      <c r="I141" s="172"/>
      <c r="J141" s="147"/>
      <c r="K141" s="173"/>
      <c r="L141" s="174"/>
      <c r="N141" s="163" t="s">
        <v>66</v>
      </c>
      <c r="O141" s="164" t="str">
        <f>_xlfn.XLOOKUP(N141, Table6[Select application type], Table6[Transfer efficiency %],"&lt;-- Select")</f>
        <v>&lt;-- Select</v>
      </c>
      <c r="P141" s="165" t="s">
        <v>67</v>
      </c>
      <c r="Q141" s="166" t="str">
        <f>_xlfn.XLOOKUP(P141, Table7[Select control equipment], Table7[Control efficiency %],"&lt;-- Select")</f>
        <v>&lt;-- Select</v>
      </c>
      <c r="T141" s="146"/>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7"/>
    </row>
    <row r="142" spans="1:79" x14ac:dyDescent="0.25">
      <c r="A142" s="350">
        <v>134</v>
      </c>
      <c r="B142" s="165"/>
      <c r="C142" s="165"/>
      <c r="D142" s="165"/>
      <c r="E142" s="165"/>
      <c r="F142" s="165"/>
      <c r="H142" s="171"/>
      <c r="I142" s="172"/>
      <c r="J142" s="147"/>
      <c r="K142" s="173"/>
      <c r="L142" s="174"/>
      <c r="N142" s="163" t="s">
        <v>66</v>
      </c>
      <c r="O142" s="164" t="str">
        <f>_xlfn.XLOOKUP(N142, Table6[Select application type], Table6[Transfer efficiency %],"&lt;-- Select")</f>
        <v>&lt;-- Select</v>
      </c>
      <c r="P142" s="165" t="s">
        <v>67</v>
      </c>
      <c r="Q142" s="166" t="str">
        <f>_xlfn.XLOOKUP(P142, Table7[Select control equipment], Table7[Control efficiency %],"&lt;-- Select")</f>
        <v>&lt;-- Select</v>
      </c>
      <c r="T142" s="146"/>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7"/>
    </row>
    <row r="143" spans="1:79" x14ac:dyDescent="0.25">
      <c r="A143" s="350">
        <v>135</v>
      </c>
      <c r="B143" s="165"/>
      <c r="C143" s="165"/>
      <c r="D143" s="165"/>
      <c r="E143" s="165"/>
      <c r="F143" s="165"/>
      <c r="H143" s="171"/>
      <c r="I143" s="172"/>
      <c r="J143" s="147"/>
      <c r="K143" s="173"/>
      <c r="L143" s="174"/>
      <c r="N143" s="163" t="s">
        <v>66</v>
      </c>
      <c r="O143" s="164" t="str">
        <f>_xlfn.XLOOKUP(N143, Table6[Select application type], Table6[Transfer efficiency %],"&lt;-- Select")</f>
        <v>&lt;-- Select</v>
      </c>
      <c r="P143" s="165" t="s">
        <v>67</v>
      </c>
      <c r="Q143" s="166" t="str">
        <f>_xlfn.XLOOKUP(P143, Table7[Select control equipment], Table7[Control efficiency %],"&lt;-- Select")</f>
        <v>&lt;-- Select</v>
      </c>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7"/>
    </row>
    <row r="144" spans="1:79" x14ac:dyDescent="0.25">
      <c r="A144" s="351">
        <v>136</v>
      </c>
      <c r="B144" s="165"/>
      <c r="C144" s="165"/>
      <c r="D144" s="165"/>
      <c r="E144" s="165"/>
      <c r="F144" s="165"/>
      <c r="H144" s="171"/>
      <c r="I144" s="172"/>
      <c r="J144" s="147"/>
      <c r="K144" s="173"/>
      <c r="L144" s="174"/>
      <c r="N144" s="163" t="s">
        <v>66</v>
      </c>
      <c r="O144" s="164" t="str">
        <f>_xlfn.XLOOKUP(N144, Table6[Select application type], Table6[Transfer efficiency %],"&lt;-- Select")</f>
        <v>&lt;-- Select</v>
      </c>
      <c r="P144" s="165" t="s">
        <v>67</v>
      </c>
      <c r="Q144" s="166" t="str">
        <f>_xlfn.XLOOKUP(P144, Table7[Select control equipment], Table7[Control efficiency %],"&lt;-- Select")</f>
        <v>&lt;-- Select</v>
      </c>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7"/>
    </row>
    <row r="145" spans="1:79" x14ac:dyDescent="0.25">
      <c r="A145" s="350">
        <v>137</v>
      </c>
      <c r="B145" s="165"/>
      <c r="C145" s="165"/>
      <c r="D145" s="165"/>
      <c r="E145" s="165"/>
      <c r="F145" s="165"/>
      <c r="H145" s="171"/>
      <c r="I145" s="172"/>
      <c r="J145" s="147"/>
      <c r="K145" s="173"/>
      <c r="L145" s="174"/>
      <c r="N145" s="163" t="s">
        <v>66</v>
      </c>
      <c r="O145" s="164" t="str">
        <f>_xlfn.XLOOKUP(N145, Table6[Select application type], Table6[Transfer efficiency %],"&lt;-- Select")</f>
        <v>&lt;-- Select</v>
      </c>
      <c r="P145" s="165" t="s">
        <v>67</v>
      </c>
      <c r="Q145" s="166" t="str">
        <f>_xlfn.XLOOKUP(P145, Table7[Select control equipment], Table7[Control efficiency %],"&lt;-- Select")</f>
        <v>&lt;-- Select</v>
      </c>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7"/>
    </row>
    <row r="146" spans="1:79" x14ac:dyDescent="0.25">
      <c r="A146" s="350">
        <v>138</v>
      </c>
      <c r="B146" s="165"/>
      <c r="C146" s="165"/>
      <c r="D146" s="165"/>
      <c r="E146" s="165"/>
      <c r="F146" s="165"/>
      <c r="H146" s="171"/>
      <c r="I146" s="172"/>
      <c r="J146" s="147"/>
      <c r="K146" s="173"/>
      <c r="L146" s="174"/>
      <c r="N146" s="163" t="s">
        <v>66</v>
      </c>
      <c r="O146" s="164" t="str">
        <f>_xlfn.XLOOKUP(N146, Table6[Select application type], Table6[Transfer efficiency %],"&lt;-- Select")</f>
        <v>&lt;-- Select</v>
      </c>
      <c r="P146" s="165" t="s">
        <v>67</v>
      </c>
      <c r="Q146" s="166" t="str">
        <f>_xlfn.XLOOKUP(P146, Table7[Select control equipment], Table7[Control efficiency %],"&lt;-- Select")</f>
        <v>&lt;-- Select</v>
      </c>
      <c r="T146" s="146"/>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7"/>
    </row>
    <row r="147" spans="1:79" x14ac:dyDescent="0.25">
      <c r="A147" s="351">
        <v>139</v>
      </c>
      <c r="B147" s="165"/>
      <c r="C147" s="165"/>
      <c r="D147" s="165"/>
      <c r="E147" s="165"/>
      <c r="F147" s="165"/>
      <c r="H147" s="171"/>
      <c r="I147" s="172"/>
      <c r="J147" s="147"/>
      <c r="K147" s="173"/>
      <c r="L147" s="174"/>
      <c r="N147" s="163" t="s">
        <v>66</v>
      </c>
      <c r="O147" s="164" t="str">
        <f>_xlfn.XLOOKUP(N147, Table6[Select application type], Table6[Transfer efficiency %],"&lt;-- Select")</f>
        <v>&lt;-- Select</v>
      </c>
      <c r="P147" s="165" t="s">
        <v>67</v>
      </c>
      <c r="Q147" s="166" t="str">
        <f>_xlfn.XLOOKUP(P147, Table7[Select control equipment], Table7[Control efficiency %],"&lt;-- Select")</f>
        <v>&lt;-- Select</v>
      </c>
      <c r="T147" s="146"/>
      <c r="U147" s="146"/>
      <c r="V147" s="146"/>
      <c r="W147" s="146"/>
      <c r="X147" s="146"/>
      <c r="Y147" s="146"/>
      <c r="Z147" s="146"/>
      <c r="AA147" s="146"/>
      <c r="AB147" s="146"/>
      <c r="AC147" s="146"/>
      <c r="AD147" s="146"/>
      <c r="AE147" s="146"/>
      <c r="AF147" s="146"/>
      <c r="AG147" s="146"/>
      <c r="AH147" s="146"/>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7"/>
    </row>
    <row r="148" spans="1:79" x14ac:dyDescent="0.25">
      <c r="A148" s="350">
        <v>140</v>
      </c>
      <c r="B148" s="165"/>
      <c r="C148" s="165"/>
      <c r="D148" s="165"/>
      <c r="E148" s="165"/>
      <c r="F148" s="165"/>
      <c r="H148" s="171"/>
      <c r="I148" s="172"/>
      <c r="J148" s="147"/>
      <c r="K148" s="173"/>
      <c r="L148" s="174"/>
      <c r="N148" s="163" t="s">
        <v>66</v>
      </c>
      <c r="O148" s="164" t="str">
        <f>_xlfn.XLOOKUP(N148, Table6[Select application type], Table6[Transfer efficiency %],"&lt;-- Select")</f>
        <v>&lt;-- Select</v>
      </c>
      <c r="P148" s="165" t="s">
        <v>67</v>
      </c>
      <c r="Q148" s="166" t="str">
        <f>_xlfn.XLOOKUP(P148, Table7[Select control equipment], Table7[Control efficiency %],"&lt;-- Select")</f>
        <v>&lt;-- Select</v>
      </c>
      <c r="T148" s="146"/>
      <c r="U148" s="146"/>
      <c r="V148" s="146"/>
      <c r="W148" s="146"/>
      <c r="X148" s="146"/>
      <c r="Y148" s="146"/>
      <c r="Z148" s="146"/>
      <c r="AA148" s="146"/>
      <c r="AB148" s="146"/>
      <c r="AC148" s="146"/>
      <c r="AD148" s="146"/>
      <c r="AE148" s="146"/>
      <c r="AF148" s="146"/>
      <c r="AG148" s="146"/>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7"/>
    </row>
    <row r="149" spans="1:79" x14ac:dyDescent="0.25">
      <c r="A149" s="350">
        <v>141</v>
      </c>
      <c r="B149" s="165"/>
      <c r="C149" s="165"/>
      <c r="D149" s="165"/>
      <c r="E149" s="165"/>
      <c r="F149" s="165"/>
      <c r="H149" s="171"/>
      <c r="I149" s="172"/>
      <c r="J149" s="147"/>
      <c r="K149" s="173"/>
      <c r="L149" s="174"/>
      <c r="N149" s="163" t="s">
        <v>66</v>
      </c>
      <c r="O149" s="164" t="str">
        <f>_xlfn.XLOOKUP(N149, Table6[Select application type], Table6[Transfer efficiency %],"&lt;-- Select")</f>
        <v>&lt;-- Select</v>
      </c>
      <c r="P149" s="165" t="s">
        <v>67</v>
      </c>
      <c r="Q149" s="166" t="str">
        <f>_xlfn.XLOOKUP(P149, Table7[Select control equipment], Table7[Control efficiency %],"&lt;-- Select")</f>
        <v>&lt;-- Select</v>
      </c>
      <c r="T149" s="146"/>
      <c r="U149" s="146"/>
      <c r="V149" s="146"/>
      <c r="W149" s="146"/>
      <c r="X149" s="146"/>
      <c r="Y149" s="146"/>
      <c r="Z149" s="146"/>
      <c r="AA149" s="146"/>
      <c r="AB149" s="146"/>
      <c r="AC149" s="146"/>
      <c r="AD149" s="146"/>
      <c r="AE149" s="146"/>
      <c r="AF149" s="146"/>
      <c r="AG149" s="146"/>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c r="BI149" s="146"/>
      <c r="BJ149" s="146"/>
      <c r="BK149" s="146"/>
      <c r="BL149" s="146"/>
      <c r="BM149" s="146"/>
      <c r="BN149" s="146"/>
      <c r="BO149" s="146"/>
      <c r="BP149" s="146"/>
      <c r="BQ149" s="146"/>
      <c r="BR149" s="146"/>
      <c r="BS149" s="146"/>
      <c r="BT149" s="146"/>
      <c r="BU149" s="146"/>
      <c r="BV149" s="146"/>
      <c r="BW149" s="146"/>
      <c r="BX149" s="146"/>
      <c r="BY149" s="146"/>
      <c r="BZ149" s="146"/>
      <c r="CA149" s="147"/>
    </row>
    <row r="150" spans="1:79" x14ac:dyDescent="0.25">
      <c r="A150" s="351">
        <v>142</v>
      </c>
      <c r="B150" s="165"/>
      <c r="C150" s="165"/>
      <c r="D150" s="165"/>
      <c r="E150" s="165"/>
      <c r="F150" s="165"/>
      <c r="H150" s="171"/>
      <c r="I150" s="172"/>
      <c r="J150" s="147"/>
      <c r="K150" s="173"/>
      <c r="L150" s="174"/>
      <c r="N150" s="163" t="s">
        <v>66</v>
      </c>
      <c r="O150" s="164" t="str">
        <f>_xlfn.XLOOKUP(N150, Table6[Select application type], Table6[Transfer efficiency %],"&lt;-- Select")</f>
        <v>&lt;-- Select</v>
      </c>
      <c r="P150" s="165" t="s">
        <v>67</v>
      </c>
      <c r="Q150" s="166" t="str">
        <f>_xlfn.XLOOKUP(P150, Table7[Select control equipment], Table7[Control efficiency %],"&lt;-- Select")</f>
        <v>&lt;-- Select</v>
      </c>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7"/>
    </row>
    <row r="151" spans="1:79" x14ac:dyDescent="0.25">
      <c r="A151" s="350">
        <v>143</v>
      </c>
      <c r="B151" s="165"/>
      <c r="C151" s="165"/>
      <c r="D151" s="165"/>
      <c r="E151" s="165"/>
      <c r="F151" s="165"/>
      <c r="H151" s="171"/>
      <c r="I151" s="172"/>
      <c r="J151" s="147"/>
      <c r="K151" s="173"/>
      <c r="L151" s="174"/>
      <c r="N151" s="163" t="s">
        <v>66</v>
      </c>
      <c r="O151" s="164" t="str">
        <f>_xlfn.XLOOKUP(N151, Table6[Select application type], Table6[Transfer efficiency %],"&lt;-- Select")</f>
        <v>&lt;-- Select</v>
      </c>
      <c r="P151" s="165" t="s">
        <v>67</v>
      </c>
      <c r="Q151" s="166" t="str">
        <f>_xlfn.XLOOKUP(P151, Table7[Select control equipment], Table7[Control efficiency %],"&lt;-- Select")</f>
        <v>&lt;-- Select</v>
      </c>
      <c r="T151" s="146"/>
      <c r="U151" s="146"/>
      <c r="V151" s="146"/>
      <c r="W151" s="146"/>
      <c r="X151" s="146"/>
      <c r="Y151" s="146"/>
      <c r="Z151" s="146"/>
      <c r="AA151" s="146"/>
      <c r="AB151" s="146"/>
      <c r="AC151" s="146"/>
      <c r="AD151" s="146"/>
      <c r="AE151" s="146"/>
      <c r="AF151" s="146"/>
      <c r="AG151" s="146"/>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7"/>
    </row>
    <row r="152" spans="1:79" x14ac:dyDescent="0.25">
      <c r="A152" s="350">
        <v>144</v>
      </c>
      <c r="B152" s="165"/>
      <c r="C152" s="165"/>
      <c r="D152" s="165"/>
      <c r="E152" s="165"/>
      <c r="F152" s="165"/>
      <c r="H152" s="171"/>
      <c r="I152" s="172"/>
      <c r="J152" s="147"/>
      <c r="K152" s="173"/>
      <c r="L152" s="174"/>
      <c r="N152" s="163" t="s">
        <v>66</v>
      </c>
      <c r="O152" s="164" t="str">
        <f>_xlfn.XLOOKUP(N152, Table6[Select application type], Table6[Transfer efficiency %],"&lt;-- Select")</f>
        <v>&lt;-- Select</v>
      </c>
      <c r="P152" s="165" t="s">
        <v>67</v>
      </c>
      <c r="Q152" s="166" t="str">
        <f>_xlfn.XLOOKUP(P152, Table7[Select control equipment], Table7[Control efficiency %],"&lt;-- Select")</f>
        <v>&lt;-- Select</v>
      </c>
      <c r="T152" s="146"/>
      <c r="U152" s="146"/>
      <c r="V152" s="146"/>
      <c r="W152" s="146"/>
      <c r="X152" s="146"/>
      <c r="Y152" s="146"/>
      <c r="Z152" s="146"/>
      <c r="AA152" s="146"/>
      <c r="AB152" s="146"/>
      <c r="AC152" s="146"/>
      <c r="AD152" s="146"/>
      <c r="AE152" s="146"/>
      <c r="AF152" s="146"/>
      <c r="AG152" s="146"/>
      <c r="AH152" s="146"/>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7"/>
    </row>
    <row r="153" spans="1:79" x14ac:dyDescent="0.25">
      <c r="A153" s="351">
        <v>145</v>
      </c>
      <c r="B153" s="165"/>
      <c r="C153" s="165"/>
      <c r="D153" s="165"/>
      <c r="E153" s="165"/>
      <c r="F153" s="165"/>
      <c r="H153" s="171"/>
      <c r="I153" s="172"/>
      <c r="J153" s="147"/>
      <c r="K153" s="173"/>
      <c r="L153" s="174"/>
      <c r="N153" s="163" t="s">
        <v>66</v>
      </c>
      <c r="O153" s="164" t="str">
        <f>_xlfn.XLOOKUP(N153, Table6[Select application type], Table6[Transfer efficiency %],"&lt;-- Select")</f>
        <v>&lt;-- Select</v>
      </c>
      <c r="P153" s="165" t="s">
        <v>67</v>
      </c>
      <c r="Q153" s="166" t="str">
        <f>_xlfn.XLOOKUP(P153, Table7[Select control equipment], Table7[Control efficiency %],"&lt;-- Select")</f>
        <v>&lt;-- Select</v>
      </c>
      <c r="T153" s="146"/>
      <c r="U153" s="146"/>
      <c r="V153" s="146"/>
      <c r="W153" s="146"/>
      <c r="X153" s="146"/>
      <c r="Y153" s="146"/>
      <c r="Z153" s="146"/>
      <c r="AA153" s="146"/>
      <c r="AB153" s="146"/>
      <c r="AC153" s="146"/>
      <c r="AD153" s="146"/>
      <c r="AE153" s="146"/>
      <c r="AF153" s="146"/>
      <c r="AG153" s="146"/>
      <c r="AH153" s="146"/>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7"/>
    </row>
    <row r="154" spans="1:79" x14ac:dyDescent="0.25">
      <c r="A154" s="350">
        <v>146</v>
      </c>
      <c r="B154" s="165"/>
      <c r="C154" s="165"/>
      <c r="D154" s="165"/>
      <c r="E154" s="165"/>
      <c r="F154" s="165"/>
      <c r="H154" s="171"/>
      <c r="I154" s="172"/>
      <c r="J154" s="147"/>
      <c r="K154" s="173"/>
      <c r="L154" s="174"/>
      <c r="N154" s="163" t="s">
        <v>66</v>
      </c>
      <c r="O154" s="164" t="str">
        <f>_xlfn.XLOOKUP(N154, Table6[Select application type], Table6[Transfer efficiency %],"&lt;-- Select")</f>
        <v>&lt;-- Select</v>
      </c>
      <c r="P154" s="165" t="s">
        <v>67</v>
      </c>
      <c r="Q154" s="166" t="str">
        <f>_xlfn.XLOOKUP(P154, Table7[Select control equipment], Table7[Control efficiency %],"&lt;-- Select")</f>
        <v>&lt;-- Select</v>
      </c>
      <c r="T154" s="146"/>
      <c r="U154" s="146"/>
      <c r="V154" s="146"/>
      <c r="W154" s="146"/>
      <c r="X154" s="146"/>
      <c r="Y154" s="146"/>
      <c r="Z154" s="146"/>
      <c r="AA154" s="146"/>
      <c r="AB154" s="146"/>
      <c r="AC154" s="146"/>
      <c r="AD154" s="146"/>
      <c r="AE154" s="146"/>
      <c r="AF154" s="146"/>
      <c r="AG154" s="146"/>
      <c r="AH154" s="146"/>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c r="BI154" s="146"/>
      <c r="BJ154" s="146"/>
      <c r="BK154" s="146"/>
      <c r="BL154" s="146"/>
      <c r="BM154" s="146"/>
      <c r="BN154" s="146"/>
      <c r="BO154" s="146"/>
      <c r="BP154" s="146"/>
      <c r="BQ154" s="146"/>
      <c r="BR154" s="146"/>
      <c r="BS154" s="146"/>
      <c r="BT154" s="146"/>
      <c r="BU154" s="146"/>
      <c r="BV154" s="146"/>
      <c r="BW154" s="146"/>
      <c r="BX154" s="146"/>
      <c r="BY154" s="146"/>
      <c r="BZ154" s="146"/>
      <c r="CA154" s="147"/>
    </row>
    <row r="155" spans="1:79" x14ac:dyDescent="0.25">
      <c r="A155" s="350">
        <v>147</v>
      </c>
      <c r="B155" s="165"/>
      <c r="C155" s="165"/>
      <c r="D155" s="165"/>
      <c r="E155" s="165"/>
      <c r="F155" s="165"/>
      <c r="H155" s="171"/>
      <c r="I155" s="172"/>
      <c r="J155" s="147"/>
      <c r="K155" s="173"/>
      <c r="L155" s="174"/>
      <c r="N155" s="163" t="s">
        <v>66</v>
      </c>
      <c r="O155" s="164" t="str">
        <f>_xlfn.XLOOKUP(N155, Table6[Select application type], Table6[Transfer efficiency %],"&lt;-- Select")</f>
        <v>&lt;-- Select</v>
      </c>
      <c r="P155" s="165" t="s">
        <v>67</v>
      </c>
      <c r="Q155" s="166" t="str">
        <f>_xlfn.XLOOKUP(P155, Table7[Select control equipment], Table7[Control efficiency %],"&lt;-- Select")</f>
        <v>&lt;-- Select</v>
      </c>
      <c r="T155" s="146"/>
      <c r="U155" s="146"/>
      <c r="V155" s="146"/>
      <c r="W155" s="146"/>
      <c r="X155" s="146"/>
      <c r="Y155" s="146"/>
      <c r="Z155" s="146"/>
      <c r="AA155" s="146"/>
      <c r="AB155" s="146"/>
      <c r="AC155" s="146"/>
      <c r="AD155" s="146"/>
      <c r="AE155" s="146"/>
      <c r="AF155" s="146"/>
      <c r="AG155" s="146"/>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c r="BI155" s="146"/>
      <c r="BJ155" s="146"/>
      <c r="BK155" s="146"/>
      <c r="BL155" s="146"/>
      <c r="BM155" s="146"/>
      <c r="BN155" s="146"/>
      <c r="BO155" s="146"/>
      <c r="BP155" s="146"/>
      <c r="BQ155" s="146"/>
      <c r="BR155" s="146"/>
      <c r="BS155" s="146"/>
      <c r="BT155" s="146"/>
      <c r="BU155" s="146"/>
      <c r="BV155" s="146"/>
      <c r="BW155" s="146"/>
      <c r="BX155" s="146"/>
      <c r="BY155" s="146"/>
      <c r="BZ155" s="146"/>
      <c r="CA155" s="147"/>
    </row>
    <row r="156" spans="1:79" x14ac:dyDescent="0.25">
      <c r="A156" s="351">
        <v>148</v>
      </c>
      <c r="B156" s="165"/>
      <c r="C156" s="165"/>
      <c r="D156" s="165"/>
      <c r="E156" s="165"/>
      <c r="F156" s="165"/>
      <c r="H156" s="171"/>
      <c r="I156" s="172"/>
      <c r="J156" s="147"/>
      <c r="K156" s="173"/>
      <c r="L156" s="174"/>
      <c r="N156" s="163" t="s">
        <v>66</v>
      </c>
      <c r="O156" s="164" t="str">
        <f>_xlfn.XLOOKUP(N156, Table6[Select application type], Table6[Transfer efficiency %],"&lt;-- Select")</f>
        <v>&lt;-- Select</v>
      </c>
      <c r="P156" s="165" t="s">
        <v>67</v>
      </c>
      <c r="Q156" s="166" t="str">
        <f>_xlfn.XLOOKUP(P156, Table7[Select control equipment], Table7[Control efficiency %],"&lt;-- Select")</f>
        <v>&lt;-- Select</v>
      </c>
      <c r="T156" s="146"/>
      <c r="U156" s="146"/>
      <c r="V156" s="146"/>
      <c r="W156" s="146"/>
      <c r="X156" s="146"/>
      <c r="Y156" s="146"/>
      <c r="Z156" s="146"/>
      <c r="AA156" s="146"/>
      <c r="AB156" s="146"/>
      <c r="AC156" s="146"/>
      <c r="AD156" s="146"/>
      <c r="AE156" s="146"/>
      <c r="AF156" s="146"/>
      <c r="AG156" s="146"/>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c r="BI156" s="146"/>
      <c r="BJ156" s="146"/>
      <c r="BK156" s="146"/>
      <c r="BL156" s="146"/>
      <c r="BM156" s="146"/>
      <c r="BN156" s="146"/>
      <c r="BO156" s="146"/>
      <c r="BP156" s="146"/>
      <c r="BQ156" s="146"/>
      <c r="BR156" s="146"/>
      <c r="BS156" s="146"/>
      <c r="BT156" s="146"/>
      <c r="BU156" s="146"/>
      <c r="BV156" s="146"/>
      <c r="BW156" s="146"/>
      <c r="BX156" s="146"/>
      <c r="BY156" s="146"/>
      <c r="BZ156" s="146"/>
      <c r="CA156" s="147"/>
    </row>
    <row r="157" spans="1:79" x14ac:dyDescent="0.25">
      <c r="A157" s="350">
        <v>149</v>
      </c>
      <c r="B157" s="165"/>
      <c r="C157" s="165"/>
      <c r="D157" s="165"/>
      <c r="E157" s="165"/>
      <c r="F157" s="165"/>
      <c r="H157" s="171"/>
      <c r="I157" s="172"/>
      <c r="J157" s="147"/>
      <c r="K157" s="173"/>
      <c r="L157" s="174"/>
      <c r="N157" s="163" t="s">
        <v>66</v>
      </c>
      <c r="O157" s="164" t="str">
        <f>_xlfn.XLOOKUP(N157, Table6[Select application type], Table6[Transfer efficiency %],"&lt;-- Select")</f>
        <v>&lt;-- Select</v>
      </c>
      <c r="P157" s="165" t="s">
        <v>67</v>
      </c>
      <c r="Q157" s="166" t="str">
        <f>_xlfn.XLOOKUP(P157, Table7[Select control equipment], Table7[Control efficiency %],"&lt;-- Select")</f>
        <v>&lt;-- Select</v>
      </c>
      <c r="T157" s="146"/>
      <c r="U157" s="146"/>
      <c r="V157" s="146"/>
      <c r="W157" s="146"/>
      <c r="X157" s="146"/>
      <c r="Y157" s="146"/>
      <c r="Z157" s="146"/>
      <c r="AA157" s="146"/>
      <c r="AB157" s="146"/>
      <c r="AC157" s="146"/>
      <c r="AD157" s="146"/>
      <c r="AE157" s="146"/>
      <c r="AF157" s="146"/>
      <c r="AG157" s="146"/>
      <c r="AH157" s="146"/>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c r="BI157" s="146"/>
      <c r="BJ157" s="146"/>
      <c r="BK157" s="146"/>
      <c r="BL157" s="146"/>
      <c r="BM157" s="146"/>
      <c r="BN157" s="146"/>
      <c r="BO157" s="146"/>
      <c r="BP157" s="146"/>
      <c r="BQ157" s="146"/>
      <c r="BR157" s="146"/>
      <c r="BS157" s="146"/>
      <c r="BT157" s="146"/>
      <c r="BU157" s="146"/>
      <c r="BV157" s="146"/>
      <c r="BW157" s="146"/>
      <c r="BX157" s="146"/>
      <c r="BY157" s="146"/>
      <c r="BZ157" s="146"/>
      <c r="CA157" s="147"/>
    </row>
    <row r="158" spans="1:79" x14ac:dyDescent="0.25">
      <c r="A158" s="350">
        <v>150</v>
      </c>
      <c r="B158" s="165"/>
      <c r="C158" s="165"/>
      <c r="D158" s="165"/>
      <c r="E158" s="165"/>
      <c r="F158" s="165"/>
      <c r="H158" s="171"/>
      <c r="I158" s="172"/>
      <c r="J158" s="147"/>
      <c r="K158" s="173"/>
      <c r="L158" s="174"/>
      <c r="N158" s="163" t="s">
        <v>66</v>
      </c>
      <c r="O158" s="164" t="str">
        <f>_xlfn.XLOOKUP(N158, Table6[Select application type], Table6[Transfer efficiency %],"&lt;-- Select")</f>
        <v>&lt;-- Select</v>
      </c>
      <c r="P158" s="165" t="s">
        <v>67</v>
      </c>
      <c r="Q158" s="166" t="str">
        <f>_xlfn.XLOOKUP(P158, Table7[Select control equipment], Table7[Control efficiency %],"&lt;-- Select")</f>
        <v>&lt;-- Select</v>
      </c>
      <c r="T158" s="146"/>
      <c r="U158" s="146"/>
      <c r="V158" s="146"/>
      <c r="W158" s="146"/>
      <c r="X158" s="146"/>
      <c r="Y158" s="146"/>
      <c r="Z158" s="146"/>
      <c r="AA158" s="146"/>
      <c r="AB158" s="146"/>
      <c r="AC158" s="146"/>
      <c r="AD158" s="146"/>
      <c r="AE158" s="146"/>
      <c r="AF158" s="146"/>
      <c r="AG158" s="146"/>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7"/>
    </row>
    <row r="159" spans="1:79" x14ac:dyDescent="0.25">
      <c r="A159" s="351">
        <v>151</v>
      </c>
      <c r="B159" s="165"/>
      <c r="C159" s="165"/>
      <c r="D159" s="165"/>
      <c r="E159" s="165"/>
      <c r="F159" s="165"/>
      <c r="H159" s="171"/>
      <c r="I159" s="172"/>
      <c r="J159" s="147"/>
      <c r="K159" s="173"/>
      <c r="L159" s="174"/>
      <c r="N159" s="163" t="s">
        <v>66</v>
      </c>
      <c r="O159" s="164" t="str">
        <f>_xlfn.XLOOKUP(N159, Table6[Select application type], Table6[Transfer efficiency %],"&lt;-- Select")</f>
        <v>&lt;-- Select</v>
      </c>
      <c r="P159" s="165" t="s">
        <v>67</v>
      </c>
      <c r="Q159" s="166" t="str">
        <f>_xlfn.XLOOKUP(P159, Table7[Select control equipment], Table7[Control efficiency %],"&lt;-- Select")</f>
        <v>&lt;-- Select</v>
      </c>
      <c r="T159" s="146"/>
      <c r="U159" s="146"/>
      <c r="V159" s="146"/>
      <c r="W159" s="146"/>
      <c r="X159" s="146"/>
      <c r="Y159" s="146"/>
      <c r="Z159" s="146"/>
      <c r="AA159" s="146"/>
      <c r="AB159" s="146"/>
      <c r="AC159" s="146"/>
      <c r="AD159" s="146"/>
      <c r="AE159" s="146"/>
      <c r="AF159" s="146"/>
      <c r="AG159" s="146"/>
      <c r="AH159" s="146"/>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7"/>
    </row>
    <row r="160" spans="1:79" x14ac:dyDescent="0.25">
      <c r="A160" s="350">
        <v>152</v>
      </c>
      <c r="B160" s="165"/>
      <c r="C160" s="165"/>
      <c r="D160" s="165"/>
      <c r="E160" s="165"/>
      <c r="F160" s="165"/>
      <c r="H160" s="171"/>
      <c r="I160" s="172"/>
      <c r="J160" s="147"/>
      <c r="K160" s="173"/>
      <c r="L160" s="174"/>
      <c r="N160" s="163" t="s">
        <v>66</v>
      </c>
      <c r="O160" s="164" t="str">
        <f>_xlfn.XLOOKUP(N160, Table6[Select application type], Table6[Transfer efficiency %],"&lt;-- Select")</f>
        <v>&lt;-- Select</v>
      </c>
      <c r="P160" s="165" t="s">
        <v>67</v>
      </c>
      <c r="Q160" s="166" t="str">
        <f>_xlfn.XLOOKUP(P160, Table7[Select control equipment], Table7[Control efficiency %],"&lt;-- Select")</f>
        <v>&lt;-- Select</v>
      </c>
      <c r="T160" s="146"/>
      <c r="U160" s="146"/>
      <c r="V160" s="146"/>
      <c r="W160" s="146"/>
      <c r="X160" s="146"/>
      <c r="Y160" s="146"/>
      <c r="Z160" s="146"/>
      <c r="AA160" s="146"/>
      <c r="AB160" s="146"/>
      <c r="AC160" s="146"/>
      <c r="AD160" s="146"/>
      <c r="AE160" s="146"/>
      <c r="AF160" s="146"/>
      <c r="AG160" s="146"/>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7"/>
    </row>
    <row r="161" spans="1:79" x14ac:dyDescent="0.25">
      <c r="A161" s="350">
        <v>153</v>
      </c>
      <c r="B161" s="165"/>
      <c r="C161" s="165"/>
      <c r="D161" s="165"/>
      <c r="E161" s="165"/>
      <c r="F161" s="165"/>
      <c r="H161" s="171"/>
      <c r="I161" s="172"/>
      <c r="J161" s="147"/>
      <c r="K161" s="173"/>
      <c r="L161" s="174"/>
      <c r="N161" s="163" t="s">
        <v>66</v>
      </c>
      <c r="O161" s="164" t="str">
        <f>_xlfn.XLOOKUP(N161, Table6[Select application type], Table6[Transfer efficiency %],"&lt;-- Select")</f>
        <v>&lt;-- Select</v>
      </c>
      <c r="P161" s="165" t="s">
        <v>67</v>
      </c>
      <c r="Q161" s="166" t="str">
        <f>_xlfn.XLOOKUP(P161, Table7[Select control equipment], Table7[Control efficiency %],"&lt;-- Select")</f>
        <v>&lt;-- Select</v>
      </c>
      <c r="T161" s="146"/>
      <c r="U161" s="146"/>
      <c r="V161" s="146"/>
      <c r="W161" s="146"/>
      <c r="X161" s="146"/>
      <c r="Y161" s="146"/>
      <c r="Z161" s="146"/>
      <c r="AA161" s="146"/>
      <c r="AB161" s="146"/>
      <c r="AC161" s="146"/>
      <c r="AD161" s="146"/>
      <c r="AE161" s="146"/>
      <c r="AF161" s="146"/>
      <c r="AG161" s="146"/>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c r="BI161" s="146"/>
      <c r="BJ161" s="146"/>
      <c r="BK161" s="146"/>
      <c r="BL161" s="146"/>
      <c r="BM161" s="146"/>
      <c r="BN161" s="146"/>
      <c r="BO161" s="146"/>
      <c r="BP161" s="146"/>
      <c r="BQ161" s="146"/>
      <c r="BR161" s="146"/>
      <c r="BS161" s="146"/>
      <c r="BT161" s="146"/>
      <c r="BU161" s="146"/>
      <c r="BV161" s="146"/>
      <c r="BW161" s="146"/>
      <c r="BX161" s="146"/>
      <c r="BY161" s="146"/>
      <c r="BZ161" s="146"/>
      <c r="CA161" s="147"/>
    </row>
    <row r="162" spans="1:79" x14ac:dyDescent="0.25">
      <c r="A162" s="351">
        <v>154</v>
      </c>
      <c r="B162" s="165"/>
      <c r="C162" s="165"/>
      <c r="D162" s="165"/>
      <c r="E162" s="165"/>
      <c r="F162" s="165"/>
      <c r="H162" s="171"/>
      <c r="I162" s="172"/>
      <c r="J162" s="147"/>
      <c r="K162" s="173"/>
      <c r="L162" s="174"/>
      <c r="N162" s="163" t="s">
        <v>66</v>
      </c>
      <c r="O162" s="164" t="str">
        <f>_xlfn.XLOOKUP(N162, Table6[Select application type], Table6[Transfer efficiency %],"&lt;-- Select")</f>
        <v>&lt;-- Select</v>
      </c>
      <c r="P162" s="165" t="s">
        <v>67</v>
      </c>
      <c r="Q162" s="166" t="str">
        <f>_xlfn.XLOOKUP(P162, Table7[Select control equipment], Table7[Control efficiency %],"&lt;-- Select")</f>
        <v>&lt;-- Select</v>
      </c>
      <c r="T162" s="146"/>
      <c r="U162" s="146"/>
      <c r="V162" s="146"/>
      <c r="W162" s="146"/>
      <c r="X162" s="146"/>
      <c r="Y162" s="146"/>
      <c r="Z162" s="146"/>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7"/>
    </row>
    <row r="163" spans="1:79" x14ac:dyDescent="0.25">
      <c r="A163" s="350">
        <v>155</v>
      </c>
      <c r="B163" s="165"/>
      <c r="C163" s="165"/>
      <c r="D163" s="165"/>
      <c r="E163" s="165"/>
      <c r="F163" s="165"/>
      <c r="H163" s="171"/>
      <c r="I163" s="172"/>
      <c r="J163" s="147"/>
      <c r="K163" s="173"/>
      <c r="L163" s="174"/>
      <c r="N163" s="163" t="s">
        <v>66</v>
      </c>
      <c r="O163" s="164" t="str">
        <f>_xlfn.XLOOKUP(N163, Table6[Select application type], Table6[Transfer efficiency %],"&lt;-- Select")</f>
        <v>&lt;-- Select</v>
      </c>
      <c r="P163" s="165" t="s">
        <v>67</v>
      </c>
      <c r="Q163" s="166" t="str">
        <f>_xlfn.XLOOKUP(P163, Table7[Select control equipment], Table7[Control efficiency %],"&lt;-- Select")</f>
        <v>&lt;-- Select</v>
      </c>
      <c r="T163" s="146"/>
      <c r="U163" s="146"/>
      <c r="V163" s="146"/>
      <c r="W163" s="146"/>
      <c r="X163" s="146"/>
      <c r="Y163" s="146"/>
      <c r="Z163" s="146"/>
      <c r="AA163" s="146"/>
      <c r="AB163" s="146"/>
      <c r="AC163" s="146"/>
      <c r="AD163" s="146"/>
      <c r="AE163" s="146"/>
      <c r="AF163" s="146"/>
      <c r="AG163" s="146"/>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7"/>
    </row>
    <row r="164" spans="1:79" x14ac:dyDescent="0.25">
      <c r="A164" s="350">
        <v>156</v>
      </c>
      <c r="B164" s="165"/>
      <c r="C164" s="165"/>
      <c r="D164" s="165"/>
      <c r="E164" s="165"/>
      <c r="F164" s="165"/>
      <c r="H164" s="171"/>
      <c r="I164" s="172"/>
      <c r="J164" s="147"/>
      <c r="K164" s="173"/>
      <c r="L164" s="174"/>
      <c r="N164" s="163" t="s">
        <v>66</v>
      </c>
      <c r="O164" s="164" t="str">
        <f>_xlfn.XLOOKUP(N164, Table6[Select application type], Table6[Transfer efficiency %],"&lt;-- Select")</f>
        <v>&lt;-- Select</v>
      </c>
      <c r="P164" s="165" t="s">
        <v>67</v>
      </c>
      <c r="Q164" s="166" t="str">
        <f>_xlfn.XLOOKUP(P164, Table7[Select control equipment], Table7[Control efficiency %],"&lt;-- Select")</f>
        <v>&lt;-- Select</v>
      </c>
      <c r="T164" s="146"/>
      <c r="U164" s="146"/>
      <c r="V164" s="146"/>
      <c r="W164" s="146"/>
      <c r="X164" s="146"/>
      <c r="Y164" s="146"/>
      <c r="Z164" s="146"/>
      <c r="AA164" s="146"/>
      <c r="AB164" s="146"/>
      <c r="AC164" s="146"/>
      <c r="AD164" s="146"/>
      <c r="AE164" s="146"/>
      <c r="AF164" s="146"/>
      <c r="AG164" s="146"/>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c r="BI164" s="146"/>
      <c r="BJ164" s="146"/>
      <c r="BK164" s="146"/>
      <c r="BL164" s="146"/>
      <c r="BM164" s="146"/>
      <c r="BN164" s="146"/>
      <c r="BO164" s="146"/>
      <c r="BP164" s="146"/>
      <c r="BQ164" s="146"/>
      <c r="BR164" s="146"/>
      <c r="BS164" s="146"/>
      <c r="BT164" s="146"/>
      <c r="BU164" s="146"/>
      <c r="BV164" s="146"/>
      <c r="BW164" s="146"/>
      <c r="BX164" s="146"/>
      <c r="BY164" s="146"/>
      <c r="BZ164" s="146"/>
      <c r="CA164" s="147"/>
    </row>
    <row r="165" spans="1:79" x14ac:dyDescent="0.25">
      <c r="A165" s="351">
        <v>157</v>
      </c>
      <c r="B165" s="165"/>
      <c r="C165" s="165"/>
      <c r="D165" s="165"/>
      <c r="E165" s="165"/>
      <c r="F165" s="165"/>
      <c r="H165" s="171"/>
      <c r="I165" s="172"/>
      <c r="J165" s="147"/>
      <c r="K165" s="173"/>
      <c r="L165" s="174"/>
      <c r="N165" s="163" t="s">
        <v>66</v>
      </c>
      <c r="O165" s="164" t="str">
        <f>_xlfn.XLOOKUP(N165, Table6[Select application type], Table6[Transfer efficiency %],"&lt;-- Select")</f>
        <v>&lt;-- Select</v>
      </c>
      <c r="P165" s="165" t="s">
        <v>67</v>
      </c>
      <c r="Q165" s="166" t="str">
        <f>_xlfn.XLOOKUP(P165, Table7[Select control equipment], Table7[Control efficiency %],"&lt;-- Select")</f>
        <v>&lt;-- Select</v>
      </c>
      <c r="T165" s="146"/>
      <c r="U165" s="146"/>
      <c r="V165" s="146"/>
      <c r="W165" s="146"/>
      <c r="X165" s="146"/>
      <c r="Y165" s="146"/>
      <c r="Z165" s="146"/>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7"/>
    </row>
    <row r="166" spans="1:79" x14ac:dyDescent="0.25">
      <c r="A166" s="350">
        <v>158</v>
      </c>
      <c r="B166" s="165"/>
      <c r="C166" s="165"/>
      <c r="D166" s="165"/>
      <c r="E166" s="165"/>
      <c r="F166" s="165"/>
      <c r="H166" s="171"/>
      <c r="I166" s="172"/>
      <c r="J166" s="147"/>
      <c r="K166" s="173"/>
      <c r="L166" s="174"/>
      <c r="N166" s="163" t="s">
        <v>66</v>
      </c>
      <c r="O166" s="164" t="str">
        <f>_xlfn.XLOOKUP(N166, Table6[Select application type], Table6[Transfer efficiency %],"&lt;-- Select")</f>
        <v>&lt;-- Select</v>
      </c>
      <c r="P166" s="165" t="s">
        <v>67</v>
      </c>
      <c r="Q166" s="166" t="str">
        <f>_xlfn.XLOOKUP(P166, Table7[Select control equipment], Table7[Control efficiency %],"&lt;-- Select")</f>
        <v>&lt;-- Select</v>
      </c>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7"/>
    </row>
    <row r="167" spans="1:79" x14ac:dyDescent="0.25">
      <c r="A167" s="350">
        <v>159</v>
      </c>
      <c r="B167" s="165"/>
      <c r="C167" s="165"/>
      <c r="D167" s="165"/>
      <c r="E167" s="165"/>
      <c r="F167" s="165"/>
      <c r="H167" s="171"/>
      <c r="I167" s="172"/>
      <c r="J167" s="147"/>
      <c r="K167" s="173"/>
      <c r="L167" s="174"/>
      <c r="N167" s="163" t="s">
        <v>66</v>
      </c>
      <c r="O167" s="164" t="str">
        <f>_xlfn.XLOOKUP(N167, Table6[Select application type], Table6[Transfer efficiency %],"&lt;-- Select")</f>
        <v>&lt;-- Select</v>
      </c>
      <c r="P167" s="165" t="s">
        <v>67</v>
      </c>
      <c r="Q167" s="166" t="str">
        <f>_xlfn.XLOOKUP(P167, Table7[Select control equipment], Table7[Control efficiency %],"&lt;-- Select")</f>
        <v>&lt;-- Select</v>
      </c>
      <c r="T167" s="146"/>
      <c r="U167" s="146"/>
      <c r="V167" s="146"/>
      <c r="W167" s="146"/>
      <c r="X167" s="146"/>
      <c r="Y167" s="146"/>
      <c r="Z167" s="146"/>
      <c r="AA167" s="146"/>
      <c r="AB167" s="146"/>
      <c r="AC167" s="146"/>
      <c r="AD167" s="146"/>
      <c r="AE167" s="146"/>
      <c r="AF167" s="146"/>
      <c r="AG167" s="146"/>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c r="BI167" s="146"/>
      <c r="BJ167" s="146"/>
      <c r="BK167" s="146"/>
      <c r="BL167" s="146"/>
      <c r="BM167" s="146"/>
      <c r="BN167" s="146"/>
      <c r="BO167" s="146"/>
      <c r="BP167" s="146"/>
      <c r="BQ167" s="146"/>
      <c r="BR167" s="146"/>
      <c r="BS167" s="146"/>
      <c r="BT167" s="146"/>
      <c r="BU167" s="146"/>
      <c r="BV167" s="146"/>
      <c r="BW167" s="146"/>
      <c r="BX167" s="146"/>
      <c r="BY167" s="146"/>
      <c r="BZ167" s="146"/>
      <c r="CA167" s="147"/>
    </row>
    <row r="168" spans="1:79" x14ac:dyDescent="0.25">
      <c r="A168" s="351">
        <v>160</v>
      </c>
      <c r="B168" s="165"/>
      <c r="C168" s="165"/>
      <c r="D168" s="165"/>
      <c r="E168" s="165"/>
      <c r="F168" s="165"/>
      <c r="H168" s="171"/>
      <c r="I168" s="172"/>
      <c r="J168" s="147"/>
      <c r="K168" s="173"/>
      <c r="L168" s="174"/>
      <c r="N168" s="163" t="s">
        <v>66</v>
      </c>
      <c r="O168" s="164" t="str">
        <f>_xlfn.XLOOKUP(N168, Table6[Select application type], Table6[Transfer efficiency %],"&lt;-- Select")</f>
        <v>&lt;-- Select</v>
      </c>
      <c r="P168" s="165" t="s">
        <v>67</v>
      </c>
      <c r="Q168" s="166" t="str">
        <f>_xlfn.XLOOKUP(P168, Table7[Select control equipment], Table7[Control efficiency %],"&lt;-- Select")</f>
        <v>&lt;-- Select</v>
      </c>
      <c r="T168" s="146"/>
      <c r="U168" s="146"/>
      <c r="V168" s="146"/>
      <c r="W168" s="146"/>
      <c r="X168" s="146"/>
      <c r="Y168" s="146"/>
      <c r="Z168" s="146"/>
      <c r="AA168" s="146"/>
      <c r="AB168" s="146"/>
      <c r="AC168" s="146"/>
      <c r="AD168" s="146"/>
      <c r="AE168" s="146"/>
      <c r="AF168" s="146"/>
      <c r="AG168" s="146"/>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c r="BI168" s="146"/>
      <c r="BJ168" s="146"/>
      <c r="BK168" s="146"/>
      <c r="BL168" s="146"/>
      <c r="BM168" s="146"/>
      <c r="BN168" s="146"/>
      <c r="BO168" s="146"/>
      <c r="BP168" s="146"/>
      <c r="BQ168" s="146"/>
      <c r="BR168" s="146"/>
      <c r="BS168" s="146"/>
      <c r="BT168" s="146"/>
      <c r="BU168" s="146"/>
      <c r="BV168" s="146"/>
      <c r="BW168" s="146"/>
      <c r="BX168" s="146"/>
      <c r="BY168" s="146"/>
      <c r="BZ168" s="146"/>
      <c r="CA168" s="147"/>
    </row>
    <row r="169" spans="1:79" x14ac:dyDescent="0.25">
      <c r="A169" s="350">
        <v>161</v>
      </c>
      <c r="B169" s="165"/>
      <c r="C169" s="165"/>
      <c r="D169" s="165"/>
      <c r="E169" s="165"/>
      <c r="F169" s="165"/>
      <c r="H169" s="171"/>
      <c r="I169" s="172"/>
      <c r="J169" s="147"/>
      <c r="K169" s="173"/>
      <c r="L169" s="174"/>
      <c r="N169" s="163" t="s">
        <v>66</v>
      </c>
      <c r="O169" s="164" t="str">
        <f>_xlfn.XLOOKUP(N169, Table6[Select application type], Table6[Transfer efficiency %],"&lt;-- Select")</f>
        <v>&lt;-- Select</v>
      </c>
      <c r="P169" s="165" t="s">
        <v>67</v>
      </c>
      <c r="Q169" s="166" t="str">
        <f>_xlfn.XLOOKUP(P169, Table7[Select control equipment], Table7[Control efficiency %],"&lt;-- Select")</f>
        <v>&lt;-- Select</v>
      </c>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c r="BI169" s="146"/>
      <c r="BJ169" s="146"/>
      <c r="BK169" s="146"/>
      <c r="BL169" s="146"/>
      <c r="BM169" s="146"/>
      <c r="BN169" s="146"/>
      <c r="BO169" s="146"/>
      <c r="BP169" s="146"/>
      <c r="BQ169" s="146"/>
      <c r="BR169" s="146"/>
      <c r="BS169" s="146"/>
      <c r="BT169" s="146"/>
      <c r="BU169" s="146"/>
      <c r="BV169" s="146"/>
      <c r="BW169" s="146"/>
      <c r="BX169" s="146"/>
      <c r="BY169" s="146"/>
      <c r="BZ169" s="146"/>
      <c r="CA169" s="147"/>
    </row>
    <row r="170" spans="1:79" x14ac:dyDescent="0.25">
      <c r="A170" s="350">
        <v>162</v>
      </c>
      <c r="B170" s="165"/>
      <c r="C170" s="165"/>
      <c r="D170" s="165"/>
      <c r="E170" s="165"/>
      <c r="F170" s="165"/>
      <c r="H170" s="171"/>
      <c r="I170" s="172"/>
      <c r="J170" s="147"/>
      <c r="K170" s="173"/>
      <c r="L170" s="174"/>
      <c r="N170" s="163" t="s">
        <v>66</v>
      </c>
      <c r="O170" s="164" t="str">
        <f>_xlfn.XLOOKUP(N170, Table6[Select application type], Table6[Transfer efficiency %],"&lt;-- Select")</f>
        <v>&lt;-- Select</v>
      </c>
      <c r="P170" s="165" t="s">
        <v>67</v>
      </c>
      <c r="Q170" s="166" t="str">
        <f>_xlfn.XLOOKUP(P170, Table7[Select control equipment], Table7[Control efficiency %],"&lt;-- Select")</f>
        <v>&lt;-- Select</v>
      </c>
      <c r="T170" s="146"/>
      <c r="U170" s="146"/>
      <c r="V170" s="146"/>
      <c r="W170" s="146"/>
      <c r="X170" s="146"/>
      <c r="Y170" s="146"/>
      <c r="Z170" s="146"/>
      <c r="AA170" s="146"/>
      <c r="AB170" s="146"/>
      <c r="AC170" s="146"/>
      <c r="AD170" s="146"/>
      <c r="AE170" s="146"/>
      <c r="AF170" s="146"/>
      <c r="AG170" s="146"/>
      <c r="AH170" s="146"/>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c r="BI170" s="146"/>
      <c r="BJ170" s="146"/>
      <c r="BK170" s="146"/>
      <c r="BL170" s="146"/>
      <c r="BM170" s="146"/>
      <c r="BN170" s="146"/>
      <c r="BO170" s="146"/>
      <c r="BP170" s="146"/>
      <c r="BQ170" s="146"/>
      <c r="BR170" s="146"/>
      <c r="BS170" s="146"/>
      <c r="BT170" s="146"/>
      <c r="BU170" s="146"/>
      <c r="BV170" s="146"/>
      <c r="BW170" s="146"/>
      <c r="BX170" s="146"/>
      <c r="BY170" s="146"/>
      <c r="BZ170" s="146"/>
      <c r="CA170" s="147"/>
    </row>
    <row r="171" spans="1:79" x14ac:dyDescent="0.25">
      <c r="A171" s="351">
        <v>163</v>
      </c>
      <c r="B171" s="165"/>
      <c r="C171" s="165"/>
      <c r="D171" s="165"/>
      <c r="E171" s="165"/>
      <c r="F171" s="165"/>
      <c r="H171" s="171"/>
      <c r="I171" s="172"/>
      <c r="J171" s="147"/>
      <c r="K171" s="173"/>
      <c r="L171" s="174"/>
      <c r="N171" s="163" t="s">
        <v>66</v>
      </c>
      <c r="O171" s="164" t="str">
        <f>_xlfn.XLOOKUP(N171, Table6[Select application type], Table6[Transfer efficiency %],"&lt;-- Select")</f>
        <v>&lt;-- Select</v>
      </c>
      <c r="P171" s="165" t="s">
        <v>67</v>
      </c>
      <c r="Q171" s="166" t="str">
        <f>_xlfn.XLOOKUP(P171, Table7[Select control equipment], Table7[Control efficiency %],"&lt;-- Select")</f>
        <v>&lt;-- Select</v>
      </c>
      <c r="T171" s="146"/>
      <c r="U171" s="146"/>
      <c r="V171" s="146"/>
      <c r="W171" s="146"/>
      <c r="X171" s="146"/>
      <c r="Y171" s="146"/>
      <c r="Z171" s="146"/>
      <c r="AA171" s="146"/>
      <c r="AB171" s="146"/>
      <c r="AC171" s="146"/>
      <c r="AD171" s="146"/>
      <c r="AE171" s="146"/>
      <c r="AF171" s="146"/>
      <c r="AG171" s="146"/>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7"/>
    </row>
    <row r="172" spans="1:79" x14ac:dyDescent="0.25">
      <c r="A172" s="350">
        <v>164</v>
      </c>
      <c r="B172" s="165"/>
      <c r="C172" s="165"/>
      <c r="D172" s="165"/>
      <c r="E172" s="165"/>
      <c r="F172" s="165"/>
      <c r="H172" s="171"/>
      <c r="I172" s="172"/>
      <c r="J172" s="147"/>
      <c r="K172" s="173"/>
      <c r="L172" s="174"/>
      <c r="N172" s="163" t="s">
        <v>66</v>
      </c>
      <c r="O172" s="164" t="str">
        <f>_xlfn.XLOOKUP(N172, Table6[Select application type], Table6[Transfer efficiency %],"&lt;-- Select")</f>
        <v>&lt;-- Select</v>
      </c>
      <c r="P172" s="165" t="s">
        <v>67</v>
      </c>
      <c r="Q172" s="166" t="str">
        <f>_xlfn.XLOOKUP(P172, Table7[Select control equipment], Table7[Control efficiency %],"&lt;-- Select")</f>
        <v>&lt;-- Select</v>
      </c>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7"/>
    </row>
    <row r="173" spans="1:79" x14ac:dyDescent="0.25">
      <c r="A173" s="350">
        <v>165</v>
      </c>
      <c r="B173" s="165"/>
      <c r="C173" s="165"/>
      <c r="D173" s="165"/>
      <c r="E173" s="165"/>
      <c r="F173" s="165"/>
      <c r="H173" s="171"/>
      <c r="I173" s="172"/>
      <c r="J173" s="147"/>
      <c r="K173" s="173"/>
      <c r="L173" s="174"/>
      <c r="N173" s="163" t="s">
        <v>66</v>
      </c>
      <c r="O173" s="164" t="str">
        <f>_xlfn.XLOOKUP(N173, Table6[Select application type], Table6[Transfer efficiency %],"&lt;-- Select")</f>
        <v>&lt;-- Select</v>
      </c>
      <c r="P173" s="165" t="s">
        <v>67</v>
      </c>
      <c r="Q173" s="166" t="str">
        <f>_xlfn.XLOOKUP(P173, Table7[Select control equipment], Table7[Control efficiency %],"&lt;-- Select")</f>
        <v>&lt;-- Select</v>
      </c>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7"/>
    </row>
    <row r="174" spans="1:79" x14ac:dyDescent="0.25">
      <c r="A174" s="351">
        <v>166</v>
      </c>
      <c r="B174" s="165"/>
      <c r="C174" s="165"/>
      <c r="D174" s="165"/>
      <c r="E174" s="165"/>
      <c r="F174" s="165"/>
      <c r="H174" s="171"/>
      <c r="I174" s="172"/>
      <c r="J174" s="147"/>
      <c r="K174" s="173"/>
      <c r="L174" s="174"/>
      <c r="N174" s="163" t="s">
        <v>66</v>
      </c>
      <c r="O174" s="164" t="str">
        <f>_xlfn.XLOOKUP(N174, Table6[Select application type], Table6[Transfer efficiency %],"&lt;-- Select")</f>
        <v>&lt;-- Select</v>
      </c>
      <c r="P174" s="165" t="s">
        <v>67</v>
      </c>
      <c r="Q174" s="166" t="str">
        <f>_xlfn.XLOOKUP(P174, Table7[Select control equipment], Table7[Control efficiency %],"&lt;-- Select")</f>
        <v>&lt;-- Select</v>
      </c>
      <c r="T174" s="146"/>
      <c r="U174" s="146"/>
      <c r="V174" s="146"/>
      <c r="W174" s="146"/>
      <c r="X174" s="146"/>
      <c r="Y174" s="146"/>
      <c r="Z174" s="146"/>
      <c r="AA174" s="146"/>
      <c r="AB174" s="146"/>
      <c r="AC174" s="146"/>
      <c r="AD174" s="146"/>
      <c r="AE174" s="146"/>
      <c r="AF174" s="146"/>
      <c r="AG174" s="146"/>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7"/>
    </row>
    <row r="175" spans="1:79" x14ac:dyDescent="0.25">
      <c r="A175" s="350">
        <v>167</v>
      </c>
      <c r="B175" s="165"/>
      <c r="C175" s="165"/>
      <c r="D175" s="165"/>
      <c r="E175" s="165"/>
      <c r="F175" s="165"/>
      <c r="H175" s="171"/>
      <c r="I175" s="172"/>
      <c r="J175" s="147"/>
      <c r="K175" s="173"/>
      <c r="L175" s="174"/>
      <c r="N175" s="163" t="s">
        <v>66</v>
      </c>
      <c r="O175" s="164" t="str">
        <f>_xlfn.XLOOKUP(N175, Table6[Select application type], Table6[Transfer efficiency %],"&lt;-- Select")</f>
        <v>&lt;-- Select</v>
      </c>
      <c r="P175" s="165" t="s">
        <v>67</v>
      </c>
      <c r="Q175" s="166" t="str">
        <f>_xlfn.XLOOKUP(P175, Table7[Select control equipment], Table7[Control efficiency %],"&lt;-- Select")</f>
        <v>&lt;-- Select</v>
      </c>
      <c r="T175" s="146"/>
      <c r="U175" s="146"/>
      <c r="V175" s="146"/>
      <c r="W175" s="146"/>
      <c r="X175" s="146"/>
      <c r="Y175" s="146"/>
      <c r="Z175" s="146"/>
      <c r="AA175" s="146"/>
      <c r="AB175" s="146"/>
      <c r="AC175" s="146"/>
      <c r="AD175" s="146"/>
      <c r="AE175" s="146"/>
      <c r="AF175" s="146"/>
      <c r="AG175" s="146"/>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c r="BI175" s="146"/>
      <c r="BJ175" s="146"/>
      <c r="BK175" s="146"/>
      <c r="BL175" s="146"/>
      <c r="BM175" s="146"/>
      <c r="BN175" s="146"/>
      <c r="BO175" s="146"/>
      <c r="BP175" s="146"/>
      <c r="BQ175" s="146"/>
      <c r="BR175" s="146"/>
      <c r="BS175" s="146"/>
      <c r="BT175" s="146"/>
      <c r="BU175" s="146"/>
      <c r="BV175" s="146"/>
      <c r="BW175" s="146"/>
      <c r="BX175" s="146"/>
      <c r="BY175" s="146"/>
      <c r="BZ175" s="146"/>
      <c r="CA175" s="147"/>
    </row>
    <row r="176" spans="1:79" x14ac:dyDescent="0.25">
      <c r="A176" s="350">
        <v>168</v>
      </c>
      <c r="B176" s="165"/>
      <c r="C176" s="165"/>
      <c r="D176" s="165"/>
      <c r="E176" s="165"/>
      <c r="F176" s="165"/>
      <c r="H176" s="171"/>
      <c r="I176" s="172"/>
      <c r="J176" s="147"/>
      <c r="K176" s="173"/>
      <c r="L176" s="174"/>
      <c r="N176" s="163" t="s">
        <v>66</v>
      </c>
      <c r="O176" s="164" t="str">
        <f>_xlfn.XLOOKUP(N176, Table6[Select application type], Table6[Transfer efficiency %],"&lt;-- Select")</f>
        <v>&lt;-- Select</v>
      </c>
      <c r="P176" s="165" t="s">
        <v>67</v>
      </c>
      <c r="Q176" s="166" t="str">
        <f>_xlfn.XLOOKUP(P176, Table7[Select control equipment], Table7[Control efficiency %],"&lt;-- Select")</f>
        <v>&lt;-- Select</v>
      </c>
      <c r="T176" s="146"/>
      <c r="U176" s="146"/>
      <c r="V176" s="146"/>
      <c r="W176" s="146"/>
      <c r="X176" s="146"/>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7"/>
    </row>
    <row r="177" spans="1:79" x14ac:dyDescent="0.25">
      <c r="A177" s="351">
        <v>169</v>
      </c>
      <c r="B177" s="165"/>
      <c r="C177" s="165"/>
      <c r="D177" s="165"/>
      <c r="E177" s="165"/>
      <c r="F177" s="165"/>
      <c r="H177" s="171"/>
      <c r="I177" s="172"/>
      <c r="J177" s="147"/>
      <c r="K177" s="173"/>
      <c r="L177" s="174"/>
      <c r="N177" s="163" t="s">
        <v>66</v>
      </c>
      <c r="O177" s="164" t="str">
        <f>_xlfn.XLOOKUP(N177, Table6[Select application type], Table6[Transfer efficiency %],"&lt;-- Select")</f>
        <v>&lt;-- Select</v>
      </c>
      <c r="P177" s="165" t="s">
        <v>67</v>
      </c>
      <c r="Q177" s="166" t="str">
        <f>_xlfn.XLOOKUP(P177, Table7[Select control equipment], Table7[Control efficiency %],"&lt;-- Select")</f>
        <v>&lt;-- Select</v>
      </c>
      <c r="T177" s="146"/>
      <c r="U177" s="146"/>
      <c r="V177" s="146"/>
      <c r="W177" s="146"/>
      <c r="X177" s="146"/>
      <c r="Y177" s="146"/>
      <c r="Z177" s="146"/>
      <c r="AA177" s="146"/>
      <c r="AB177" s="146"/>
      <c r="AC177" s="146"/>
      <c r="AD177" s="146"/>
      <c r="AE177" s="146"/>
      <c r="AF177" s="146"/>
      <c r="AG177" s="146"/>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7"/>
    </row>
    <row r="178" spans="1:79" x14ac:dyDescent="0.25">
      <c r="A178" s="350">
        <v>170</v>
      </c>
      <c r="B178" s="165"/>
      <c r="C178" s="165"/>
      <c r="D178" s="165"/>
      <c r="E178" s="165"/>
      <c r="F178" s="165"/>
      <c r="H178" s="171"/>
      <c r="I178" s="172"/>
      <c r="J178" s="147"/>
      <c r="K178" s="173"/>
      <c r="L178" s="174"/>
      <c r="N178" s="163" t="s">
        <v>66</v>
      </c>
      <c r="O178" s="164" t="str">
        <f>_xlfn.XLOOKUP(N178, Table6[Select application type], Table6[Transfer efficiency %],"&lt;-- Select")</f>
        <v>&lt;-- Select</v>
      </c>
      <c r="P178" s="165" t="s">
        <v>67</v>
      </c>
      <c r="Q178" s="166" t="str">
        <f>_xlfn.XLOOKUP(P178, Table7[Select control equipment], Table7[Control efficiency %],"&lt;-- Select")</f>
        <v>&lt;-- Select</v>
      </c>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7"/>
    </row>
    <row r="179" spans="1:79" x14ac:dyDescent="0.25">
      <c r="A179" s="350">
        <v>171</v>
      </c>
      <c r="B179" s="165"/>
      <c r="C179" s="165"/>
      <c r="D179" s="165"/>
      <c r="E179" s="165"/>
      <c r="F179" s="165"/>
      <c r="H179" s="171"/>
      <c r="I179" s="172"/>
      <c r="J179" s="147"/>
      <c r="K179" s="173"/>
      <c r="L179" s="174"/>
      <c r="N179" s="163" t="s">
        <v>66</v>
      </c>
      <c r="O179" s="164" t="str">
        <f>_xlfn.XLOOKUP(N179, Table6[Select application type], Table6[Transfer efficiency %],"&lt;-- Select")</f>
        <v>&lt;-- Select</v>
      </c>
      <c r="P179" s="165" t="s">
        <v>67</v>
      </c>
      <c r="Q179" s="166" t="str">
        <f>_xlfn.XLOOKUP(P179, Table7[Select control equipment], Table7[Control efficiency %],"&lt;-- Select")</f>
        <v>&lt;-- Select</v>
      </c>
      <c r="T179" s="146"/>
      <c r="U179" s="146"/>
      <c r="V179" s="146"/>
      <c r="W179" s="146"/>
      <c r="X179" s="146"/>
      <c r="Y179" s="146"/>
      <c r="Z179" s="146"/>
      <c r="AA179" s="146"/>
      <c r="AB179" s="146"/>
      <c r="AC179" s="146"/>
      <c r="AD179" s="146"/>
      <c r="AE179" s="146"/>
      <c r="AF179" s="146"/>
      <c r="AG179" s="146"/>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c r="BI179" s="146"/>
      <c r="BJ179" s="146"/>
      <c r="BK179" s="146"/>
      <c r="BL179" s="146"/>
      <c r="BM179" s="146"/>
      <c r="BN179" s="146"/>
      <c r="BO179" s="146"/>
      <c r="BP179" s="146"/>
      <c r="BQ179" s="146"/>
      <c r="BR179" s="146"/>
      <c r="BS179" s="146"/>
      <c r="BT179" s="146"/>
      <c r="BU179" s="146"/>
      <c r="BV179" s="146"/>
      <c r="BW179" s="146"/>
      <c r="BX179" s="146"/>
      <c r="BY179" s="146"/>
      <c r="BZ179" s="146"/>
      <c r="CA179" s="147"/>
    </row>
    <row r="180" spans="1:79" x14ac:dyDescent="0.25">
      <c r="A180" s="351">
        <v>172</v>
      </c>
      <c r="B180" s="165"/>
      <c r="C180" s="165"/>
      <c r="D180" s="165"/>
      <c r="E180" s="165"/>
      <c r="F180" s="165"/>
      <c r="H180" s="171"/>
      <c r="I180" s="172"/>
      <c r="J180" s="147"/>
      <c r="K180" s="173"/>
      <c r="L180" s="174"/>
      <c r="N180" s="163" t="s">
        <v>66</v>
      </c>
      <c r="O180" s="164" t="str">
        <f>_xlfn.XLOOKUP(N180, Table6[Select application type], Table6[Transfer efficiency %],"&lt;-- Select")</f>
        <v>&lt;-- Select</v>
      </c>
      <c r="P180" s="165" t="s">
        <v>67</v>
      </c>
      <c r="Q180" s="166" t="str">
        <f>_xlfn.XLOOKUP(P180, Table7[Select control equipment], Table7[Control efficiency %],"&lt;-- Select")</f>
        <v>&lt;-- Select</v>
      </c>
      <c r="T180" s="146"/>
      <c r="U180" s="146"/>
      <c r="V180" s="146"/>
      <c r="W180" s="146"/>
      <c r="X180" s="146"/>
      <c r="Y180" s="146"/>
      <c r="Z180" s="146"/>
      <c r="AA180" s="146"/>
      <c r="AB180" s="146"/>
      <c r="AC180" s="146"/>
      <c r="AD180" s="146"/>
      <c r="AE180" s="146"/>
      <c r="AF180" s="146"/>
      <c r="AG180" s="146"/>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146"/>
      <c r="BF180" s="146"/>
      <c r="BG180" s="146"/>
      <c r="BH180" s="146"/>
      <c r="BI180" s="146"/>
      <c r="BJ180" s="146"/>
      <c r="BK180" s="146"/>
      <c r="BL180" s="146"/>
      <c r="BM180" s="146"/>
      <c r="BN180" s="146"/>
      <c r="BO180" s="146"/>
      <c r="BP180" s="146"/>
      <c r="BQ180" s="146"/>
      <c r="BR180" s="146"/>
      <c r="BS180" s="146"/>
      <c r="BT180" s="146"/>
      <c r="BU180" s="146"/>
      <c r="BV180" s="146"/>
      <c r="BW180" s="146"/>
      <c r="BX180" s="146"/>
      <c r="BY180" s="146"/>
      <c r="BZ180" s="146"/>
      <c r="CA180" s="147"/>
    </row>
    <row r="181" spans="1:79" x14ac:dyDescent="0.25">
      <c r="A181" s="350">
        <v>173</v>
      </c>
      <c r="B181" s="165"/>
      <c r="C181" s="165"/>
      <c r="D181" s="165"/>
      <c r="E181" s="165"/>
      <c r="F181" s="165"/>
      <c r="H181" s="171"/>
      <c r="I181" s="172"/>
      <c r="J181" s="147"/>
      <c r="K181" s="173"/>
      <c r="L181" s="174"/>
      <c r="N181" s="163" t="s">
        <v>66</v>
      </c>
      <c r="O181" s="164" t="str">
        <f>_xlfn.XLOOKUP(N181, Table6[Select application type], Table6[Transfer efficiency %],"&lt;-- Select")</f>
        <v>&lt;-- Select</v>
      </c>
      <c r="P181" s="165" t="s">
        <v>67</v>
      </c>
      <c r="Q181" s="166" t="str">
        <f>_xlfn.XLOOKUP(P181, Table7[Select control equipment], Table7[Control efficiency %],"&lt;-- Select")</f>
        <v>&lt;-- Select</v>
      </c>
      <c r="T181" s="146"/>
      <c r="U181" s="146"/>
      <c r="V181" s="146"/>
      <c r="W181" s="146"/>
      <c r="X181" s="146"/>
      <c r="Y181" s="146"/>
      <c r="Z181" s="146"/>
      <c r="AA181" s="146"/>
      <c r="AB181" s="146"/>
      <c r="AC181" s="146"/>
      <c r="AD181" s="146"/>
      <c r="AE181" s="146"/>
      <c r="AF181" s="146"/>
      <c r="AG181" s="146"/>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7"/>
    </row>
    <row r="182" spans="1:79" x14ac:dyDescent="0.25">
      <c r="A182" s="350">
        <v>174</v>
      </c>
      <c r="B182" s="165"/>
      <c r="C182" s="165"/>
      <c r="D182" s="165"/>
      <c r="E182" s="165"/>
      <c r="F182" s="165"/>
      <c r="H182" s="171"/>
      <c r="I182" s="172"/>
      <c r="J182" s="147"/>
      <c r="K182" s="173"/>
      <c r="L182" s="174"/>
      <c r="N182" s="163" t="s">
        <v>66</v>
      </c>
      <c r="O182" s="164" t="str">
        <f>_xlfn.XLOOKUP(N182, Table6[Select application type], Table6[Transfer efficiency %],"&lt;-- Select")</f>
        <v>&lt;-- Select</v>
      </c>
      <c r="P182" s="165" t="s">
        <v>67</v>
      </c>
      <c r="Q182" s="166" t="str">
        <f>_xlfn.XLOOKUP(P182, Table7[Select control equipment], Table7[Control efficiency %],"&lt;-- Select")</f>
        <v>&lt;-- Select</v>
      </c>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7"/>
    </row>
    <row r="183" spans="1:79" x14ac:dyDescent="0.25">
      <c r="A183" s="351">
        <v>175</v>
      </c>
      <c r="B183" s="165"/>
      <c r="C183" s="165"/>
      <c r="D183" s="165"/>
      <c r="E183" s="165"/>
      <c r="F183" s="165"/>
      <c r="H183" s="171"/>
      <c r="I183" s="172"/>
      <c r="J183" s="147"/>
      <c r="K183" s="173"/>
      <c r="L183" s="174"/>
      <c r="N183" s="163" t="s">
        <v>66</v>
      </c>
      <c r="O183" s="164" t="str">
        <f>_xlfn.XLOOKUP(N183, Table6[Select application type], Table6[Transfer efficiency %],"&lt;-- Select")</f>
        <v>&lt;-- Select</v>
      </c>
      <c r="P183" s="165" t="s">
        <v>67</v>
      </c>
      <c r="Q183" s="166" t="str">
        <f>_xlfn.XLOOKUP(P183, Table7[Select control equipment], Table7[Control efficiency %],"&lt;-- Select")</f>
        <v>&lt;-- Select</v>
      </c>
      <c r="T183" s="146"/>
      <c r="U183" s="146"/>
      <c r="V183" s="146"/>
      <c r="W183" s="146"/>
      <c r="X183" s="146"/>
      <c r="Y183" s="146"/>
      <c r="Z183" s="146"/>
      <c r="AA183" s="146"/>
      <c r="AB183" s="146"/>
      <c r="AC183" s="146"/>
      <c r="AD183" s="146"/>
      <c r="AE183" s="146"/>
      <c r="AF183" s="146"/>
      <c r="AG183" s="146"/>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c r="BI183" s="146"/>
      <c r="BJ183" s="146"/>
      <c r="BK183" s="146"/>
      <c r="BL183" s="146"/>
      <c r="BM183" s="146"/>
      <c r="BN183" s="146"/>
      <c r="BO183" s="146"/>
      <c r="BP183" s="146"/>
      <c r="BQ183" s="146"/>
      <c r="BR183" s="146"/>
      <c r="BS183" s="146"/>
      <c r="BT183" s="146"/>
      <c r="BU183" s="146"/>
      <c r="BV183" s="146"/>
      <c r="BW183" s="146"/>
      <c r="BX183" s="146"/>
      <c r="BY183" s="146"/>
      <c r="BZ183" s="146"/>
      <c r="CA183" s="147"/>
    </row>
    <row r="184" spans="1:79" x14ac:dyDescent="0.25">
      <c r="A184" s="350">
        <v>176</v>
      </c>
      <c r="B184" s="165"/>
      <c r="C184" s="165"/>
      <c r="D184" s="165"/>
      <c r="E184" s="165"/>
      <c r="F184" s="165"/>
      <c r="H184" s="171"/>
      <c r="I184" s="172"/>
      <c r="J184" s="147"/>
      <c r="K184" s="173"/>
      <c r="L184" s="174"/>
      <c r="N184" s="163" t="s">
        <v>66</v>
      </c>
      <c r="O184" s="164" t="str">
        <f>_xlfn.XLOOKUP(N184, Table6[Select application type], Table6[Transfer efficiency %],"&lt;-- Select")</f>
        <v>&lt;-- Select</v>
      </c>
      <c r="P184" s="165" t="s">
        <v>67</v>
      </c>
      <c r="Q184" s="166" t="str">
        <f>_xlfn.XLOOKUP(P184, Table7[Select control equipment], Table7[Control efficiency %],"&lt;-- Select")</f>
        <v>&lt;-- Select</v>
      </c>
      <c r="T184" s="146"/>
      <c r="U184" s="146"/>
      <c r="V184" s="146"/>
      <c r="W184" s="146"/>
      <c r="X184" s="146"/>
      <c r="Y184" s="146"/>
      <c r="Z184" s="146"/>
      <c r="AA184" s="146"/>
      <c r="AB184" s="146"/>
      <c r="AC184" s="146"/>
      <c r="AD184" s="146"/>
      <c r="AE184" s="146"/>
      <c r="AF184" s="146"/>
      <c r="AG184" s="146"/>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c r="BI184" s="146"/>
      <c r="BJ184" s="146"/>
      <c r="BK184" s="146"/>
      <c r="BL184" s="146"/>
      <c r="BM184" s="146"/>
      <c r="BN184" s="146"/>
      <c r="BO184" s="146"/>
      <c r="BP184" s="146"/>
      <c r="BQ184" s="146"/>
      <c r="BR184" s="146"/>
      <c r="BS184" s="146"/>
      <c r="BT184" s="146"/>
      <c r="BU184" s="146"/>
      <c r="BV184" s="146"/>
      <c r="BW184" s="146"/>
      <c r="BX184" s="146"/>
      <c r="BY184" s="146"/>
      <c r="BZ184" s="146"/>
      <c r="CA184" s="147"/>
    </row>
    <row r="185" spans="1:79" x14ac:dyDescent="0.25">
      <c r="A185" s="350">
        <v>177</v>
      </c>
      <c r="B185" s="165"/>
      <c r="C185" s="165"/>
      <c r="D185" s="165"/>
      <c r="E185" s="165"/>
      <c r="F185" s="165"/>
      <c r="H185" s="171"/>
      <c r="I185" s="172"/>
      <c r="J185" s="147"/>
      <c r="K185" s="173"/>
      <c r="L185" s="174"/>
      <c r="N185" s="163" t="s">
        <v>66</v>
      </c>
      <c r="O185" s="164" t="str">
        <f>_xlfn.XLOOKUP(N185, Table6[Select application type], Table6[Transfer efficiency %],"&lt;-- Select")</f>
        <v>&lt;-- Select</v>
      </c>
      <c r="P185" s="165" t="s">
        <v>67</v>
      </c>
      <c r="Q185" s="166" t="str">
        <f>_xlfn.XLOOKUP(P185, Table7[Select control equipment], Table7[Control efficiency %],"&lt;-- Select")</f>
        <v>&lt;-- Select</v>
      </c>
      <c r="T185" s="146"/>
      <c r="U185" s="146"/>
      <c r="V185" s="146"/>
      <c r="W185" s="146"/>
      <c r="X185" s="146"/>
      <c r="Y185" s="146"/>
      <c r="Z185" s="146"/>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7"/>
    </row>
    <row r="186" spans="1:79" x14ac:dyDescent="0.25">
      <c r="A186" s="351">
        <v>178</v>
      </c>
      <c r="B186" s="165"/>
      <c r="C186" s="165"/>
      <c r="D186" s="165"/>
      <c r="E186" s="165"/>
      <c r="F186" s="165"/>
      <c r="H186" s="171"/>
      <c r="I186" s="172"/>
      <c r="J186" s="147"/>
      <c r="K186" s="173"/>
      <c r="L186" s="174"/>
      <c r="N186" s="163" t="s">
        <v>66</v>
      </c>
      <c r="O186" s="164" t="str">
        <f>_xlfn.XLOOKUP(N186, Table6[Select application type], Table6[Transfer efficiency %],"&lt;-- Select")</f>
        <v>&lt;-- Select</v>
      </c>
      <c r="P186" s="165" t="s">
        <v>67</v>
      </c>
      <c r="Q186" s="166" t="str">
        <f>_xlfn.XLOOKUP(P186, Table7[Select control equipment], Table7[Control efficiency %],"&lt;-- Select")</f>
        <v>&lt;-- Select</v>
      </c>
      <c r="T186" s="146"/>
      <c r="U186" s="146"/>
      <c r="V186" s="146"/>
      <c r="W186" s="146"/>
      <c r="X186" s="146"/>
      <c r="Y186" s="146"/>
      <c r="Z186" s="146"/>
      <c r="AA186" s="146"/>
      <c r="AB186" s="146"/>
      <c r="AC186" s="146"/>
      <c r="AD186" s="146"/>
      <c r="AE186" s="146"/>
      <c r="AF186" s="146"/>
      <c r="AG186" s="146"/>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7"/>
    </row>
    <row r="187" spans="1:79" x14ac:dyDescent="0.25">
      <c r="A187" s="350">
        <v>179</v>
      </c>
      <c r="B187" s="165"/>
      <c r="C187" s="165"/>
      <c r="D187" s="165"/>
      <c r="E187" s="165"/>
      <c r="F187" s="165"/>
      <c r="H187" s="171"/>
      <c r="I187" s="172"/>
      <c r="J187" s="147"/>
      <c r="K187" s="173"/>
      <c r="L187" s="174"/>
      <c r="N187" s="163" t="s">
        <v>66</v>
      </c>
      <c r="O187" s="164" t="str">
        <f>_xlfn.XLOOKUP(N187, Table6[Select application type], Table6[Transfer efficiency %],"&lt;-- Select")</f>
        <v>&lt;-- Select</v>
      </c>
      <c r="P187" s="165" t="s">
        <v>67</v>
      </c>
      <c r="Q187" s="166" t="str">
        <f>_xlfn.XLOOKUP(P187, Table7[Select control equipment], Table7[Control efficiency %],"&lt;-- Select")</f>
        <v>&lt;-- Select</v>
      </c>
      <c r="T187" s="146"/>
      <c r="U187" s="146"/>
      <c r="V187" s="146"/>
      <c r="W187" s="146"/>
      <c r="X187" s="146"/>
      <c r="Y187" s="146"/>
      <c r="Z187" s="146"/>
      <c r="AA187" s="146"/>
      <c r="AB187" s="146"/>
      <c r="AC187" s="146"/>
      <c r="AD187" s="146"/>
      <c r="AE187" s="146"/>
      <c r="AF187" s="146"/>
      <c r="AG187" s="146"/>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c r="BI187" s="146"/>
      <c r="BJ187" s="146"/>
      <c r="BK187" s="146"/>
      <c r="BL187" s="146"/>
      <c r="BM187" s="146"/>
      <c r="BN187" s="146"/>
      <c r="BO187" s="146"/>
      <c r="BP187" s="146"/>
      <c r="BQ187" s="146"/>
      <c r="BR187" s="146"/>
      <c r="BS187" s="146"/>
      <c r="BT187" s="146"/>
      <c r="BU187" s="146"/>
      <c r="BV187" s="146"/>
      <c r="BW187" s="146"/>
      <c r="BX187" s="146"/>
      <c r="BY187" s="146"/>
      <c r="BZ187" s="146"/>
      <c r="CA187" s="147"/>
    </row>
    <row r="188" spans="1:79" x14ac:dyDescent="0.25">
      <c r="A188" s="350">
        <v>180</v>
      </c>
      <c r="B188" s="165"/>
      <c r="C188" s="165"/>
      <c r="D188" s="165"/>
      <c r="E188" s="165"/>
      <c r="F188" s="165"/>
      <c r="H188" s="171"/>
      <c r="I188" s="172"/>
      <c r="J188" s="147"/>
      <c r="K188" s="173"/>
      <c r="L188" s="174"/>
      <c r="N188" s="163" t="s">
        <v>66</v>
      </c>
      <c r="O188" s="164" t="str">
        <f>_xlfn.XLOOKUP(N188, Table6[Select application type], Table6[Transfer efficiency %],"&lt;-- Select")</f>
        <v>&lt;-- Select</v>
      </c>
      <c r="P188" s="165" t="s">
        <v>67</v>
      </c>
      <c r="Q188" s="166" t="str">
        <f>_xlfn.XLOOKUP(P188, Table7[Select control equipment], Table7[Control efficiency %],"&lt;-- Select")</f>
        <v>&lt;-- Select</v>
      </c>
      <c r="T188" s="146"/>
      <c r="U188" s="146"/>
      <c r="V188" s="146"/>
      <c r="W188" s="146"/>
      <c r="X188" s="146"/>
      <c r="Y188" s="146"/>
      <c r="Z188" s="146"/>
      <c r="AA188" s="146"/>
      <c r="AB188" s="146"/>
      <c r="AC188" s="146"/>
      <c r="AD188" s="146"/>
      <c r="AE188" s="146"/>
      <c r="AF188" s="146"/>
      <c r="AG188" s="146"/>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c r="BI188" s="146"/>
      <c r="BJ188" s="146"/>
      <c r="BK188" s="146"/>
      <c r="BL188" s="146"/>
      <c r="BM188" s="146"/>
      <c r="BN188" s="146"/>
      <c r="BO188" s="146"/>
      <c r="BP188" s="146"/>
      <c r="BQ188" s="146"/>
      <c r="BR188" s="146"/>
      <c r="BS188" s="146"/>
      <c r="BT188" s="146"/>
      <c r="BU188" s="146"/>
      <c r="BV188" s="146"/>
      <c r="BW188" s="146"/>
      <c r="BX188" s="146"/>
      <c r="BY188" s="146"/>
      <c r="BZ188" s="146"/>
      <c r="CA188" s="147"/>
    </row>
    <row r="189" spans="1:79" x14ac:dyDescent="0.25">
      <c r="A189" s="351">
        <v>181</v>
      </c>
      <c r="B189" s="165"/>
      <c r="C189" s="165"/>
      <c r="D189" s="165"/>
      <c r="E189" s="165"/>
      <c r="F189" s="165"/>
      <c r="H189" s="171"/>
      <c r="I189" s="172"/>
      <c r="J189" s="147"/>
      <c r="K189" s="173"/>
      <c r="L189" s="174"/>
      <c r="N189" s="163" t="s">
        <v>66</v>
      </c>
      <c r="O189" s="164" t="str">
        <f>_xlfn.XLOOKUP(N189, Table6[Select application type], Table6[Transfer efficiency %],"&lt;-- Select")</f>
        <v>&lt;-- Select</v>
      </c>
      <c r="P189" s="165" t="s">
        <v>67</v>
      </c>
      <c r="Q189" s="166" t="str">
        <f>_xlfn.XLOOKUP(P189, Table7[Select control equipment], Table7[Control efficiency %],"&lt;-- Select")</f>
        <v>&lt;-- Select</v>
      </c>
      <c r="T189" s="146"/>
      <c r="U189" s="146"/>
      <c r="V189" s="146"/>
      <c r="W189" s="146"/>
      <c r="X189" s="146"/>
      <c r="Y189" s="146"/>
      <c r="Z189" s="146"/>
      <c r="AA189" s="146"/>
      <c r="AB189" s="146"/>
      <c r="AC189" s="146"/>
      <c r="AD189" s="146"/>
      <c r="AE189" s="146"/>
      <c r="AF189" s="146"/>
      <c r="AG189" s="146"/>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7"/>
    </row>
    <row r="190" spans="1:79" x14ac:dyDescent="0.25">
      <c r="A190" s="350">
        <v>182</v>
      </c>
      <c r="B190" s="165"/>
      <c r="C190" s="165"/>
      <c r="D190" s="165"/>
      <c r="E190" s="165"/>
      <c r="F190" s="165"/>
      <c r="H190" s="171"/>
      <c r="I190" s="172"/>
      <c r="J190" s="147"/>
      <c r="K190" s="173"/>
      <c r="L190" s="174"/>
      <c r="N190" s="163" t="s">
        <v>66</v>
      </c>
      <c r="O190" s="164" t="str">
        <f>_xlfn.XLOOKUP(N190, Table6[Select application type], Table6[Transfer efficiency %],"&lt;-- Select")</f>
        <v>&lt;-- Select</v>
      </c>
      <c r="P190" s="165" t="s">
        <v>67</v>
      </c>
      <c r="Q190" s="166" t="str">
        <f>_xlfn.XLOOKUP(P190, Table7[Select control equipment], Table7[Control efficiency %],"&lt;-- Select")</f>
        <v>&lt;-- Select</v>
      </c>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7"/>
    </row>
    <row r="191" spans="1:79" x14ac:dyDescent="0.25">
      <c r="A191" s="350">
        <v>183</v>
      </c>
      <c r="B191" s="165"/>
      <c r="C191" s="165"/>
      <c r="D191" s="165"/>
      <c r="E191" s="165"/>
      <c r="F191" s="165"/>
      <c r="H191" s="171"/>
      <c r="I191" s="172"/>
      <c r="J191" s="147"/>
      <c r="K191" s="173"/>
      <c r="L191" s="174"/>
      <c r="N191" s="163" t="s">
        <v>66</v>
      </c>
      <c r="O191" s="164" t="str">
        <f>_xlfn.XLOOKUP(N191, Table6[Select application type], Table6[Transfer efficiency %],"&lt;-- Select")</f>
        <v>&lt;-- Select</v>
      </c>
      <c r="P191" s="165" t="s">
        <v>67</v>
      </c>
      <c r="Q191" s="166" t="str">
        <f>_xlfn.XLOOKUP(P191, Table7[Select control equipment], Table7[Control efficiency %],"&lt;-- Select")</f>
        <v>&lt;-- Select</v>
      </c>
      <c r="T191" s="146"/>
      <c r="U191" s="146"/>
      <c r="V191" s="146"/>
      <c r="W191" s="146"/>
      <c r="X191" s="146"/>
      <c r="Y191" s="146"/>
      <c r="Z191" s="146"/>
      <c r="AA191" s="146"/>
      <c r="AB191" s="146"/>
      <c r="AC191" s="146"/>
      <c r="AD191" s="146"/>
      <c r="AE191" s="146"/>
      <c r="AF191" s="146"/>
      <c r="AG191" s="146"/>
      <c r="AH191" s="146"/>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6"/>
      <c r="BD191" s="146"/>
      <c r="BE191" s="146"/>
      <c r="BF191" s="146"/>
      <c r="BG191" s="146"/>
      <c r="BH191" s="146"/>
      <c r="BI191" s="146"/>
      <c r="BJ191" s="146"/>
      <c r="BK191" s="146"/>
      <c r="BL191" s="146"/>
      <c r="BM191" s="146"/>
      <c r="BN191" s="146"/>
      <c r="BO191" s="146"/>
      <c r="BP191" s="146"/>
      <c r="BQ191" s="146"/>
      <c r="BR191" s="146"/>
      <c r="BS191" s="146"/>
      <c r="BT191" s="146"/>
      <c r="BU191" s="146"/>
      <c r="BV191" s="146"/>
      <c r="BW191" s="146"/>
      <c r="BX191" s="146"/>
      <c r="BY191" s="146"/>
      <c r="BZ191" s="146"/>
      <c r="CA191" s="147"/>
    </row>
    <row r="192" spans="1:79" x14ac:dyDescent="0.25">
      <c r="A192" s="351">
        <v>184</v>
      </c>
      <c r="B192" s="165"/>
      <c r="C192" s="165"/>
      <c r="D192" s="165"/>
      <c r="E192" s="165"/>
      <c r="F192" s="165"/>
      <c r="H192" s="171"/>
      <c r="I192" s="172"/>
      <c r="J192" s="147"/>
      <c r="K192" s="173"/>
      <c r="L192" s="174"/>
      <c r="N192" s="163" t="s">
        <v>66</v>
      </c>
      <c r="O192" s="164" t="str">
        <f>_xlfn.XLOOKUP(N192, Table6[Select application type], Table6[Transfer efficiency %],"&lt;-- Select")</f>
        <v>&lt;-- Select</v>
      </c>
      <c r="P192" s="165" t="s">
        <v>67</v>
      </c>
      <c r="Q192" s="166" t="str">
        <f>_xlfn.XLOOKUP(P192, Table7[Select control equipment], Table7[Control efficiency %],"&lt;-- Select")</f>
        <v>&lt;-- Select</v>
      </c>
      <c r="T192" s="146"/>
      <c r="U192" s="146"/>
      <c r="V192" s="146"/>
      <c r="W192" s="146"/>
      <c r="X192" s="146"/>
      <c r="Y192" s="146"/>
      <c r="Z192" s="146"/>
      <c r="AA192" s="146"/>
      <c r="AB192" s="146"/>
      <c r="AC192" s="146"/>
      <c r="AD192" s="146"/>
      <c r="AE192" s="146"/>
      <c r="AF192" s="146"/>
      <c r="AG192" s="146"/>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c r="BI192" s="146"/>
      <c r="BJ192" s="146"/>
      <c r="BK192" s="146"/>
      <c r="BL192" s="146"/>
      <c r="BM192" s="146"/>
      <c r="BN192" s="146"/>
      <c r="BO192" s="146"/>
      <c r="BP192" s="146"/>
      <c r="BQ192" s="146"/>
      <c r="BR192" s="146"/>
      <c r="BS192" s="146"/>
      <c r="BT192" s="146"/>
      <c r="BU192" s="146"/>
      <c r="BV192" s="146"/>
      <c r="BW192" s="146"/>
      <c r="BX192" s="146"/>
      <c r="BY192" s="146"/>
      <c r="BZ192" s="146"/>
      <c r="CA192" s="147"/>
    </row>
    <row r="193" spans="1:79" x14ac:dyDescent="0.25">
      <c r="A193" s="350">
        <v>185</v>
      </c>
      <c r="B193" s="165"/>
      <c r="C193" s="165"/>
      <c r="D193" s="165"/>
      <c r="E193" s="165"/>
      <c r="F193" s="165"/>
      <c r="H193" s="171"/>
      <c r="I193" s="172"/>
      <c r="J193" s="147"/>
      <c r="K193" s="173"/>
      <c r="L193" s="174"/>
      <c r="N193" s="163" t="s">
        <v>66</v>
      </c>
      <c r="O193" s="164" t="str">
        <f>_xlfn.XLOOKUP(N193, Table6[Select application type], Table6[Transfer efficiency %],"&lt;-- Select")</f>
        <v>&lt;-- Select</v>
      </c>
      <c r="P193" s="165" t="s">
        <v>67</v>
      </c>
      <c r="Q193" s="166" t="str">
        <f>_xlfn.XLOOKUP(P193, Table7[Select control equipment], Table7[Control efficiency %],"&lt;-- Select")</f>
        <v>&lt;-- Select</v>
      </c>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7"/>
    </row>
    <row r="194" spans="1:79" x14ac:dyDescent="0.25">
      <c r="A194" s="350">
        <v>186</v>
      </c>
      <c r="B194" s="165"/>
      <c r="C194" s="165"/>
      <c r="D194" s="165"/>
      <c r="E194" s="165"/>
      <c r="F194" s="165"/>
      <c r="H194" s="171"/>
      <c r="I194" s="172"/>
      <c r="J194" s="147"/>
      <c r="K194" s="173"/>
      <c r="L194" s="174"/>
      <c r="N194" s="163" t="s">
        <v>66</v>
      </c>
      <c r="O194" s="164" t="str">
        <f>_xlfn.XLOOKUP(N194, Table6[Select application type], Table6[Transfer efficiency %],"&lt;-- Select")</f>
        <v>&lt;-- Select</v>
      </c>
      <c r="P194" s="165" t="s">
        <v>67</v>
      </c>
      <c r="Q194" s="166" t="str">
        <f>_xlfn.XLOOKUP(P194, Table7[Select control equipment], Table7[Control efficiency %],"&lt;-- Select")</f>
        <v>&lt;-- Select</v>
      </c>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7"/>
    </row>
    <row r="195" spans="1:79" x14ac:dyDescent="0.25">
      <c r="A195" s="351">
        <v>187</v>
      </c>
      <c r="B195" s="165"/>
      <c r="C195" s="165"/>
      <c r="D195" s="165"/>
      <c r="E195" s="165"/>
      <c r="F195" s="165"/>
      <c r="H195" s="171"/>
      <c r="I195" s="172"/>
      <c r="J195" s="147"/>
      <c r="K195" s="173"/>
      <c r="L195" s="174"/>
      <c r="N195" s="163" t="s">
        <v>66</v>
      </c>
      <c r="O195" s="164" t="str">
        <f>_xlfn.XLOOKUP(N195, Table6[Select application type], Table6[Transfer efficiency %],"&lt;-- Select")</f>
        <v>&lt;-- Select</v>
      </c>
      <c r="P195" s="165" t="s">
        <v>67</v>
      </c>
      <c r="Q195" s="166" t="str">
        <f>_xlfn.XLOOKUP(P195, Table7[Select control equipment], Table7[Control efficiency %],"&lt;-- Select")</f>
        <v>&lt;-- Select</v>
      </c>
      <c r="T195" s="146"/>
      <c r="U195" s="146"/>
      <c r="V195" s="146"/>
      <c r="W195" s="146"/>
      <c r="X195" s="146"/>
      <c r="Y195" s="146"/>
      <c r="Z195" s="146"/>
      <c r="AA195" s="146"/>
      <c r="AB195" s="146"/>
      <c r="AC195" s="146"/>
      <c r="AD195" s="146"/>
      <c r="AE195" s="146"/>
      <c r="AF195" s="146"/>
      <c r="AG195" s="146"/>
      <c r="AH195" s="146"/>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c r="BI195" s="146"/>
      <c r="BJ195" s="146"/>
      <c r="BK195" s="146"/>
      <c r="BL195" s="146"/>
      <c r="BM195" s="146"/>
      <c r="BN195" s="146"/>
      <c r="BO195" s="146"/>
      <c r="BP195" s="146"/>
      <c r="BQ195" s="146"/>
      <c r="BR195" s="146"/>
      <c r="BS195" s="146"/>
      <c r="BT195" s="146"/>
      <c r="BU195" s="146"/>
      <c r="BV195" s="146"/>
      <c r="BW195" s="146"/>
      <c r="BX195" s="146"/>
      <c r="BY195" s="146"/>
      <c r="BZ195" s="146"/>
      <c r="CA195" s="147"/>
    </row>
    <row r="196" spans="1:79" x14ac:dyDescent="0.25">
      <c r="A196" s="350">
        <v>188</v>
      </c>
      <c r="B196" s="165"/>
      <c r="C196" s="165"/>
      <c r="D196" s="165"/>
      <c r="E196" s="165"/>
      <c r="F196" s="165"/>
      <c r="H196" s="171"/>
      <c r="I196" s="172"/>
      <c r="J196" s="147"/>
      <c r="K196" s="173"/>
      <c r="L196" s="174"/>
      <c r="N196" s="163" t="s">
        <v>66</v>
      </c>
      <c r="O196" s="164" t="str">
        <f>_xlfn.XLOOKUP(N196, Table6[Select application type], Table6[Transfer efficiency %],"&lt;-- Select")</f>
        <v>&lt;-- Select</v>
      </c>
      <c r="P196" s="165" t="s">
        <v>67</v>
      </c>
      <c r="Q196" s="166" t="str">
        <f>_xlfn.XLOOKUP(P196, Table7[Select control equipment], Table7[Control efficiency %],"&lt;-- Select")</f>
        <v>&lt;-- Select</v>
      </c>
      <c r="T196" s="146"/>
      <c r="U196" s="146"/>
      <c r="V196" s="146"/>
      <c r="W196" s="146"/>
      <c r="X196" s="146"/>
      <c r="Y196" s="146"/>
      <c r="Z196" s="146"/>
      <c r="AA196" s="146"/>
      <c r="AB196" s="146"/>
      <c r="AC196" s="146"/>
      <c r="AD196" s="146"/>
      <c r="AE196" s="146"/>
      <c r="AF196" s="146"/>
      <c r="AG196" s="146"/>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c r="BI196" s="146"/>
      <c r="BJ196" s="146"/>
      <c r="BK196" s="146"/>
      <c r="BL196" s="146"/>
      <c r="BM196" s="146"/>
      <c r="BN196" s="146"/>
      <c r="BO196" s="146"/>
      <c r="BP196" s="146"/>
      <c r="BQ196" s="146"/>
      <c r="BR196" s="146"/>
      <c r="BS196" s="146"/>
      <c r="BT196" s="146"/>
      <c r="BU196" s="146"/>
      <c r="BV196" s="146"/>
      <c r="BW196" s="146"/>
      <c r="BX196" s="146"/>
      <c r="BY196" s="146"/>
      <c r="BZ196" s="146"/>
      <c r="CA196" s="147"/>
    </row>
    <row r="197" spans="1:79" x14ac:dyDescent="0.25">
      <c r="A197" s="350">
        <v>189</v>
      </c>
      <c r="B197" s="165"/>
      <c r="C197" s="165"/>
      <c r="D197" s="165"/>
      <c r="E197" s="165"/>
      <c r="F197" s="165"/>
      <c r="H197" s="171"/>
      <c r="I197" s="172"/>
      <c r="J197" s="147"/>
      <c r="K197" s="173"/>
      <c r="L197" s="174"/>
      <c r="N197" s="163" t="s">
        <v>66</v>
      </c>
      <c r="O197" s="164" t="str">
        <f>_xlfn.XLOOKUP(N197, Table6[Select application type], Table6[Transfer efficiency %],"&lt;-- Select")</f>
        <v>&lt;-- Select</v>
      </c>
      <c r="P197" s="165" t="s">
        <v>67</v>
      </c>
      <c r="Q197" s="166" t="str">
        <f>_xlfn.XLOOKUP(P197, Table7[Select control equipment], Table7[Control efficiency %],"&lt;-- Select")</f>
        <v>&lt;-- Select</v>
      </c>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7"/>
    </row>
    <row r="198" spans="1:79" x14ac:dyDescent="0.25">
      <c r="A198" s="351">
        <v>190</v>
      </c>
      <c r="B198" s="165"/>
      <c r="C198" s="165"/>
      <c r="D198" s="165"/>
      <c r="E198" s="165"/>
      <c r="F198" s="165"/>
      <c r="H198" s="175"/>
      <c r="I198" s="175"/>
      <c r="J198" s="149"/>
      <c r="K198" s="148"/>
      <c r="L198" s="149"/>
      <c r="N198" s="163" t="s">
        <v>66</v>
      </c>
      <c r="O198" s="164" t="str">
        <f>_xlfn.XLOOKUP(N198, Table6[Select application type], Table6[Transfer efficiency %],"&lt;-- Select")</f>
        <v>&lt;-- Select</v>
      </c>
      <c r="P198" s="165" t="s">
        <v>67</v>
      </c>
      <c r="Q198" s="166" t="str">
        <f>_xlfn.XLOOKUP(P198, Table7[Select control equipment], Table7[Control efficiency %],"&lt;-- Select")</f>
        <v>&lt;-- Select</v>
      </c>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48"/>
      <c r="BX198" s="148"/>
      <c r="BY198" s="148"/>
      <c r="BZ198" s="148"/>
      <c r="CA198" s="149"/>
    </row>
    <row r="199" spans="1:79" x14ac:dyDescent="0.25">
      <c r="A199" s="350">
        <v>191</v>
      </c>
      <c r="B199" s="165"/>
      <c r="C199" s="165"/>
      <c r="D199" s="165"/>
      <c r="E199" s="165"/>
      <c r="F199" s="165"/>
      <c r="H199" s="175"/>
      <c r="I199" s="175"/>
      <c r="J199" s="149"/>
      <c r="K199" s="148"/>
      <c r="L199" s="149"/>
      <c r="N199" s="163" t="s">
        <v>66</v>
      </c>
      <c r="O199" s="164" t="str">
        <f>_xlfn.XLOOKUP(N199, Table6[Select application type], Table6[Transfer efficiency %],"&lt;-- Select")</f>
        <v>&lt;-- Select</v>
      </c>
      <c r="P199" s="165" t="s">
        <v>67</v>
      </c>
      <c r="Q199" s="166" t="str">
        <f>_xlfn.XLOOKUP(P199, Table7[Select control equipment], Table7[Control efficiency %],"&lt;-- Select")</f>
        <v>&lt;-- Select</v>
      </c>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48"/>
      <c r="BO199" s="148"/>
      <c r="BP199" s="148"/>
      <c r="BQ199" s="148"/>
      <c r="BR199" s="148"/>
      <c r="BS199" s="148"/>
      <c r="BT199" s="148"/>
      <c r="BU199" s="148"/>
      <c r="BV199" s="148"/>
      <c r="BW199" s="148"/>
      <c r="BX199" s="148"/>
      <c r="BY199" s="148"/>
      <c r="BZ199" s="148"/>
      <c r="CA199" s="149"/>
    </row>
    <row r="200" spans="1:79" x14ac:dyDescent="0.25">
      <c r="A200" s="350">
        <v>192</v>
      </c>
      <c r="B200" s="165"/>
      <c r="C200" s="165"/>
      <c r="D200" s="165"/>
      <c r="E200" s="165"/>
      <c r="F200" s="165"/>
      <c r="H200" s="175"/>
      <c r="I200" s="175"/>
      <c r="J200" s="149"/>
      <c r="K200" s="148"/>
      <c r="L200" s="149"/>
      <c r="N200" s="163" t="s">
        <v>66</v>
      </c>
      <c r="O200" s="164" t="str">
        <f>_xlfn.XLOOKUP(N200, Table6[Select application type], Table6[Transfer efficiency %],"&lt;-- Select")</f>
        <v>&lt;-- Select</v>
      </c>
      <c r="P200" s="165" t="s">
        <v>67</v>
      </c>
      <c r="Q200" s="166" t="str">
        <f>_xlfn.XLOOKUP(P200, Table7[Select control equipment], Table7[Control efficiency %],"&lt;-- Select")</f>
        <v>&lt;-- Select</v>
      </c>
      <c r="T200" s="148"/>
      <c r="U200" s="148"/>
      <c r="V200" s="148"/>
      <c r="W200" s="148"/>
      <c r="X200" s="148"/>
      <c r="Y200" s="148"/>
      <c r="Z200" s="148"/>
      <c r="AA200" s="148"/>
      <c r="AB200" s="148"/>
      <c r="AC200" s="148"/>
      <c r="AD200" s="148"/>
      <c r="AE200" s="148"/>
      <c r="AF200" s="148"/>
      <c r="AG200" s="148"/>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c r="BI200" s="148"/>
      <c r="BJ200" s="148"/>
      <c r="BK200" s="148"/>
      <c r="BL200" s="148"/>
      <c r="BM200" s="148"/>
      <c r="BN200" s="148"/>
      <c r="BO200" s="148"/>
      <c r="BP200" s="148"/>
      <c r="BQ200" s="148"/>
      <c r="BR200" s="148"/>
      <c r="BS200" s="148"/>
      <c r="BT200" s="148"/>
      <c r="BU200" s="148"/>
      <c r="BV200" s="148"/>
      <c r="BW200" s="148"/>
      <c r="BX200" s="148"/>
      <c r="BY200" s="148"/>
      <c r="BZ200" s="148"/>
      <c r="CA200" s="149"/>
    </row>
    <row r="201" spans="1:79" x14ac:dyDescent="0.25">
      <c r="A201" s="351">
        <v>193</v>
      </c>
      <c r="B201" s="165"/>
      <c r="C201" s="165"/>
      <c r="D201" s="165"/>
      <c r="E201" s="165"/>
      <c r="F201" s="165"/>
      <c r="H201" s="175"/>
      <c r="I201" s="175"/>
      <c r="J201" s="149"/>
      <c r="K201" s="148"/>
      <c r="L201" s="149"/>
      <c r="N201" s="163" t="s">
        <v>66</v>
      </c>
      <c r="O201" s="164" t="str">
        <f>_xlfn.XLOOKUP(N201, Table6[Select application type], Table6[Transfer efficiency %],"&lt;-- Select")</f>
        <v>&lt;-- Select</v>
      </c>
      <c r="P201" s="165" t="s">
        <v>67</v>
      </c>
      <c r="Q201" s="166" t="str">
        <f>_xlfn.XLOOKUP(P201, Table7[Select control equipment], Table7[Control efficiency %],"&lt;-- Select")</f>
        <v>&lt;-- Select</v>
      </c>
      <c r="T201" s="148"/>
      <c r="U201" s="148"/>
      <c r="V201" s="148"/>
      <c r="W201" s="148"/>
      <c r="X201" s="148"/>
      <c r="Y201" s="148"/>
      <c r="Z201" s="148"/>
      <c r="AA201" s="148"/>
      <c r="AB201" s="148"/>
      <c r="AC201" s="148"/>
      <c r="AD201" s="148"/>
      <c r="AE201" s="148"/>
      <c r="AF201" s="148"/>
      <c r="AG201" s="148"/>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c r="BI201" s="148"/>
      <c r="BJ201" s="148"/>
      <c r="BK201" s="148"/>
      <c r="BL201" s="148"/>
      <c r="BM201" s="148"/>
      <c r="BN201" s="148"/>
      <c r="BO201" s="148"/>
      <c r="BP201" s="148"/>
      <c r="BQ201" s="148"/>
      <c r="BR201" s="148"/>
      <c r="BS201" s="148"/>
      <c r="BT201" s="148"/>
      <c r="BU201" s="148"/>
      <c r="BV201" s="148"/>
      <c r="BW201" s="148"/>
      <c r="BX201" s="148"/>
      <c r="BY201" s="148"/>
      <c r="BZ201" s="148"/>
      <c r="CA201" s="149"/>
    </row>
    <row r="202" spans="1:79" x14ac:dyDescent="0.25">
      <c r="A202" s="350">
        <v>194</v>
      </c>
      <c r="B202" s="165"/>
      <c r="C202" s="165"/>
      <c r="D202" s="165"/>
      <c r="E202" s="165"/>
      <c r="F202" s="165"/>
      <c r="H202" s="175"/>
      <c r="I202" s="175"/>
      <c r="J202" s="149"/>
      <c r="K202" s="148"/>
      <c r="L202" s="149"/>
      <c r="N202" s="163" t="s">
        <v>66</v>
      </c>
      <c r="O202" s="164" t="str">
        <f>_xlfn.XLOOKUP(N202, Table6[Select application type], Table6[Transfer efficiency %],"&lt;-- Select")</f>
        <v>&lt;-- Select</v>
      </c>
      <c r="P202" s="165" t="s">
        <v>67</v>
      </c>
      <c r="Q202" s="166" t="str">
        <f>_xlfn.XLOOKUP(P202, Table7[Select control equipment], Table7[Control efficiency %],"&lt;-- Select")</f>
        <v>&lt;-- Select</v>
      </c>
      <c r="T202" s="148"/>
      <c r="U202" s="148"/>
      <c r="V202" s="148"/>
      <c r="W202" s="148"/>
      <c r="X202" s="148"/>
      <c r="Y202" s="148"/>
      <c r="Z202" s="148"/>
      <c r="AA202" s="148"/>
      <c r="AB202" s="148"/>
      <c r="AC202" s="148"/>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c r="BL202" s="148"/>
      <c r="BM202" s="148"/>
      <c r="BN202" s="148"/>
      <c r="BO202" s="148"/>
      <c r="BP202" s="148"/>
      <c r="BQ202" s="148"/>
      <c r="BR202" s="148"/>
      <c r="BS202" s="148"/>
      <c r="BT202" s="148"/>
      <c r="BU202" s="148"/>
      <c r="BV202" s="148"/>
      <c r="BW202" s="148"/>
      <c r="BX202" s="148"/>
      <c r="BY202" s="148"/>
      <c r="BZ202" s="148"/>
      <c r="CA202" s="149"/>
    </row>
    <row r="203" spans="1:79" x14ac:dyDescent="0.25">
      <c r="A203" s="350">
        <v>195</v>
      </c>
      <c r="B203" s="165"/>
      <c r="C203" s="165"/>
      <c r="D203" s="165"/>
      <c r="E203" s="165"/>
      <c r="F203" s="165"/>
      <c r="H203" s="175"/>
      <c r="I203" s="175"/>
      <c r="J203" s="149"/>
      <c r="K203" s="148"/>
      <c r="L203" s="149"/>
      <c r="N203" s="163" t="s">
        <v>66</v>
      </c>
      <c r="O203" s="164" t="str">
        <f>_xlfn.XLOOKUP(N203, Table6[Select application type], Table6[Transfer efficiency %],"&lt;-- Select")</f>
        <v>&lt;-- Select</v>
      </c>
      <c r="P203" s="165" t="s">
        <v>67</v>
      </c>
      <c r="Q203" s="166" t="str">
        <f>_xlfn.XLOOKUP(P203, Table7[Select control equipment], Table7[Control efficiency %],"&lt;-- Select")</f>
        <v>&lt;-- Select</v>
      </c>
      <c r="T203" s="148"/>
      <c r="U203" s="148"/>
      <c r="V203" s="148"/>
      <c r="W203" s="148"/>
      <c r="X203" s="148"/>
      <c r="Y203" s="148"/>
      <c r="Z203" s="148"/>
      <c r="AA203" s="148"/>
      <c r="AB203" s="148"/>
      <c r="AC203" s="148"/>
      <c r="AD203" s="148"/>
      <c r="AE203" s="148"/>
      <c r="AF203" s="148"/>
      <c r="AG203" s="148"/>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c r="BI203" s="148"/>
      <c r="BJ203" s="148"/>
      <c r="BK203" s="148"/>
      <c r="BL203" s="148"/>
      <c r="BM203" s="148"/>
      <c r="BN203" s="148"/>
      <c r="BO203" s="148"/>
      <c r="BP203" s="148"/>
      <c r="BQ203" s="148"/>
      <c r="BR203" s="148"/>
      <c r="BS203" s="148"/>
      <c r="BT203" s="148"/>
      <c r="BU203" s="148"/>
      <c r="BV203" s="148"/>
      <c r="BW203" s="148"/>
      <c r="BX203" s="148"/>
      <c r="BY203" s="148"/>
      <c r="BZ203" s="148"/>
      <c r="CA203" s="149"/>
    </row>
    <row r="204" spans="1:79" x14ac:dyDescent="0.25">
      <c r="A204" s="351">
        <v>196</v>
      </c>
      <c r="B204" s="165"/>
      <c r="C204" s="165"/>
      <c r="D204" s="165"/>
      <c r="E204" s="165"/>
      <c r="F204" s="165"/>
      <c r="H204" s="175"/>
      <c r="I204" s="175"/>
      <c r="J204" s="149"/>
      <c r="K204" s="148"/>
      <c r="L204" s="149"/>
      <c r="N204" s="163" t="s">
        <v>66</v>
      </c>
      <c r="O204" s="164" t="str">
        <f>_xlfn.XLOOKUP(N204, Table6[Select application type], Table6[Transfer efficiency %],"&lt;-- Select")</f>
        <v>&lt;-- Select</v>
      </c>
      <c r="P204" s="165" t="s">
        <v>67</v>
      </c>
      <c r="Q204" s="166" t="str">
        <f>_xlfn.XLOOKUP(P204, Table7[Select control equipment], Table7[Control efficiency %],"&lt;-- Select")</f>
        <v>&lt;-- Select</v>
      </c>
      <c r="T204" s="148"/>
      <c r="U204" s="148"/>
      <c r="V204" s="148"/>
      <c r="W204" s="148"/>
      <c r="X204" s="148"/>
      <c r="Y204" s="148"/>
      <c r="Z204" s="148"/>
      <c r="AA204" s="148"/>
      <c r="AB204" s="148"/>
      <c r="AC204" s="148"/>
      <c r="AD204" s="148"/>
      <c r="AE204" s="148"/>
      <c r="AF204" s="148"/>
      <c r="AG204" s="148"/>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c r="BI204" s="148"/>
      <c r="BJ204" s="148"/>
      <c r="BK204" s="148"/>
      <c r="BL204" s="148"/>
      <c r="BM204" s="148"/>
      <c r="BN204" s="148"/>
      <c r="BO204" s="148"/>
      <c r="BP204" s="148"/>
      <c r="BQ204" s="148"/>
      <c r="BR204" s="148"/>
      <c r="BS204" s="148"/>
      <c r="BT204" s="148"/>
      <c r="BU204" s="148"/>
      <c r="BV204" s="148"/>
      <c r="BW204" s="148"/>
      <c r="BX204" s="148"/>
      <c r="BY204" s="148"/>
      <c r="BZ204" s="148"/>
      <c r="CA204" s="149"/>
    </row>
    <row r="205" spans="1:79" x14ac:dyDescent="0.25">
      <c r="A205" s="350">
        <v>197</v>
      </c>
      <c r="B205" s="165"/>
      <c r="C205" s="165"/>
      <c r="D205" s="165"/>
      <c r="E205" s="165"/>
      <c r="F205" s="165"/>
      <c r="H205" s="175"/>
      <c r="I205" s="175"/>
      <c r="J205" s="149"/>
      <c r="K205" s="148"/>
      <c r="L205" s="149"/>
      <c r="N205" s="163" t="s">
        <v>66</v>
      </c>
      <c r="O205" s="164" t="str">
        <f>_xlfn.XLOOKUP(N205, Table6[Select application type], Table6[Transfer efficiency %],"&lt;-- Select")</f>
        <v>&lt;-- Select</v>
      </c>
      <c r="P205" s="165" t="s">
        <v>67</v>
      </c>
      <c r="Q205" s="166" t="str">
        <f>_xlfn.XLOOKUP(P205, Table7[Select control equipment], Table7[Control efficiency %],"&lt;-- Select")</f>
        <v>&lt;-- Select</v>
      </c>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c r="BI205" s="148"/>
      <c r="BJ205" s="148"/>
      <c r="BK205" s="148"/>
      <c r="BL205" s="148"/>
      <c r="BM205" s="148"/>
      <c r="BN205" s="148"/>
      <c r="BO205" s="148"/>
      <c r="BP205" s="148"/>
      <c r="BQ205" s="148"/>
      <c r="BR205" s="148"/>
      <c r="BS205" s="148"/>
      <c r="BT205" s="148"/>
      <c r="BU205" s="148"/>
      <c r="BV205" s="148"/>
      <c r="BW205" s="148"/>
      <c r="BX205" s="148"/>
      <c r="BY205" s="148"/>
      <c r="BZ205" s="148"/>
      <c r="CA205" s="149"/>
    </row>
    <row r="206" spans="1:79" x14ac:dyDescent="0.25">
      <c r="A206" s="350">
        <v>198</v>
      </c>
      <c r="B206" s="165"/>
      <c r="C206" s="165"/>
      <c r="D206" s="165"/>
      <c r="E206" s="165"/>
      <c r="F206" s="165"/>
      <c r="H206" s="175"/>
      <c r="I206" s="175"/>
      <c r="J206" s="149"/>
      <c r="K206" s="148"/>
      <c r="L206" s="149"/>
      <c r="N206" s="163" t="s">
        <v>66</v>
      </c>
      <c r="O206" s="164" t="str">
        <f>_xlfn.XLOOKUP(N206, Table6[Select application type], Table6[Transfer efficiency %],"&lt;-- Select")</f>
        <v>&lt;-- Select</v>
      </c>
      <c r="P206" s="165" t="s">
        <v>67</v>
      </c>
      <c r="Q206" s="166" t="str">
        <f>_xlfn.XLOOKUP(P206, Table7[Select control equipment], Table7[Control efficiency %],"&lt;-- Select")</f>
        <v>&lt;-- Select</v>
      </c>
      <c r="T206" s="148"/>
      <c r="U206" s="148"/>
      <c r="V206" s="148"/>
      <c r="W206" s="148"/>
      <c r="X206" s="148"/>
      <c r="Y206" s="148"/>
      <c r="Z206" s="148"/>
      <c r="AA206" s="148"/>
      <c r="AB206" s="148"/>
      <c r="AC206" s="148"/>
      <c r="AD206" s="148"/>
      <c r="AE206" s="148"/>
      <c r="AF206" s="148"/>
      <c r="AG206" s="148"/>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c r="BI206" s="148"/>
      <c r="BJ206" s="148"/>
      <c r="BK206" s="148"/>
      <c r="BL206" s="148"/>
      <c r="BM206" s="148"/>
      <c r="BN206" s="148"/>
      <c r="BO206" s="148"/>
      <c r="BP206" s="148"/>
      <c r="BQ206" s="148"/>
      <c r="BR206" s="148"/>
      <c r="BS206" s="148"/>
      <c r="BT206" s="148"/>
      <c r="BU206" s="148"/>
      <c r="BV206" s="148"/>
      <c r="BW206" s="148"/>
      <c r="BX206" s="148"/>
      <c r="BY206" s="148"/>
      <c r="BZ206" s="148"/>
      <c r="CA206" s="149"/>
    </row>
    <row r="207" spans="1:79" x14ac:dyDescent="0.25">
      <c r="A207" s="351">
        <v>199</v>
      </c>
      <c r="B207" s="165"/>
      <c r="C207" s="165"/>
      <c r="D207" s="165"/>
      <c r="E207" s="165"/>
      <c r="F207" s="165"/>
      <c r="H207" s="175"/>
      <c r="I207" s="175"/>
      <c r="J207" s="149"/>
      <c r="K207" s="148"/>
      <c r="L207" s="149"/>
      <c r="N207" s="163" t="s">
        <v>66</v>
      </c>
      <c r="O207" s="164" t="str">
        <f>_xlfn.XLOOKUP(N207, Table6[Select application type], Table6[Transfer efficiency %],"&lt;-- Select")</f>
        <v>&lt;-- Select</v>
      </c>
      <c r="P207" s="165" t="s">
        <v>67</v>
      </c>
      <c r="Q207" s="166" t="str">
        <f>_xlfn.XLOOKUP(P207, Table7[Select control equipment], Table7[Control efficiency %],"&lt;-- Select")</f>
        <v>&lt;-- Select</v>
      </c>
      <c r="T207" s="148"/>
      <c r="U207" s="148"/>
      <c r="V207" s="148"/>
      <c r="W207" s="148"/>
      <c r="X207" s="148"/>
      <c r="Y207" s="148"/>
      <c r="Z207" s="148"/>
      <c r="AA207" s="148"/>
      <c r="AB207" s="148"/>
      <c r="AC207" s="148"/>
      <c r="AD207" s="148"/>
      <c r="AE207" s="148"/>
      <c r="AF207" s="148"/>
      <c r="AG207" s="148"/>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c r="BI207" s="148"/>
      <c r="BJ207" s="148"/>
      <c r="BK207" s="148"/>
      <c r="BL207" s="148"/>
      <c r="BM207" s="148"/>
      <c r="BN207" s="148"/>
      <c r="BO207" s="148"/>
      <c r="BP207" s="148"/>
      <c r="BQ207" s="148"/>
      <c r="BR207" s="148"/>
      <c r="BS207" s="148"/>
      <c r="BT207" s="148"/>
      <c r="BU207" s="148"/>
      <c r="BV207" s="148"/>
      <c r="BW207" s="148"/>
      <c r="BX207" s="148"/>
      <c r="BY207" s="148"/>
      <c r="BZ207" s="148"/>
      <c r="CA207" s="149"/>
    </row>
    <row r="208" spans="1:79" x14ac:dyDescent="0.25">
      <c r="A208" s="350">
        <v>200</v>
      </c>
      <c r="B208" s="165"/>
      <c r="C208" s="165"/>
      <c r="D208" s="165"/>
      <c r="E208" s="165"/>
      <c r="F208" s="165"/>
      <c r="H208" s="175"/>
      <c r="I208" s="175"/>
      <c r="J208" s="149"/>
      <c r="K208" s="148"/>
      <c r="L208" s="149"/>
      <c r="N208" s="163" t="s">
        <v>66</v>
      </c>
      <c r="O208" s="164" t="str">
        <f>_xlfn.XLOOKUP(N208, Table6[Select application type], Table6[Transfer efficiency %],"&lt;-- Select")</f>
        <v>&lt;-- Select</v>
      </c>
      <c r="P208" s="165" t="s">
        <v>67</v>
      </c>
      <c r="Q208" s="166" t="str">
        <f>_xlfn.XLOOKUP(P208, Table7[Select control equipment], Table7[Control efficiency %],"&lt;-- Select")</f>
        <v>&lt;-- Select</v>
      </c>
      <c r="T208" s="148"/>
      <c r="U208" s="148"/>
      <c r="V208" s="148"/>
      <c r="W208" s="148"/>
      <c r="X208" s="148"/>
      <c r="Y208" s="148"/>
      <c r="Z208" s="148"/>
      <c r="AA208" s="148"/>
      <c r="AB208" s="148"/>
      <c r="AC208" s="148"/>
      <c r="AD208" s="148"/>
      <c r="AE208" s="148"/>
      <c r="AF208" s="148"/>
      <c r="AG208" s="148"/>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c r="BI208" s="148"/>
      <c r="BJ208" s="148"/>
      <c r="BK208" s="148"/>
      <c r="BL208" s="148"/>
      <c r="BM208" s="148"/>
      <c r="BN208" s="148"/>
      <c r="BO208" s="148"/>
      <c r="BP208" s="148"/>
      <c r="BQ208" s="148"/>
      <c r="BR208" s="148"/>
      <c r="BS208" s="148"/>
      <c r="BT208" s="148"/>
      <c r="BU208" s="148"/>
      <c r="BV208" s="148"/>
      <c r="BW208" s="148"/>
      <c r="BX208" s="148"/>
      <c r="BY208" s="148"/>
      <c r="BZ208" s="148"/>
      <c r="CA208" s="149"/>
    </row>
  </sheetData>
  <mergeCells count="10">
    <mergeCell ref="R1:R8"/>
    <mergeCell ref="CB1:CB8"/>
    <mergeCell ref="B3:F3"/>
    <mergeCell ref="I5:J5"/>
    <mergeCell ref="K5:L5"/>
    <mergeCell ref="N3:Q3"/>
    <mergeCell ref="G1:G8"/>
    <mergeCell ref="M1:M8"/>
    <mergeCell ref="H3:L3"/>
    <mergeCell ref="T1:V1"/>
  </mergeCells>
  <phoneticPr fontId="28" type="noConversion"/>
  <conditionalFormatting sqref="O9:O208 Q9:Q208">
    <cfRule type="cellIs" dxfId="5" priority="1" operator="between">
      <formula>0</formula>
      <formula>1</formula>
    </cfRule>
  </conditionalFormatting>
  <conditionalFormatting sqref="Q9:Q208">
    <cfRule type="containsBlanks" dxfId="4" priority="2">
      <formula>LEN(TRIM(Q9))=0</formula>
    </cfRule>
  </conditionalFormatting>
  <dataValidations count="6">
    <dataValidation allowBlank="1" showInputMessage="1" promptTitle="Recommended" prompt="Enter the CAS# for the pollutant, as listed on the SDS and air toxics list. Not all air toxics have a CAS#. " sqref="S3" xr:uid="{F4F7ADCF-B495-4178-974D-47287E771B0B}"/>
    <dataValidation allowBlank="1" showInputMessage="1" promptTitle="Required" prompt="Enter the pollutant code as listed on the air toxics list. " sqref="S4" xr:uid="{4AE2D71C-5DAB-40D3-86C2-938172B68EF0}"/>
    <dataValidation allowBlank="1" showInputMessage="1" promptTitle="Required" prompt="Is the pollutant a particulate? If unknown, leave the selection on &quot;Other.&quot; _x000a_Select from the drop-down menu. Transfer and control efficiencies may be applied to particulate pollutants." sqref="S5" xr:uid="{B67BF00D-7B42-4C93-AE69-DB03CA676A55}"/>
    <dataValidation allowBlank="1" showInputMessage="1" promptTitle="Required" prompt="Select from the drop-down whether the pollutant is a HAP or Other AT, as listed on the air toxics list. " sqref="S6" xr:uid="{2E4A019E-92BC-4994-9416-A54C15E4901E}"/>
    <dataValidation allowBlank="1" showInputMessage="1" promptTitle="Optional" prompt="Select the pollutant's de minimis level from the drop-down menu. De minimis is indicated on the air toxics list. The de minimis level is the lowest reportable amount for the pollutant as listed on the SDS. " sqref="S7" xr:uid="{C9FD9567-DD70-4865-8DAC-E3AA5E2252F7}"/>
    <dataValidation allowBlank="1" prompt="Do not enter information in this cell. This cell is demonstrating an example." sqref="S2" xr:uid="{03F52BDE-7082-4D26-BB9F-967F4E538BFF}"/>
  </dataValidations>
  <hyperlinks>
    <hyperlink ref="W1" r:id="rId1" display="https://www.pca.state.mn.us/sites/default/files/aq-ei4-32.xlsx" xr:uid="{5703D03C-460B-41E2-B721-BDFD6756200A}"/>
    <hyperlink ref="N6" location="TE_table" display="Transfer efficiency" xr:uid="{91EB06A9-7A72-4479-BC7A-CC884C500A56}"/>
    <hyperlink ref="P6" location="CE_Table" display="Control efficiency" xr:uid="{7D6D8864-00B6-497F-8DAF-AE6952375F7A}"/>
  </hyperlinks>
  <pageMargins left="0.7" right="0.7" top="0.75" bottom="0.75" header="0.3" footer="0.3"/>
  <pageSetup pageOrder="overThenDown" orientation="landscape" verticalDpi="1200" r:id="rId2"/>
  <headerFooter>
    <oddFooter>&amp;L&amp;"-,Italic"&amp;8p-sbap5-22  &amp;C&amp;"-,Italic"&amp;8SBEAP Coating air emissions calculator
smallbizhelp.pca@state.mn.us
July 2026&amp;R&amp;"-,Italic"&amp;8Page &amp;P of &amp;N</oddFooter>
  </headerFooter>
  <colBreaks count="3" manualBreakCount="3">
    <brk id="7" max="1048575" man="1"/>
    <brk id="13" max="1048575" man="1"/>
    <brk id="18" max="1048575" man="1"/>
  </colBreaks>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337274A-D378-4459-A6B9-69C845CB018A}">
          <x14:formula1>
            <xm:f>'Data validation'!$B$7:$B$8</xm:f>
          </x14:formula1>
          <xm:sqref>T5:CA5</xm:sqref>
        </x14:dataValidation>
        <x14:dataValidation type="list" allowBlank="1" showInputMessage="1" showErrorMessage="1" xr:uid="{560D4076-E6E6-42B0-B0CA-0C6C0E018391}">
          <x14:formula1>
            <xm:f>'Data validation'!$B$11:$B$13</xm:f>
          </x14:formula1>
          <xm:sqref>T6:CA6</xm:sqref>
        </x14:dataValidation>
        <x14:dataValidation type="list" allowBlank="1" showInputMessage="1" showErrorMessage="1" xr:uid="{D38FB5FB-A351-4720-B81A-26B21BCC856B}">
          <x14:formula1>
            <xm:f>'Data validation'!$B$16:$B$19</xm:f>
          </x14:formula1>
          <xm:sqref>T7:CA7</xm:sqref>
        </x14:dataValidation>
        <x14:dataValidation type="list" allowBlank="1" showInputMessage="1" showErrorMessage="1" xr:uid="{028FB4DB-6510-4728-B118-04FCCBCAD174}">
          <x14:formula1>
            <xm:f>'Data validation'!$D$6:$D$14</xm:f>
          </x14:formula1>
          <xm:sqref>N9:N208</xm:sqref>
        </x14:dataValidation>
        <x14:dataValidation type="list" allowBlank="1" showInputMessage="1" showErrorMessage="1" xr:uid="{CC8801BF-257E-4EB9-B167-11F08F6D1904}">
          <x14:formula1>
            <xm:f>'Data validation'!$D$16:$D$23</xm:f>
          </x14:formula1>
          <xm:sqref>P9:P208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6916-F449-43D6-B5CE-107C800DE319}">
  <sheetPr codeName="Sheet5">
    <tabColor rgb="FFEAF8D8"/>
  </sheetPr>
  <dimension ref="A1:CA208"/>
  <sheetViews>
    <sheetView showGridLines="0" zoomScaleNormal="100" zoomScaleSheetLayoutView="100" workbookViewId="0"/>
  </sheetViews>
  <sheetFormatPr defaultRowHeight="15" outlineLevelCol="1" x14ac:dyDescent="0.25"/>
  <cols>
    <col min="1" max="1" width="5.140625" style="55" bestFit="1" customWidth="1" outlineLevel="1"/>
    <col min="2" max="6" width="15.28515625" style="3" customWidth="1" outlineLevel="1"/>
    <col min="7" max="7" width="16" style="3" customWidth="1" outlineLevel="1"/>
    <col min="8" max="8" width="2.7109375" style="53" customWidth="1"/>
    <col min="9" max="9" width="22.140625" style="3" customWidth="1" outlineLevel="1"/>
    <col min="10" max="11" width="15.5703125" style="3" customWidth="1" outlineLevel="1"/>
    <col min="12" max="12" width="2" style="3" customWidth="1" outlineLevel="1"/>
    <col min="13" max="13" width="22.140625" style="3" customWidth="1" outlineLevel="1"/>
    <col min="14" max="15" width="15.5703125" style="3" customWidth="1" outlineLevel="1"/>
    <col min="16" max="16" width="2.7109375" style="53" customWidth="1"/>
    <col min="17" max="18" width="8.85546875" style="3" customWidth="1" outlineLevel="1"/>
    <col min="19" max="78" width="10.7109375" style="3" customWidth="1" outlineLevel="1"/>
    <col min="79" max="79" width="2.7109375" style="53" customWidth="1"/>
  </cols>
  <sheetData>
    <row r="1" spans="1:79" ht="18.75" x14ac:dyDescent="0.25">
      <c r="A1" s="72"/>
      <c r="B1" s="9" t="s">
        <v>158</v>
      </c>
      <c r="C1" s="153"/>
      <c r="D1" s="153"/>
      <c r="E1" s="153"/>
      <c r="F1" s="153"/>
      <c r="G1" s="106" t="str">
        <f>Introduction!G5</f>
        <v>p-sbap5-22  • 7/23/26</v>
      </c>
      <c r="H1" s="456" t="s">
        <v>190</v>
      </c>
      <c r="I1" s="9" t="s">
        <v>31</v>
      </c>
      <c r="M1" s="191"/>
      <c r="P1" s="456" t="s">
        <v>156</v>
      </c>
      <c r="Q1" s="9" t="s">
        <v>147</v>
      </c>
      <c r="CA1" s="456" t="s">
        <v>147</v>
      </c>
    </row>
    <row r="2" spans="1:79" ht="15" customHeight="1" thickBot="1" x14ac:dyDescent="0.3">
      <c r="A2" s="213"/>
      <c r="G2" s="466" t="s">
        <v>161</v>
      </c>
      <c r="H2" s="456"/>
      <c r="P2" s="456"/>
      <c r="S2" s="211" t="str">
        <f>Data!T2</f>
        <v>Toxic1</v>
      </c>
      <c r="T2" s="211" t="str">
        <f>Data!U2</f>
        <v>Toxic2</v>
      </c>
      <c r="U2" s="211" t="str">
        <f>Data!V2</f>
        <v>Toxic3</v>
      </c>
      <c r="V2" s="211" t="str">
        <f>Data!W2</f>
        <v>Toxic4</v>
      </c>
      <c r="W2" s="211" t="str">
        <f>Data!X2</f>
        <v>Toxic5</v>
      </c>
      <c r="X2" s="211" t="str">
        <f>Data!Y2</f>
        <v>Toxic6</v>
      </c>
      <c r="Y2" s="211" t="str">
        <f>Data!Z2</f>
        <v>Toxic7</v>
      </c>
      <c r="Z2" s="211" t="str">
        <f>Data!AA2</f>
        <v>Toxic8</v>
      </c>
      <c r="AA2" s="211" t="str">
        <f>Data!AB2</f>
        <v>Toxic9</v>
      </c>
      <c r="AB2" s="211" t="str">
        <f>Data!AC2</f>
        <v>Toxic10</v>
      </c>
      <c r="AC2" s="211" t="str">
        <f>Data!AD2</f>
        <v>Toxic11</v>
      </c>
      <c r="AD2" s="211" t="str">
        <f>Data!AE2</f>
        <v>Toxic12</v>
      </c>
      <c r="AE2" s="211" t="str">
        <f>Data!AF2</f>
        <v>Toxic13</v>
      </c>
      <c r="AF2" s="211" t="str">
        <f>Data!AG2</f>
        <v>Toxic14</v>
      </c>
      <c r="AG2" s="211" t="str">
        <f>Data!AH2</f>
        <v>Toxic15</v>
      </c>
      <c r="AH2" s="211" t="str">
        <f>Data!AI2</f>
        <v>Toxic16</v>
      </c>
      <c r="AI2" s="211" t="str">
        <f>Data!AJ2</f>
        <v>Toxic17</v>
      </c>
      <c r="AJ2" s="211" t="str">
        <f>Data!AK2</f>
        <v>Toxic18</v>
      </c>
      <c r="AK2" s="211" t="str">
        <f>Data!AL2</f>
        <v>Toxic19</v>
      </c>
      <c r="AL2" s="211" t="str">
        <f>Data!AM2</f>
        <v>Toxic20</v>
      </c>
      <c r="AM2" s="211" t="str">
        <f>Data!AN2</f>
        <v>Toxic21</v>
      </c>
      <c r="AN2" s="211" t="str">
        <f>Data!AO2</f>
        <v>Toxic22</v>
      </c>
      <c r="AO2" s="211" t="str">
        <f>Data!AP2</f>
        <v>Toxic23</v>
      </c>
      <c r="AP2" s="211" t="str">
        <f>Data!AQ2</f>
        <v>Toxic24</v>
      </c>
      <c r="AQ2" s="211" t="str">
        <f>Data!AR2</f>
        <v>Toxic25</v>
      </c>
      <c r="AR2" s="211" t="str">
        <f>Data!AS2</f>
        <v>Toxic26</v>
      </c>
      <c r="AS2" s="211" t="str">
        <f>Data!AT2</f>
        <v>Toxic27</v>
      </c>
      <c r="AT2" s="211" t="str">
        <f>Data!AU2</f>
        <v>Toxic28</v>
      </c>
      <c r="AU2" s="211" t="str">
        <f>Data!AV2</f>
        <v>Toxic29</v>
      </c>
      <c r="AV2" s="211" t="str">
        <f>Data!AW2</f>
        <v>Toxic30</v>
      </c>
      <c r="AW2" s="211" t="str">
        <f>Data!AX2</f>
        <v>Toxic31</v>
      </c>
      <c r="AX2" s="211" t="str">
        <f>Data!AY2</f>
        <v>Toxic32</v>
      </c>
      <c r="AY2" s="211" t="str">
        <f>Data!AZ2</f>
        <v>Toxic33</v>
      </c>
      <c r="AZ2" s="211" t="str">
        <f>Data!BA2</f>
        <v>Toxic34</v>
      </c>
      <c r="BA2" s="211" t="str">
        <f>Data!BB2</f>
        <v>Toxic35</v>
      </c>
      <c r="BB2" s="211" t="str">
        <f>Data!BC2</f>
        <v>Toxic36</v>
      </c>
      <c r="BC2" s="211" t="str">
        <f>Data!BD2</f>
        <v>Toxic37</v>
      </c>
      <c r="BD2" s="211" t="str">
        <f>Data!BE2</f>
        <v>Toxic38</v>
      </c>
      <c r="BE2" s="211" t="str">
        <f>Data!BF2</f>
        <v>Toxic39</v>
      </c>
      <c r="BF2" s="211" t="str">
        <f>Data!BG2</f>
        <v>Toxic40</v>
      </c>
      <c r="BG2" s="211" t="str">
        <f>Data!BH2</f>
        <v>Toxic41</v>
      </c>
      <c r="BH2" s="211" t="str">
        <f>Data!BI2</f>
        <v>Toxic42</v>
      </c>
      <c r="BI2" s="211" t="str">
        <f>Data!BJ2</f>
        <v>Toxic43</v>
      </c>
      <c r="BJ2" s="211" t="str">
        <f>Data!BK2</f>
        <v>Toxic44</v>
      </c>
      <c r="BK2" s="211" t="str">
        <f>Data!BL2</f>
        <v>Toxic45</v>
      </c>
      <c r="BL2" s="211" t="str">
        <f>Data!BM2</f>
        <v>Toxic46</v>
      </c>
      <c r="BM2" s="211" t="str">
        <f>Data!BN2</f>
        <v>Toxic47</v>
      </c>
      <c r="BN2" s="211" t="str">
        <f>Data!BO2</f>
        <v>Toxic48</v>
      </c>
      <c r="BO2" s="211" t="str">
        <f>Data!BP2</f>
        <v>Toxic49</v>
      </c>
      <c r="BP2" s="211" t="str">
        <f>Data!BQ2</f>
        <v>Toxic50</v>
      </c>
      <c r="BQ2" s="211" t="str">
        <f>Data!BR2</f>
        <v>Toxic51</v>
      </c>
      <c r="BR2" s="211" t="str">
        <f>Data!BS2</f>
        <v>Toxic52</v>
      </c>
      <c r="BS2" s="211" t="str">
        <f>Data!BT2</f>
        <v>Toxic53</v>
      </c>
      <c r="BT2" s="211" t="str">
        <f>Data!BU2</f>
        <v>Toxic54</v>
      </c>
      <c r="BU2" s="211" t="str">
        <f>Data!BV2</f>
        <v>Toxic55</v>
      </c>
      <c r="BV2" s="211" t="str">
        <f>Data!BW2</f>
        <v>Toxic56</v>
      </c>
      <c r="BW2" s="211" t="str">
        <f>Data!BX2</f>
        <v>Toxic57</v>
      </c>
      <c r="BX2" s="211" t="str">
        <f>Data!BY2</f>
        <v>Toxic58</v>
      </c>
      <c r="BY2" s="211" t="str">
        <f>Data!BZ2</f>
        <v>Toxic59</v>
      </c>
      <c r="BZ2" s="211" t="str">
        <f>Data!CA2</f>
        <v>Toxic60</v>
      </c>
      <c r="CA2" s="456"/>
    </row>
    <row r="3" spans="1:79" ht="14.45" customHeight="1" thickBot="1" x14ac:dyDescent="0.3">
      <c r="A3" s="214"/>
      <c r="D3" s="184"/>
      <c r="E3" s="157"/>
      <c r="F3" s="72"/>
      <c r="G3" s="466"/>
      <c r="H3" s="456"/>
      <c r="I3" s="480" t="s">
        <v>150</v>
      </c>
      <c r="J3" s="481"/>
      <c r="K3" s="192" t="s">
        <v>61</v>
      </c>
      <c r="M3" s="477" t="s">
        <v>212</v>
      </c>
      <c r="N3" s="478"/>
      <c r="O3" s="479"/>
      <c r="P3" s="456"/>
      <c r="S3" s="366" t="str">
        <f>Data!T3</f>
        <v>CAS#</v>
      </c>
      <c r="T3" s="366" t="str">
        <f>Data!U3</f>
        <v>CAS#</v>
      </c>
      <c r="U3" s="366" t="str">
        <f>Data!V3</f>
        <v>CAS#</v>
      </c>
      <c r="V3" s="366" t="str">
        <f>Data!W3</f>
        <v>CAS#</v>
      </c>
      <c r="W3" s="366" t="str">
        <f>Data!X3</f>
        <v>CAS#</v>
      </c>
      <c r="X3" s="366" t="str">
        <f>Data!Y3</f>
        <v>CAS#</v>
      </c>
      <c r="Y3" s="366" t="str">
        <f>Data!Z3</f>
        <v>CAS#</v>
      </c>
      <c r="Z3" s="366" t="str">
        <f>Data!AA3</f>
        <v>CAS#</v>
      </c>
      <c r="AA3" s="366" t="str">
        <f>Data!AB3</f>
        <v>CAS#</v>
      </c>
      <c r="AB3" s="366" t="str">
        <f>Data!AC3</f>
        <v>CAS#</v>
      </c>
      <c r="AC3" s="366" t="str">
        <f>Data!AD3</f>
        <v>CAS#</v>
      </c>
      <c r="AD3" s="366" t="str">
        <f>Data!AE3</f>
        <v>CAS#</v>
      </c>
      <c r="AE3" s="366" t="str">
        <f>Data!AF3</f>
        <v>CAS#</v>
      </c>
      <c r="AF3" s="366" t="str">
        <f>Data!AG3</f>
        <v>CAS#</v>
      </c>
      <c r="AG3" s="366" t="str">
        <f>Data!AH3</f>
        <v>CAS#</v>
      </c>
      <c r="AH3" s="366" t="str">
        <f>Data!AI3</f>
        <v>CAS#</v>
      </c>
      <c r="AI3" s="366" t="str">
        <f>Data!AJ3</f>
        <v>CAS#</v>
      </c>
      <c r="AJ3" s="366" t="str">
        <f>Data!AK3</f>
        <v>CAS#</v>
      </c>
      <c r="AK3" s="366" t="str">
        <f>Data!AL3</f>
        <v>CAS#</v>
      </c>
      <c r="AL3" s="366" t="str">
        <f>Data!AM3</f>
        <v>CAS#</v>
      </c>
      <c r="AM3" s="366" t="str">
        <f>Data!AN3</f>
        <v>CAS#</v>
      </c>
      <c r="AN3" s="366" t="str">
        <f>Data!AO3</f>
        <v>CAS#</v>
      </c>
      <c r="AO3" s="366" t="str">
        <f>Data!AP3</f>
        <v>CAS#</v>
      </c>
      <c r="AP3" s="366" t="str">
        <f>Data!AQ3</f>
        <v>CAS#</v>
      </c>
      <c r="AQ3" s="366" t="str">
        <f>Data!AR3</f>
        <v>CAS#</v>
      </c>
      <c r="AR3" s="366" t="str">
        <f>Data!AS3</f>
        <v>CAS#</v>
      </c>
      <c r="AS3" s="366" t="str">
        <f>Data!AT3</f>
        <v>CAS#</v>
      </c>
      <c r="AT3" s="366" t="str">
        <f>Data!AU3</f>
        <v>CAS#</v>
      </c>
      <c r="AU3" s="366" t="str">
        <f>Data!AV3</f>
        <v>CAS#</v>
      </c>
      <c r="AV3" s="366" t="str">
        <f>Data!AW3</f>
        <v>CAS#</v>
      </c>
      <c r="AW3" s="366" t="str">
        <f>Data!AX3</f>
        <v>CAS#</v>
      </c>
      <c r="AX3" s="366" t="str">
        <f>Data!AY3</f>
        <v>CAS#</v>
      </c>
      <c r="AY3" s="366" t="str">
        <f>Data!AZ3</f>
        <v>CAS#</v>
      </c>
      <c r="AZ3" s="366" t="str">
        <f>Data!BA3</f>
        <v>CAS#</v>
      </c>
      <c r="BA3" s="366" t="str">
        <f>Data!BB3</f>
        <v>CAS#</v>
      </c>
      <c r="BB3" s="366" t="str">
        <f>Data!BC3</f>
        <v>CAS#</v>
      </c>
      <c r="BC3" s="366" t="str">
        <f>Data!BD3</f>
        <v>CAS#</v>
      </c>
      <c r="BD3" s="366" t="str">
        <f>Data!BE3</f>
        <v>CAS#</v>
      </c>
      <c r="BE3" s="366" t="str">
        <f>Data!BF3</f>
        <v>CAS#</v>
      </c>
      <c r="BF3" s="366" t="str">
        <f>Data!BG3</f>
        <v>CAS#</v>
      </c>
      <c r="BG3" s="366" t="str">
        <f>Data!BH3</f>
        <v>CAS#</v>
      </c>
      <c r="BH3" s="366" t="str">
        <f>Data!BI3</f>
        <v>CAS#</v>
      </c>
      <c r="BI3" s="366" t="str">
        <f>Data!BJ3</f>
        <v>CAS#</v>
      </c>
      <c r="BJ3" s="366" t="str">
        <f>Data!BK3</f>
        <v>CAS#</v>
      </c>
      <c r="BK3" s="366" t="str">
        <f>Data!BL3</f>
        <v>CAS#</v>
      </c>
      <c r="BL3" s="366" t="str">
        <f>Data!BM3</f>
        <v>CAS#</v>
      </c>
      <c r="BM3" s="366" t="str">
        <f>Data!BN3</f>
        <v>CAS#</v>
      </c>
      <c r="BN3" s="366" t="str">
        <f>Data!BO3</f>
        <v>CAS#</v>
      </c>
      <c r="BO3" s="366" t="str">
        <f>Data!BP3</f>
        <v>CAS#</v>
      </c>
      <c r="BP3" s="366" t="str">
        <f>Data!BQ3</f>
        <v>CAS#</v>
      </c>
      <c r="BQ3" s="366" t="str">
        <f>Data!BR3</f>
        <v>CAS#</v>
      </c>
      <c r="BR3" s="366" t="str">
        <f>Data!BS3</f>
        <v>CAS#</v>
      </c>
      <c r="BS3" s="366" t="str">
        <f>Data!BT3</f>
        <v>CAS#</v>
      </c>
      <c r="BT3" s="366" t="str">
        <f>Data!BU3</f>
        <v>CAS#</v>
      </c>
      <c r="BU3" s="366" t="str">
        <f>Data!BV3</f>
        <v>CAS#</v>
      </c>
      <c r="BV3" s="366" t="str">
        <f>Data!BW3</f>
        <v>CAS#</v>
      </c>
      <c r="BW3" s="366" t="str">
        <f>Data!BX3</f>
        <v>CAS#</v>
      </c>
      <c r="BX3" s="366" t="str">
        <f>Data!BY3</f>
        <v>CAS#</v>
      </c>
      <c r="BY3" s="366" t="str">
        <f>Data!BZ3</f>
        <v>CAS#</v>
      </c>
      <c r="BZ3" s="366" t="str">
        <f>Data!CA3</f>
        <v>CAS#</v>
      </c>
      <c r="CA3" s="456"/>
    </row>
    <row r="4" spans="1:79" x14ac:dyDescent="0.25">
      <c r="A4" s="72"/>
      <c r="B4" s="182" t="s">
        <v>137</v>
      </c>
      <c r="C4" s="183" t="s">
        <v>142</v>
      </c>
      <c r="D4" s="66"/>
      <c r="E4" s="66"/>
      <c r="F4" s="66"/>
      <c r="G4" s="466"/>
      <c r="H4" s="456"/>
      <c r="I4" s="193"/>
      <c r="J4" s="193"/>
      <c r="M4" s="339"/>
      <c r="N4" s="473" t="s">
        <v>213</v>
      </c>
      <c r="O4" s="475" t="s">
        <v>398</v>
      </c>
      <c r="P4" s="456"/>
      <c r="Q4" s="209" t="s">
        <v>2</v>
      </c>
      <c r="R4" s="209" t="s">
        <v>10</v>
      </c>
      <c r="S4" s="366" t="str">
        <f>Data!T4</f>
        <v>Pollutant code</v>
      </c>
      <c r="T4" s="366" t="str">
        <f>Data!U4</f>
        <v>Pollutant code</v>
      </c>
      <c r="U4" s="366" t="str">
        <f>Data!V4</f>
        <v>Pollutant code</v>
      </c>
      <c r="V4" s="366" t="str">
        <f>Data!W4</f>
        <v>Pollutant code</v>
      </c>
      <c r="W4" s="366" t="str">
        <f>Data!X4</f>
        <v>Pollutant code</v>
      </c>
      <c r="X4" s="366" t="str">
        <f>Data!Y4</f>
        <v>Pollutant code</v>
      </c>
      <c r="Y4" s="366" t="str">
        <f>Data!Z4</f>
        <v>Pollutant code</v>
      </c>
      <c r="Z4" s="366" t="str">
        <f>Data!AA4</f>
        <v>Pollutant code</v>
      </c>
      <c r="AA4" s="366" t="str">
        <f>Data!AB4</f>
        <v>Pollutant code</v>
      </c>
      <c r="AB4" s="366" t="str">
        <f>Data!AC4</f>
        <v>Pollutant code</v>
      </c>
      <c r="AC4" s="366" t="str">
        <f>Data!AD4</f>
        <v>Pollutant code</v>
      </c>
      <c r="AD4" s="366" t="str">
        <f>Data!AE4</f>
        <v>Pollutant code</v>
      </c>
      <c r="AE4" s="366" t="str">
        <f>Data!AF4</f>
        <v>Pollutant code</v>
      </c>
      <c r="AF4" s="366" t="str">
        <f>Data!AG4</f>
        <v>Pollutant code</v>
      </c>
      <c r="AG4" s="366" t="str">
        <f>Data!AH4</f>
        <v>Pollutant code</v>
      </c>
      <c r="AH4" s="366" t="str">
        <f>Data!AI4</f>
        <v>Pollutant code</v>
      </c>
      <c r="AI4" s="366" t="str">
        <f>Data!AJ4</f>
        <v>Pollutant code</v>
      </c>
      <c r="AJ4" s="366" t="str">
        <f>Data!AK4</f>
        <v>Pollutant code</v>
      </c>
      <c r="AK4" s="366" t="str">
        <f>Data!AL4</f>
        <v>Pollutant code</v>
      </c>
      <c r="AL4" s="366" t="str">
        <f>Data!AM4</f>
        <v>Pollutant code</v>
      </c>
      <c r="AM4" s="366" t="str">
        <f>Data!AN4</f>
        <v>Pollutant code</v>
      </c>
      <c r="AN4" s="366" t="str">
        <f>Data!AO4</f>
        <v>Pollutant code</v>
      </c>
      <c r="AO4" s="366" t="str">
        <f>Data!AP4</f>
        <v>Pollutant code</v>
      </c>
      <c r="AP4" s="366" t="str">
        <f>Data!AQ4</f>
        <v>Pollutant code</v>
      </c>
      <c r="AQ4" s="366" t="str">
        <f>Data!AR4</f>
        <v>Pollutant code</v>
      </c>
      <c r="AR4" s="366" t="str">
        <f>Data!AS4</f>
        <v>Pollutant code</v>
      </c>
      <c r="AS4" s="366" t="str">
        <f>Data!AT4</f>
        <v>Pollutant code</v>
      </c>
      <c r="AT4" s="366" t="str">
        <f>Data!AU4</f>
        <v>Pollutant code</v>
      </c>
      <c r="AU4" s="366" t="str">
        <f>Data!AV4</f>
        <v>Pollutant code</v>
      </c>
      <c r="AV4" s="366" t="str">
        <f>Data!AW4</f>
        <v>Pollutant code</v>
      </c>
      <c r="AW4" s="366" t="str">
        <f>Data!AX4</f>
        <v>Pollutant code</v>
      </c>
      <c r="AX4" s="366" t="str">
        <f>Data!AY4</f>
        <v>Pollutant code</v>
      </c>
      <c r="AY4" s="366" t="str">
        <f>Data!AZ4</f>
        <v>Pollutant code</v>
      </c>
      <c r="AZ4" s="366" t="str">
        <f>Data!BA4</f>
        <v>Pollutant code</v>
      </c>
      <c r="BA4" s="366" t="str">
        <f>Data!BB4</f>
        <v>Pollutant code</v>
      </c>
      <c r="BB4" s="366" t="str">
        <f>Data!BC4</f>
        <v>Pollutant code</v>
      </c>
      <c r="BC4" s="366" t="str">
        <f>Data!BD4</f>
        <v>Pollutant code</v>
      </c>
      <c r="BD4" s="366" t="str">
        <f>Data!BE4</f>
        <v>Pollutant code</v>
      </c>
      <c r="BE4" s="366" t="str">
        <f>Data!BF4</f>
        <v>Pollutant code</v>
      </c>
      <c r="BF4" s="366" t="str">
        <f>Data!BG4</f>
        <v>Pollutant code</v>
      </c>
      <c r="BG4" s="366" t="str">
        <f>Data!BH4</f>
        <v>Pollutant code</v>
      </c>
      <c r="BH4" s="366" t="str">
        <f>Data!BI4</f>
        <v>Pollutant code</v>
      </c>
      <c r="BI4" s="366" t="str">
        <f>Data!BJ4</f>
        <v>Pollutant code</v>
      </c>
      <c r="BJ4" s="366" t="str">
        <f>Data!BK4</f>
        <v>Pollutant code</v>
      </c>
      <c r="BK4" s="366" t="str">
        <f>Data!BL4</f>
        <v>Pollutant code</v>
      </c>
      <c r="BL4" s="366" t="str">
        <f>Data!BM4</f>
        <v>Pollutant code</v>
      </c>
      <c r="BM4" s="366" t="str">
        <f>Data!BN4</f>
        <v>Pollutant code</v>
      </c>
      <c r="BN4" s="366" t="str">
        <f>Data!BO4</f>
        <v>Pollutant code</v>
      </c>
      <c r="BO4" s="366" t="str">
        <f>Data!BP4</f>
        <v>Pollutant code</v>
      </c>
      <c r="BP4" s="366" t="str">
        <f>Data!BQ4</f>
        <v>Pollutant code</v>
      </c>
      <c r="BQ4" s="366" t="str">
        <f>Data!BR4</f>
        <v>Pollutant code</v>
      </c>
      <c r="BR4" s="366" t="str">
        <f>Data!BS4</f>
        <v>Pollutant code</v>
      </c>
      <c r="BS4" s="366" t="str">
        <f>Data!BT4</f>
        <v>Pollutant code</v>
      </c>
      <c r="BT4" s="366" t="str">
        <f>Data!BU4</f>
        <v>Pollutant code</v>
      </c>
      <c r="BU4" s="366" t="str">
        <f>Data!BV4</f>
        <v>Pollutant code</v>
      </c>
      <c r="BV4" s="366" t="str">
        <f>Data!BW4</f>
        <v>Pollutant code</v>
      </c>
      <c r="BW4" s="366" t="str">
        <f>Data!BX4</f>
        <v>Pollutant code</v>
      </c>
      <c r="BX4" s="366" t="str">
        <f>Data!BY4</f>
        <v>Pollutant code</v>
      </c>
      <c r="BY4" s="366" t="str">
        <f>Data!BZ4</f>
        <v>Pollutant code</v>
      </c>
      <c r="BZ4" s="366" t="str">
        <f>Data!CA4</f>
        <v>Pollutant code</v>
      </c>
      <c r="CA4" s="456"/>
    </row>
    <row r="5" spans="1:79" ht="15.75" thickBot="1" x14ac:dyDescent="0.3">
      <c r="A5" s="30"/>
      <c r="B5" s="30"/>
      <c r="C5" s="30"/>
      <c r="D5" s="30"/>
      <c r="E5" s="30"/>
      <c r="F5" s="30"/>
      <c r="G5" s="466"/>
      <c r="H5" s="456"/>
      <c r="J5" s="75" t="s">
        <v>146</v>
      </c>
      <c r="K5" s="75" t="s">
        <v>145</v>
      </c>
      <c r="M5" s="339"/>
      <c r="N5" s="474"/>
      <c r="O5" s="476"/>
      <c r="P5" s="456"/>
      <c r="S5" s="211" t="str">
        <f>Data!T5</f>
        <v>Other</v>
      </c>
      <c r="T5" s="211" t="str">
        <f>Data!U5</f>
        <v>Other</v>
      </c>
      <c r="U5" s="211" t="str">
        <f>Data!V5</f>
        <v>Other</v>
      </c>
      <c r="V5" s="211" t="str">
        <f>Data!W5</f>
        <v>Other</v>
      </c>
      <c r="W5" s="211" t="str">
        <f>Data!X5</f>
        <v>Other</v>
      </c>
      <c r="X5" s="211" t="str">
        <f>Data!Y5</f>
        <v>Other</v>
      </c>
      <c r="Y5" s="211" t="str">
        <f>Data!Z5</f>
        <v>Other</v>
      </c>
      <c r="Z5" s="211" t="str">
        <f>Data!AA5</f>
        <v>Other</v>
      </c>
      <c r="AA5" s="211" t="str">
        <f>Data!AB5</f>
        <v>Other</v>
      </c>
      <c r="AB5" s="211" t="str">
        <f>Data!AC5</f>
        <v>Other</v>
      </c>
      <c r="AC5" s="211" t="str">
        <f>Data!AD5</f>
        <v>Other</v>
      </c>
      <c r="AD5" s="211" t="str">
        <f>Data!AE5</f>
        <v>Other</v>
      </c>
      <c r="AE5" s="211" t="str">
        <f>Data!AF5</f>
        <v>Other</v>
      </c>
      <c r="AF5" s="211" t="str">
        <f>Data!AG5</f>
        <v>Other</v>
      </c>
      <c r="AG5" s="211" t="str">
        <f>Data!AH5</f>
        <v>Other</v>
      </c>
      <c r="AH5" s="211" t="str">
        <f>Data!AI5</f>
        <v>Other</v>
      </c>
      <c r="AI5" s="211" t="str">
        <f>Data!AJ5</f>
        <v>Other</v>
      </c>
      <c r="AJ5" s="211" t="str">
        <f>Data!AK5</f>
        <v>Other</v>
      </c>
      <c r="AK5" s="211" t="str">
        <f>Data!AL5</f>
        <v>Other</v>
      </c>
      <c r="AL5" s="211" t="str">
        <f>Data!AM5</f>
        <v>Other</v>
      </c>
      <c r="AM5" s="211" t="str">
        <f>Data!AN5</f>
        <v>Other</v>
      </c>
      <c r="AN5" s="211" t="str">
        <f>Data!AO5</f>
        <v>Other</v>
      </c>
      <c r="AO5" s="211" t="str">
        <f>Data!AP5</f>
        <v>Other</v>
      </c>
      <c r="AP5" s="211" t="str">
        <f>Data!AQ5</f>
        <v>Other</v>
      </c>
      <c r="AQ5" s="211" t="str">
        <f>Data!AR5</f>
        <v>Other</v>
      </c>
      <c r="AR5" s="211" t="str">
        <f>Data!AS5</f>
        <v>Other</v>
      </c>
      <c r="AS5" s="211" t="str">
        <f>Data!AT5</f>
        <v>Other</v>
      </c>
      <c r="AT5" s="211" t="str">
        <f>Data!AU5</f>
        <v>Other</v>
      </c>
      <c r="AU5" s="211" t="str">
        <f>Data!AV5</f>
        <v>Other</v>
      </c>
      <c r="AV5" s="211" t="str">
        <f>Data!AW5</f>
        <v>Other</v>
      </c>
      <c r="AW5" s="211" t="str">
        <f>Data!AX5</f>
        <v>Other</v>
      </c>
      <c r="AX5" s="211" t="str">
        <f>Data!AY5</f>
        <v>Other</v>
      </c>
      <c r="AY5" s="211" t="str">
        <f>Data!AZ5</f>
        <v>Other</v>
      </c>
      <c r="AZ5" s="211" t="str">
        <f>Data!BA5</f>
        <v>Other</v>
      </c>
      <c r="BA5" s="211" t="str">
        <f>Data!BB5</f>
        <v>Other</v>
      </c>
      <c r="BB5" s="211" t="str">
        <f>Data!BC5</f>
        <v>Other</v>
      </c>
      <c r="BC5" s="211" t="str">
        <f>Data!BD5</f>
        <v>Other</v>
      </c>
      <c r="BD5" s="211" t="str">
        <f>Data!BE5</f>
        <v>Other</v>
      </c>
      <c r="BE5" s="211" t="str">
        <f>Data!BF5</f>
        <v>Other</v>
      </c>
      <c r="BF5" s="211" t="str">
        <f>Data!BG5</f>
        <v>Other</v>
      </c>
      <c r="BG5" s="211" t="str">
        <f>Data!BH5</f>
        <v>Other</v>
      </c>
      <c r="BH5" s="211" t="str">
        <f>Data!BI5</f>
        <v>Other</v>
      </c>
      <c r="BI5" s="211" t="str">
        <f>Data!BJ5</f>
        <v>Other</v>
      </c>
      <c r="BJ5" s="211" t="str">
        <f>Data!BK5</f>
        <v>Other</v>
      </c>
      <c r="BK5" s="211" t="str">
        <f>Data!BL5</f>
        <v>Other</v>
      </c>
      <c r="BL5" s="211" t="str">
        <f>Data!BM5</f>
        <v>Other</v>
      </c>
      <c r="BM5" s="211" t="str">
        <f>Data!BN5</f>
        <v>Other</v>
      </c>
      <c r="BN5" s="211" t="str">
        <f>Data!BO5</f>
        <v>Other</v>
      </c>
      <c r="BO5" s="211" t="str">
        <f>Data!BP5</f>
        <v>Other</v>
      </c>
      <c r="BP5" s="211" t="str">
        <f>Data!BQ5</f>
        <v>Other</v>
      </c>
      <c r="BQ5" s="211" t="str">
        <f>Data!BR5</f>
        <v>Other</v>
      </c>
      <c r="BR5" s="211" t="str">
        <f>Data!BS5</f>
        <v>Other</v>
      </c>
      <c r="BS5" s="211" t="str">
        <f>Data!BT5</f>
        <v>Other</v>
      </c>
      <c r="BT5" s="211" t="str">
        <f>Data!BU5</f>
        <v>Other</v>
      </c>
      <c r="BU5" s="211" t="str">
        <f>Data!BV5</f>
        <v>Other</v>
      </c>
      <c r="BV5" s="211" t="str">
        <f>Data!BW5</f>
        <v>Other</v>
      </c>
      <c r="BW5" s="211" t="str">
        <f>Data!BX5</f>
        <v>Other</v>
      </c>
      <c r="BX5" s="211" t="str">
        <f>Data!BY5</f>
        <v>Other</v>
      </c>
      <c r="BY5" s="211" t="str">
        <f>Data!BZ5</f>
        <v>Other</v>
      </c>
      <c r="BZ5" s="211" t="str">
        <f>Data!CA5</f>
        <v>Other</v>
      </c>
      <c r="CA5" s="456"/>
    </row>
    <row r="6" spans="1:79" ht="15" customHeight="1" x14ac:dyDescent="0.25">
      <c r="A6" s="30" t="str">
        <f>Data!A6</f>
        <v>Entry</v>
      </c>
      <c r="B6" s="30" t="str">
        <f>Data!B6</f>
        <v>Product ID</v>
      </c>
      <c r="C6" s="30" t="str">
        <f>Data!C6</f>
        <v>Material name</v>
      </c>
      <c r="D6" s="30" t="str">
        <f>Data!D6</f>
        <v>Manufacturer</v>
      </c>
      <c r="E6" s="30" t="str">
        <f>Data!E6</f>
        <v>Type of material</v>
      </c>
      <c r="F6" s="30" t="str">
        <f>Data!F6</f>
        <v>Stack ID</v>
      </c>
      <c r="G6" s="185" t="s">
        <v>138</v>
      </c>
      <c r="H6" s="456"/>
      <c r="I6" s="73" t="s">
        <v>143</v>
      </c>
      <c r="J6" s="195" t="s">
        <v>139</v>
      </c>
      <c r="K6" s="195" t="s">
        <v>139</v>
      </c>
      <c r="M6" s="90" t="s">
        <v>143</v>
      </c>
      <c r="N6" s="196" t="s">
        <v>139</v>
      </c>
      <c r="O6" s="197" t="s">
        <v>139</v>
      </c>
      <c r="P6" s="456"/>
      <c r="S6" s="211" t="str">
        <f>Data!T6</f>
        <v>Select one</v>
      </c>
      <c r="T6" s="211" t="str">
        <f>Data!U6</f>
        <v>Select one</v>
      </c>
      <c r="U6" s="211" t="str">
        <f>Data!V6</f>
        <v>Select one</v>
      </c>
      <c r="V6" s="211" t="str">
        <f>Data!W6</f>
        <v>Select one</v>
      </c>
      <c r="W6" s="211" t="str">
        <f>Data!X6</f>
        <v>Select one</v>
      </c>
      <c r="X6" s="211" t="str">
        <f>Data!Y6</f>
        <v>Select one</v>
      </c>
      <c r="Y6" s="211" t="str">
        <f>Data!Z6</f>
        <v>Select one</v>
      </c>
      <c r="Z6" s="211" t="str">
        <f>Data!AA6</f>
        <v>Select one</v>
      </c>
      <c r="AA6" s="211" t="str">
        <f>Data!AB6</f>
        <v>Select one</v>
      </c>
      <c r="AB6" s="211" t="str">
        <f>Data!AC6</f>
        <v>Select one</v>
      </c>
      <c r="AC6" s="211" t="str">
        <f>Data!AD6</f>
        <v>Select one</v>
      </c>
      <c r="AD6" s="211" t="str">
        <f>Data!AE6</f>
        <v>Select one</v>
      </c>
      <c r="AE6" s="211" t="str">
        <f>Data!AF6</f>
        <v>Select one</v>
      </c>
      <c r="AF6" s="211" t="str">
        <f>Data!AG6</f>
        <v>Select one</v>
      </c>
      <c r="AG6" s="211" t="str">
        <f>Data!AH6</f>
        <v>Select one</v>
      </c>
      <c r="AH6" s="211" t="str">
        <f>Data!AI6</f>
        <v>Select one</v>
      </c>
      <c r="AI6" s="211" t="str">
        <f>Data!AJ6</f>
        <v>Select one</v>
      </c>
      <c r="AJ6" s="211" t="str">
        <f>Data!AK6</f>
        <v>Select one</v>
      </c>
      <c r="AK6" s="211" t="str">
        <f>Data!AL6</f>
        <v>Select one</v>
      </c>
      <c r="AL6" s="211" t="str">
        <f>Data!AM6</f>
        <v>Select one</v>
      </c>
      <c r="AM6" s="211" t="str">
        <f>Data!AN6</f>
        <v>Select one</v>
      </c>
      <c r="AN6" s="211" t="str">
        <f>Data!AO6</f>
        <v>Select one</v>
      </c>
      <c r="AO6" s="211" t="str">
        <f>Data!AP6</f>
        <v>Select one</v>
      </c>
      <c r="AP6" s="211" t="str">
        <f>Data!AQ6</f>
        <v>Select one</v>
      </c>
      <c r="AQ6" s="211" t="str">
        <f>Data!AR6</f>
        <v>Select one</v>
      </c>
      <c r="AR6" s="211" t="str">
        <f>Data!AS6</f>
        <v>Select one</v>
      </c>
      <c r="AS6" s="211" t="str">
        <f>Data!AT6</f>
        <v>Select one</v>
      </c>
      <c r="AT6" s="211" t="str">
        <f>Data!AU6</f>
        <v>Select one</v>
      </c>
      <c r="AU6" s="211" t="str">
        <f>Data!AV6</f>
        <v>Select one</v>
      </c>
      <c r="AV6" s="211" t="str">
        <f>Data!AW6</f>
        <v>Select one</v>
      </c>
      <c r="AW6" s="211" t="str">
        <f>Data!AX6</f>
        <v>Select one</v>
      </c>
      <c r="AX6" s="211" t="str">
        <f>Data!AY6</f>
        <v>Select one</v>
      </c>
      <c r="AY6" s="211" t="str">
        <f>Data!AZ6</f>
        <v>Select one</v>
      </c>
      <c r="AZ6" s="211" t="str">
        <f>Data!BA6</f>
        <v>Select one</v>
      </c>
      <c r="BA6" s="211" t="str">
        <f>Data!BB6</f>
        <v>Select one</v>
      </c>
      <c r="BB6" s="211" t="str">
        <f>Data!BC6</f>
        <v>Select one</v>
      </c>
      <c r="BC6" s="211" t="str">
        <f>Data!BD6</f>
        <v>Select one</v>
      </c>
      <c r="BD6" s="211" t="str">
        <f>Data!BE6</f>
        <v>Select one</v>
      </c>
      <c r="BE6" s="211" t="str">
        <f>Data!BF6</f>
        <v>Select one</v>
      </c>
      <c r="BF6" s="211" t="str">
        <f>Data!BG6</f>
        <v>Select one</v>
      </c>
      <c r="BG6" s="211" t="str">
        <f>Data!BH6</f>
        <v>Select one</v>
      </c>
      <c r="BH6" s="211" t="str">
        <f>Data!BI6</f>
        <v>Select one</v>
      </c>
      <c r="BI6" s="211" t="str">
        <f>Data!BJ6</f>
        <v>Select one</v>
      </c>
      <c r="BJ6" s="211" t="str">
        <f>Data!BK6</f>
        <v>Select one</v>
      </c>
      <c r="BK6" s="211" t="str">
        <f>Data!BL6</f>
        <v>Select one</v>
      </c>
      <c r="BL6" s="211" t="str">
        <f>Data!BM6</f>
        <v>Select one</v>
      </c>
      <c r="BM6" s="211" t="str">
        <f>Data!BN6</f>
        <v>Select one</v>
      </c>
      <c r="BN6" s="211" t="str">
        <f>Data!BO6</f>
        <v>Select one</v>
      </c>
      <c r="BO6" s="211" t="str">
        <f>Data!BP6</f>
        <v>Select one</v>
      </c>
      <c r="BP6" s="211" t="str">
        <f>Data!BQ6</f>
        <v>Select one</v>
      </c>
      <c r="BQ6" s="211" t="str">
        <f>Data!BR6</f>
        <v>Select one</v>
      </c>
      <c r="BR6" s="211" t="str">
        <f>Data!BS6</f>
        <v>Select one</v>
      </c>
      <c r="BS6" s="211" t="str">
        <f>Data!BT6</f>
        <v>Select one</v>
      </c>
      <c r="BT6" s="211" t="str">
        <f>Data!BU6</f>
        <v>Select one</v>
      </c>
      <c r="BU6" s="211" t="str">
        <f>Data!BV6</f>
        <v>Select one</v>
      </c>
      <c r="BV6" s="211" t="str">
        <f>Data!BW6</f>
        <v>Select one</v>
      </c>
      <c r="BW6" s="211" t="str">
        <f>Data!BX6</f>
        <v>Select one</v>
      </c>
      <c r="BX6" s="211" t="str">
        <f>Data!BY6</f>
        <v>Select one</v>
      </c>
      <c r="BY6" s="211" t="str">
        <f>Data!BZ6</f>
        <v>Select one</v>
      </c>
      <c r="BZ6" s="211" t="str">
        <f>Data!CA6</f>
        <v>Select one</v>
      </c>
      <c r="CA6" s="456"/>
    </row>
    <row r="7" spans="1:79" ht="14.45" customHeight="1" thickBot="1" x14ac:dyDescent="0.3">
      <c r="A7" s="323">
        <f>Data!A7</f>
        <v>0</v>
      </c>
      <c r="B7" s="132">
        <f>Data!B7</f>
        <v>0</v>
      </c>
      <c r="C7" s="132">
        <f>Data!C7</f>
        <v>0</v>
      </c>
      <c r="D7" s="132">
        <f>Data!D7</f>
        <v>0</v>
      </c>
      <c r="E7" s="132" t="str">
        <f>Data!E7</f>
        <v>optional</v>
      </c>
      <c r="F7" s="132" t="str">
        <f>Data!F7</f>
        <v>optional</v>
      </c>
      <c r="G7" s="186">
        <f>SUM(G9:G208)</f>
        <v>0</v>
      </c>
      <c r="H7" s="456"/>
      <c r="I7" s="81" t="s">
        <v>2</v>
      </c>
      <c r="J7" s="198">
        <f>Q8</f>
        <v>0</v>
      </c>
      <c r="K7" s="199"/>
      <c r="M7" s="91" t="s">
        <v>2</v>
      </c>
      <c r="N7" s="86">
        <v>25</v>
      </c>
      <c r="O7" s="92">
        <v>50</v>
      </c>
      <c r="P7" s="456"/>
      <c r="Q7" s="211" t="s">
        <v>1</v>
      </c>
      <c r="R7" s="211" t="s">
        <v>1</v>
      </c>
      <c r="S7" s="211" t="s">
        <v>1</v>
      </c>
      <c r="T7" s="211" t="s">
        <v>1</v>
      </c>
      <c r="U7" s="211" t="s">
        <v>1</v>
      </c>
      <c r="V7" s="211" t="s">
        <v>1</v>
      </c>
      <c r="W7" s="211" t="s">
        <v>1</v>
      </c>
      <c r="X7" s="211" t="s">
        <v>1</v>
      </c>
      <c r="Y7" s="211" t="s">
        <v>1</v>
      </c>
      <c r="Z7" s="211" t="s">
        <v>1</v>
      </c>
      <c r="AA7" s="211" t="s">
        <v>1</v>
      </c>
      <c r="AB7" s="211" t="s">
        <v>1</v>
      </c>
      <c r="AC7" s="211" t="s">
        <v>1</v>
      </c>
      <c r="AD7" s="211" t="s">
        <v>1</v>
      </c>
      <c r="AE7" s="211" t="s">
        <v>1</v>
      </c>
      <c r="AF7" s="211" t="s">
        <v>1</v>
      </c>
      <c r="AG7" s="211" t="s">
        <v>1</v>
      </c>
      <c r="AH7" s="211" t="s">
        <v>1</v>
      </c>
      <c r="AI7" s="211" t="s">
        <v>1</v>
      </c>
      <c r="AJ7" s="211" t="s">
        <v>1</v>
      </c>
      <c r="AK7" s="211" t="s">
        <v>1</v>
      </c>
      <c r="AL7" s="211" t="s">
        <v>1</v>
      </c>
      <c r="AM7" s="211" t="s">
        <v>1</v>
      </c>
      <c r="AN7" s="211" t="s">
        <v>1</v>
      </c>
      <c r="AO7" s="211" t="s">
        <v>1</v>
      </c>
      <c r="AP7" s="211" t="s">
        <v>1</v>
      </c>
      <c r="AQ7" s="211" t="s">
        <v>1</v>
      </c>
      <c r="AR7" s="211" t="s">
        <v>1</v>
      </c>
      <c r="AS7" s="211" t="s">
        <v>1</v>
      </c>
      <c r="AT7" s="211" t="s">
        <v>1</v>
      </c>
      <c r="AU7" s="211" t="s">
        <v>1</v>
      </c>
      <c r="AV7" s="211" t="s">
        <v>1</v>
      </c>
      <c r="AW7" s="211" t="s">
        <v>1</v>
      </c>
      <c r="AX7" s="211" t="s">
        <v>1</v>
      </c>
      <c r="AY7" s="211" t="s">
        <v>1</v>
      </c>
      <c r="AZ7" s="211" t="s">
        <v>1</v>
      </c>
      <c r="BA7" s="211" t="s">
        <v>1</v>
      </c>
      <c r="BB7" s="211" t="s">
        <v>1</v>
      </c>
      <c r="BC7" s="211" t="s">
        <v>1</v>
      </c>
      <c r="BD7" s="211" t="s">
        <v>1</v>
      </c>
      <c r="BE7" s="211" t="s">
        <v>1</v>
      </c>
      <c r="BF7" s="211" t="s">
        <v>1</v>
      </c>
      <c r="BG7" s="211" t="s">
        <v>1</v>
      </c>
      <c r="BH7" s="211" t="s">
        <v>1</v>
      </c>
      <c r="BI7" s="211" t="s">
        <v>1</v>
      </c>
      <c r="BJ7" s="211" t="s">
        <v>1</v>
      </c>
      <c r="BK7" s="211" t="s">
        <v>1</v>
      </c>
      <c r="BL7" s="211" t="s">
        <v>1</v>
      </c>
      <c r="BM7" s="211" t="s">
        <v>1</v>
      </c>
      <c r="BN7" s="211" t="s">
        <v>1</v>
      </c>
      <c r="BO7" s="211" t="s">
        <v>1</v>
      </c>
      <c r="BP7" s="211" t="s">
        <v>1</v>
      </c>
      <c r="BQ7" s="211" t="s">
        <v>1</v>
      </c>
      <c r="BR7" s="211" t="s">
        <v>1</v>
      </c>
      <c r="BS7" s="211" t="s">
        <v>1</v>
      </c>
      <c r="BT7" s="211" t="s">
        <v>1</v>
      </c>
      <c r="BU7" s="211" t="s">
        <v>1</v>
      </c>
      <c r="BV7" s="211" t="s">
        <v>1</v>
      </c>
      <c r="BW7" s="211" t="s">
        <v>1</v>
      </c>
      <c r="BX7" s="211" t="s">
        <v>1</v>
      </c>
      <c r="BY7" s="211" t="s">
        <v>1</v>
      </c>
      <c r="BZ7" s="211" t="s">
        <v>1</v>
      </c>
      <c r="CA7" s="456"/>
    </row>
    <row r="8" spans="1:79" x14ac:dyDescent="0.25">
      <c r="A8" s="71" t="str">
        <f>Data!A8</f>
        <v>#</v>
      </c>
      <c r="B8" s="71" t="str">
        <f>Data!B8</f>
        <v>(on SDS)</v>
      </c>
      <c r="C8" s="71" t="str">
        <f>Data!C8</f>
        <v>(on SDS)</v>
      </c>
      <c r="D8" s="71" t="str">
        <f>Data!D8</f>
        <v>(on SDS)</v>
      </c>
      <c r="E8" s="71" t="str">
        <f>Data!E8</f>
        <v>(e.g., solvent)</v>
      </c>
      <c r="F8" s="71" t="str">
        <f>Data!F8</f>
        <v>(e.g., S001)</v>
      </c>
      <c r="G8" s="187" t="s">
        <v>173</v>
      </c>
      <c r="H8" s="456"/>
      <c r="I8" s="82" t="s">
        <v>12</v>
      </c>
      <c r="J8" s="200">
        <f>IF(OR($K$3="Select one",$K$3="No"),'Year 1'!$R$8,"")</f>
        <v>0</v>
      </c>
      <c r="K8" s="201" t="str">
        <f>IF($K$3="Yes",'Year 1'!$R$8,"")</f>
        <v/>
      </c>
      <c r="M8" s="91" t="s">
        <v>12</v>
      </c>
      <c r="N8" s="87">
        <v>25</v>
      </c>
      <c r="O8" s="92">
        <v>50</v>
      </c>
      <c r="P8" s="456"/>
      <c r="Q8" s="369">
        <f>SUM(Q9:Q208)</f>
        <v>0</v>
      </c>
      <c r="R8" s="369">
        <f>SUM(R9:R208)</f>
        <v>0</v>
      </c>
      <c r="S8" s="367">
        <f>SUM(S9:S208)</f>
        <v>0</v>
      </c>
      <c r="T8" s="367">
        <f>SUM(T9:T208)</f>
        <v>0</v>
      </c>
      <c r="U8" s="367">
        <f>SUM(U9:U208)</f>
        <v>0</v>
      </c>
      <c r="V8" s="367">
        <f t="shared" ref="V8:BZ8" si="0">SUM(V9:V208)</f>
        <v>0</v>
      </c>
      <c r="W8" s="367">
        <f t="shared" si="0"/>
        <v>0</v>
      </c>
      <c r="X8" s="367">
        <f t="shared" si="0"/>
        <v>0</v>
      </c>
      <c r="Y8" s="367">
        <f t="shared" si="0"/>
        <v>0</v>
      </c>
      <c r="Z8" s="367">
        <f t="shared" si="0"/>
        <v>0</v>
      </c>
      <c r="AA8" s="367">
        <f t="shared" si="0"/>
        <v>0</v>
      </c>
      <c r="AB8" s="367">
        <f t="shared" si="0"/>
        <v>0</v>
      </c>
      <c r="AC8" s="367">
        <f t="shared" si="0"/>
        <v>0</v>
      </c>
      <c r="AD8" s="367">
        <f t="shared" si="0"/>
        <v>0</v>
      </c>
      <c r="AE8" s="367">
        <f t="shared" si="0"/>
        <v>0</v>
      </c>
      <c r="AF8" s="367">
        <f t="shared" si="0"/>
        <v>0</v>
      </c>
      <c r="AG8" s="367">
        <f t="shared" si="0"/>
        <v>0</v>
      </c>
      <c r="AH8" s="367">
        <f t="shared" si="0"/>
        <v>0</v>
      </c>
      <c r="AI8" s="367">
        <f t="shared" si="0"/>
        <v>0</v>
      </c>
      <c r="AJ8" s="367">
        <f t="shared" si="0"/>
        <v>0</v>
      </c>
      <c r="AK8" s="367">
        <f t="shared" si="0"/>
        <v>0</v>
      </c>
      <c r="AL8" s="367">
        <f t="shared" si="0"/>
        <v>0</v>
      </c>
      <c r="AM8" s="367">
        <f t="shared" si="0"/>
        <v>0</v>
      </c>
      <c r="AN8" s="367">
        <f t="shared" si="0"/>
        <v>0</v>
      </c>
      <c r="AO8" s="367">
        <f t="shared" si="0"/>
        <v>0</v>
      </c>
      <c r="AP8" s="367">
        <f t="shared" si="0"/>
        <v>0</v>
      </c>
      <c r="AQ8" s="367">
        <f t="shared" si="0"/>
        <v>0</v>
      </c>
      <c r="AR8" s="367">
        <f t="shared" si="0"/>
        <v>0</v>
      </c>
      <c r="AS8" s="367">
        <f t="shared" si="0"/>
        <v>0</v>
      </c>
      <c r="AT8" s="367">
        <f t="shared" si="0"/>
        <v>0</v>
      </c>
      <c r="AU8" s="367">
        <f t="shared" si="0"/>
        <v>0</v>
      </c>
      <c r="AV8" s="367">
        <f t="shared" si="0"/>
        <v>0</v>
      </c>
      <c r="AW8" s="367">
        <f t="shared" si="0"/>
        <v>0</v>
      </c>
      <c r="AX8" s="367">
        <f t="shared" si="0"/>
        <v>0</v>
      </c>
      <c r="AY8" s="367">
        <f t="shared" si="0"/>
        <v>0</v>
      </c>
      <c r="AZ8" s="367">
        <f t="shared" si="0"/>
        <v>0</v>
      </c>
      <c r="BA8" s="367">
        <f t="shared" si="0"/>
        <v>0</v>
      </c>
      <c r="BB8" s="367">
        <f t="shared" si="0"/>
        <v>0</v>
      </c>
      <c r="BC8" s="367">
        <f t="shared" si="0"/>
        <v>0</v>
      </c>
      <c r="BD8" s="367">
        <f t="shared" si="0"/>
        <v>0</v>
      </c>
      <c r="BE8" s="367">
        <f t="shared" si="0"/>
        <v>0</v>
      </c>
      <c r="BF8" s="367">
        <f t="shared" si="0"/>
        <v>0</v>
      </c>
      <c r="BG8" s="367">
        <f t="shared" si="0"/>
        <v>0</v>
      </c>
      <c r="BH8" s="367">
        <f t="shared" si="0"/>
        <v>0</v>
      </c>
      <c r="BI8" s="367">
        <f t="shared" si="0"/>
        <v>0</v>
      </c>
      <c r="BJ8" s="367">
        <f t="shared" si="0"/>
        <v>0</v>
      </c>
      <c r="BK8" s="367">
        <f t="shared" si="0"/>
        <v>0</v>
      </c>
      <c r="BL8" s="367">
        <f t="shared" si="0"/>
        <v>0</v>
      </c>
      <c r="BM8" s="367">
        <f t="shared" si="0"/>
        <v>0</v>
      </c>
      <c r="BN8" s="367">
        <f t="shared" si="0"/>
        <v>0</v>
      </c>
      <c r="BO8" s="367">
        <f t="shared" si="0"/>
        <v>0</v>
      </c>
      <c r="BP8" s="367">
        <f t="shared" si="0"/>
        <v>0</v>
      </c>
      <c r="BQ8" s="367">
        <f t="shared" si="0"/>
        <v>0</v>
      </c>
      <c r="BR8" s="367">
        <f t="shared" si="0"/>
        <v>0</v>
      </c>
      <c r="BS8" s="367">
        <f t="shared" si="0"/>
        <v>0</v>
      </c>
      <c r="BT8" s="367">
        <f t="shared" si="0"/>
        <v>0</v>
      </c>
      <c r="BU8" s="367">
        <f t="shared" si="0"/>
        <v>0</v>
      </c>
      <c r="BV8" s="367">
        <f t="shared" si="0"/>
        <v>0</v>
      </c>
      <c r="BW8" s="367">
        <f t="shared" si="0"/>
        <v>0</v>
      </c>
      <c r="BX8" s="367">
        <f t="shared" si="0"/>
        <v>0</v>
      </c>
      <c r="BY8" s="367">
        <f t="shared" si="0"/>
        <v>0</v>
      </c>
      <c r="BZ8" s="368">
        <f t="shared" si="0"/>
        <v>0</v>
      </c>
      <c r="CA8" s="456"/>
    </row>
    <row r="9" spans="1:79" ht="14.45" customHeight="1" x14ac:dyDescent="0.25">
      <c r="A9" s="346">
        <f>Data!A9</f>
        <v>1</v>
      </c>
      <c r="B9" s="107">
        <f>Data!B9</f>
        <v>0</v>
      </c>
      <c r="C9" s="107">
        <f>Data!C9</f>
        <v>0</v>
      </c>
      <c r="D9" s="107">
        <f>Data!D9</f>
        <v>0</v>
      </c>
      <c r="E9" s="107">
        <f>Data!E9</f>
        <v>0</v>
      </c>
      <c r="F9" s="107">
        <f>Data!F9</f>
        <v>0</v>
      </c>
      <c r="G9" s="188"/>
      <c r="I9" s="83" t="s">
        <v>144</v>
      </c>
      <c r="J9" s="202">
        <f>IF(OR($K$3="Select one",$K$3="No"),'Year 1'!$R$8,"")</f>
        <v>0</v>
      </c>
      <c r="K9" s="203" t="str">
        <f>IF($K$3="Yes",'Year 1'!$R$8,"")</f>
        <v/>
      </c>
      <c r="M9" s="93" t="s">
        <v>144</v>
      </c>
      <c r="N9" s="89">
        <v>25</v>
      </c>
      <c r="O9" s="94">
        <v>50</v>
      </c>
      <c r="Q9" s="199">
        <f>IF(ISNUMBER(Data!$K9), (Data!$K9*$G9)/2000, IF(AND(ISNUMBER(Data!$H9), ISNUMBER(Data!$I9)), (Data!$H9*Data!$I9*$G9)/2000, 0))</f>
        <v>0</v>
      </c>
      <c r="R9" s="364">
        <f>IF(ISNUMBER(Data!$L9), (Data!$L9*$G9)/2000, IF(AND(ISNUMBER(Data!$H9), ISNUMBER(Data!$J9)), (Data!$H9*Data!$J9*$G9)/2000, 0)) * IF(ISNUMBER(Data!$O9), 1-Data!$O9, 1) * IF(AND($K$3="yes",ISNUMBER(Data!$Q9)),(1-Data!$Q9),1)</f>
        <v>0</v>
      </c>
      <c r="S9" s="3">
        <f>IF(OR(Data!T9="", Data!$H9="", $G9=""), 0, ((Data!T9*Data!$H9*$G9)/2000) * IF(AND(S$5="Particulate", ISNUMBER(Data!$O9)), (1-Data!$O9), 1) * IF(AND($K$3="Yes", ISNUMBER(Data!$Q9)), (1-Data!$Q9), 1))</f>
        <v>0</v>
      </c>
      <c r="T9" s="3">
        <f>IF(OR(Data!U9="", Data!$H9="", $G9=""), 0, ((Data!U9*Data!$H9*$G9)/2000) * IF(AND(T$5="Particulate", ISNUMBER(Data!$O9)), (1-Data!$O9), 1) * IF(AND($K$3="Yes", ISNUMBER(Data!$Q9)), (1-Data!$Q9), 1))</f>
        <v>0</v>
      </c>
      <c r="U9" s="3">
        <f>IF(OR(Data!V9="", Data!$H9="", $G9=""), 0, ((Data!V9*Data!$H9*$G9)/2000) * IF(AND(U$5="Particulate", ISNUMBER(Data!$O9)), (1-Data!$O9), 1) * IF(AND($K$3="Yes", ISNUMBER(Data!$Q9)), (1-Data!$Q9), 1))</f>
        <v>0</v>
      </c>
      <c r="V9" s="3">
        <f>IF(OR(Data!W9="", Data!$H9="", $G9=""), 0, ((Data!W9*Data!$H9*$G9)/2000) * IF(AND(V$5="Particulate", ISNUMBER(Data!$O9)), (1-Data!$O9), 1) * IF(AND($K$3="Yes", ISNUMBER(Data!$Q9)), (1-Data!$Q9), 1))</f>
        <v>0</v>
      </c>
      <c r="W9" s="3">
        <f>IF(OR(Data!X9="", Data!$H9="", $G9=""), 0, ((Data!X9*Data!$H9*$G9)/2000) * IF(AND(W$5="Particulate", ISNUMBER(Data!$O9)), (1-Data!$O9), 1) * IF(AND($K$3="Yes", ISNUMBER(Data!$Q9)), (1-Data!$Q9), 1))</f>
        <v>0</v>
      </c>
      <c r="X9" s="3">
        <f>IF(OR(Data!Y9="", Data!$H9="", $G9=""), 0, ((Data!Y9*Data!$H9*$G9)/2000) * IF(AND(X$5="Particulate", ISNUMBER(Data!$O9)), (1-Data!$O9), 1) * IF(AND($K$3="Yes", ISNUMBER(Data!$Q9)), (1-Data!$Q9), 1))</f>
        <v>0</v>
      </c>
      <c r="Y9" s="3">
        <f>IF(OR(Data!Z9="", Data!$H9="", $G9=""), 0, ((Data!Z9*Data!$H9*$G9)/2000) * IF(AND(Y$5="Particulate", ISNUMBER(Data!$O9)), (1-Data!$O9), 1) * IF(AND($K$3="Yes", ISNUMBER(Data!$Q9)), (1-Data!$Q9), 1))</f>
        <v>0</v>
      </c>
      <c r="Z9" s="3">
        <f>IF(OR(Data!AA9="", Data!$H9="", $G9=""), 0, ((Data!AA9*Data!$H9*$G9)/2000) * IF(AND(Z$5="Particulate", ISNUMBER(Data!$O9)), (1-Data!$O9), 1) * IF(AND($K$3="Yes", ISNUMBER(Data!$Q9)), (1-Data!$Q9), 1))</f>
        <v>0</v>
      </c>
      <c r="AA9" s="3">
        <f>IF(OR(Data!AB9="", Data!$H9="", $G9=""), 0, ((Data!AB9*Data!$H9*$G9)/2000) * IF(AND(AA$5="Particulate", ISNUMBER(Data!$O9)), (1-Data!$O9), 1) * IF(AND($K$3="Yes", ISNUMBER(Data!$Q9)), (1-Data!$Q9), 1))</f>
        <v>0</v>
      </c>
      <c r="AB9" s="3">
        <f>IF(OR(Data!AC9="", Data!$H9="", $G9=""), 0, ((Data!AC9*Data!$H9*$G9)/2000) * IF(AND(AB$5="Particulate", ISNUMBER(Data!$O9)), (1-Data!$O9), 1) * IF(AND($K$3="Yes", ISNUMBER(Data!$Q9)), (1-Data!$Q9), 1))</f>
        <v>0</v>
      </c>
      <c r="AC9" s="3">
        <f>IF(OR(Data!AD9="", Data!$H9="", $G9=""), 0, ((Data!AD9*Data!$H9*$G9)/2000) * IF(AND(AC$5="Particulate", ISNUMBER(Data!$O9)), (1-Data!$O9), 1) * IF(AND($K$3="Yes", ISNUMBER(Data!$Q9)), (1-Data!$Q9), 1))</f>
        <v>0</v>
      </c>
      <c r="AD9" s="3">
        <f>IF(OR(Data!AE9="", Data!$H9="", $G9=""), 0, ((Data!AE9*Data!$H9*$G9)/2000) * IF(AND(AD$5="Particulate", ISNUMBER(Data!$O9)), (1-Data!$O9), 1) * IF(AND($K$3="Yes", ISNUMBER(Data!$Q9)), (1-Data!$Q9), 1))</f>
        <v>0</v>
      </c>
      <c r="AE9" s="3">
        <f>IF(OR(Data!AF9="", Data!$H9="", $G9=""), 0, ((Data!AF9*Data!$H9*$G9)/2000) * IF(AND(AE$5="Particulate", ISNUMBER(Data!$O9)), (1-Data!$O9), 1) * IF(AND($K$3="Yes", ISNUMBER(Data!$Q9)), (1-Data!$Q9), 1))</f>
        <v>0</v>
      </c>
      <c r="AF9" s="3">
        <f>IF(OR(Data!AG9="", Data!$H9="", $G9=""), 0, ((Data!AG9*Data!$H9*$G9)/2000) * IF(AND(AF$5="Particulate", ISNUMBER(Data!$O9)), (1-Data!$O9), 1) * IF(AND($K$3="Yes", ISNUMBER(Data!$Q9)), (1-Data!$Q9), 1))</f>
        <v>0</v>
      </c>
      <c r="AG9" s="3">
        <f>IF(OR(Data!AH9="", Data!$H9="", $G9=""), 0, ((Data!AH9*Data!$H9*$G9)/2000) * IF(AND(AG$5="Particulate", ISNUMBER(Data!$O9)), (1-Data!$O9), 1) * IF(AND($K$3="Yes", ISNUMBER(Data!$Q9)), (1-Data!$Q9), 1))</f>
        <v>0</v>
      </c>
      <c r="AH9" s="3">
        <f>IF(OR(Data!AI9="", Data!$H9="", $G9=""), 0, ((Data!AI9*Data!$H9*$G9)/2000) * IF(AND(AH$5="Particulate", ISNUMBER(Data!$O9)), (1-Data!$O9), 1) * IF(AND($K$3="Yes", ISNUMBER(Data!$Q9)), (1-Data!$Q9), 1))</f>
        <v>0</v>
      </c>
      <c r="AI9" s="3">
        <f>IF(OR(Data!AJ9="", Data!$H9="", $G9=""), 0, ((Data!AJ9*Data!$H9*$G9)/2000) * IF(AND(AI$5="Particulate", ISNUMBER(Data!$O9)), (1-Data!$O9), 1) * IF(AND($K$3="Yes", ISNUMBER(Data!$Q9)), (1-Data!$Q9), 1))</f>
        <v>0</v>
      </c>
      <c r="AJ9" s="3">
        <f>IF(OR(Data!AK9="", Data!$H9="", $G9=""), 0, ((Data!AK9*Data!$H9*$G9)/2000) * IF(AND(AJ$5="Particulate", ISNUMBER(Data!$O9)), (1-Data!$O9), 1) * IF(AND($K$3="Yes", ISNUMBER(Data!$Q9)), (1-Data!$Q9), 1))</f>
        <v>0</v>
      </c>
      <c r="AK9" s="3">
        <f>IF(OR(Data!AL9="", Data!$H9="", $G9=""), 0, ((Data!AL9*Data!$H9*$G9)/2000) * IF(AND(AK$5="Particulate", ISNUMBER(Data!$O9)), (1-Data!$O9), 1) * IF(AND($K$3="Yes", ISNUMBER(Data!$Q9)), (1-Data!$Q9), 1))</f>
        <v>0</v>
      </c>
      <c r="AL9" s="3">
        <f>IF(OR(Data!AM9="", Data!$H9="", $G9=""), 0, ((Data!AM9*Data!$H9*$G9)/2000) * IF(AND(AL$5="Particulate", ISNUMBER(Data!$O9)), (1-Data!$O9), 1) * IF(AND($K$3="Yes", ISNUMBER(Data!$Q9)), (1-Data!$Q9), 1))</f>
        <v>0</v>
      </c>
      <c r="AM9" s="3">
        <f>IF(OR(Data!AN9="", Data!$H9="", $G9=""), 0, ((Data!AN9*Data!$H9*$G9)/2000) * IF(AND(AM$5="Particulate", ISNUMBER(Data!$O9)), (1-Data!$O9), 1) * IF(AND($K$3="Yes", ISNUMBER(Data!$Q9)), (1-Data!$Q9), 1))</f>
        <v>0</v>
      </c>
      <c r="AN9" s="3">
        <f>IF(OR(Data!AO9="", Data!$H9="", $G9=""), 0, ((Data!AO9*Data!$H9*$G9)/2000) * IF(AND(AN$5="Particulate", ISNUMBER(Data!$O9)), (1-Data!$O9), 1) * IF(AND($K$3="Yes", ISNUMBER(Data!$Q9)), (1-Data!$Q9), 1))</f>
        <v>0</v>
      </c>
      <c r="AO9" s="3">
        <f>IF(OR(Data!AP9="", Data!$H9="", $G9=""), 0, ((Data!AP9*Data!$H9*$G9)/2000) * IF(AND(AO$5="Particulate", ISNUMBER(Data!$O9)), (1-Data!$O9), 1) * IF(AND($K$3="Yes", ISNUMBER(Data!$Q9)), (1-Data!$Q9), 1))</f>
        <v>0</v>
      </c>
      <c r="AP9" s="3">
        <f>IF(OR(Data!AQ9="", Data!$H9="", $G9=""), 0, ((Data!AQ9*Data!$H9*$G9)/2000) * IF(AND(AP$5="Particulate", ISNUMBER(Data!$O9)), (1-Data!$O9), 1) * IF(AND($K$3="Yes", ISNUMBER(Data!$Q9)), (1-Data!$Q9), 1))</f>
        <v>0</v>
      </c>
      <c r="AQ9" s="3">
        <f>IF(OR(Data!AR9="", Data!$H9="", $G9=""), 0, ((Data!AR9*Data!$H9*$G9)/2000) * IF(AND(AQ$5="Particulate", ISNUMBER(Data!$O9)), (1-Data!$O9), 1) * IF(AND($K$3="Yes", ISNUMBER(Data!$Q9)), (1-Data!$Q9), 1))</f>
        <v>0</v>
      </c>
      <c r="AR9" s="3">
        <f>IF(OR(Data!AS9="", Data!$H9="", $G9=""), 0, ((Data!AS9*Data!$H9*$G9)/2000) * IF(AND(AR$5="Particulate", ISNUMBER(Data!$O9)), (1-Data!$O9), 1) * IF(AND($K$3="Yes", ISNUMBER(Data!$Q9)), (1-Data!$Q9), 1))</f>
        <v>0</v>
      </c>
      <c r="AS9" s="3">
        <f>IF(OR(Data!AT9="", Data!$H9="", $G9=""), 0, ((Data!AT9*Data!$H9*$G9)/2000) * IF(AND(AS$5="Particulate", ISNUMBER(Data!$O9)), (1-Data!$O9), 1) * IF(AND($K$3="Yes", ISNUMBER(Data!$Q9)), (1-Data!$Q9), 1))</f>
        <v>0</v>
      </c>
      <c r="AT9" s="3">
        <f>IF(OR(Data!AU9="", Data!$H9="", $G9=""), 0, ((Data!AU9*Data!$H9*$G9)/2000) * IF(AND(AT$5="Particulate", ISNUMBER(Data!$O9)), (1-Data!$O9), 1) * IF(AND($K$3="Yes", ISNUMBER(Data!$Q9)), (1-Data!$Q9), 1))</f>
        <v>0</v>
      </c>
      <c r="AU9" s="3">
        <f>IF(OR(Data!AV9="", Data!$H9="", $G9=""), 0, ((Data!AV9*Data!$H9*$G9)/2000) * IF(AND(AU$5="Particulate", ISNUMBER(Data!$O9)), (1-Data!$O9), 1) * IF(AND($K$3="Yes", ISNUMBER(Data!$Q9)), (1-Data!$Q9), 1))</f>
        <v>0</v>
      </c>
      <c r="AV9" s="3">
        <f>IF(OR(Data!AW9="", Data!$H9="", $G9=""), 0, ((Data!AW9*Data!$H9*$G9)/2000) * IF(AND(AV$5="Particulate", ISNUMBER(Data!$O9)), (1-Data!$O9), 1) * IF(AND($K$3="Yes", ISNUMBER(Data!$Q9)), (1-Data!$Q9), 1))</f>
        <v>0</v>
      </c>
      <c r="AW9" s="3">
        <f>IF(OR(Data!AX9="", Data!$H9="", $G9=""), 0, ((Data!AX9*Data!$H9*$G9)/2000) * IF(AND(AW$5="Particulate", ISNUMBER(Data!$O9)), (1-Data!$O9), 1) * IF(AND($K$3="Yes", ISNUMBER(Data!$Q9)), (1-Data!$Q9), 1))</f>
        <v>0</v>
      </c>
      <c r="AX9" s="3">
        <f>IF(OR(Data!AY9="", Data!$H9="", $G9=""), 0, ((Data!AY9*Data!$H9*$G9)/2000) * IF(AND(AX$5="Particulate", ISNUMBER(Data!$O9)), (1-Data!$O9), 1) * IF(AND($K$3="Yes", ISNUMBER(Data!$Q9)), (1-Data!$Q9), 1))</f>
        <v>0</v>
      </c>
      <c r="AY9" s="3">
        <f>IF(OR(Data!AZ9="", Data!$H9="", $G9=""), 0, ((Data!AZ9*Data!$H9*$G9)/2000) * IF(AND(AY$5="Particulate", ISNUMBER(Data!$O9)), (1-Data!$O9), 1) * IF(AND($K$3="Yes", ISNUMBER(Data!$Q9)), (1-Data!$Q9), 1))</f>
        <v>0</v>
      </c>
      <c r="AZ9" s="3">
        <f>IF(OR(Data!BA9="", Data!$H9="", $G9=""), 0, ((Data!BA9*Data!$H9*$G9)/2000) * IF(AND(AZ$5="Particulate", ISNUMBER(Data!$O9)), (1-Data!$O9), 1) * IF(AND($K$3="Yes", ISNUMBER(Data!$Q9)), (1-Data!$Q9), 1))</f>
        <v>0</v>
      </c>
      <c r="BA9" s="3">
        <f>IF(OR(Data!BB9="", Data!$H9="", $G9=""), 0, ((Data!BB9*Data!$H9*$G9)/2000) * IF(AND(BA$5="Particulate", ISNUMBER(Data!$O9)), (1-Data!$O9), 1) * IF(AND($K$3="Yes", ISNUMBER(Data!$Q9)), (1-Data!$Q9), 1))</f>
        <v>0</v>
      </c>
      <c r="BB9" s="3">
        <f>IF(OR(Data!BC9="", Data!$H9="", $G9=""), 0, ((Data!BC9*Data!$H9*$G9)/2000) * IF(AND(BB$5="Particulate", ISNUMBER(Data!$O9)), (1-Data!$O9), 1) * IF(AND($K$3="Yes", ISNUMBER(Data!$Q9)), (1-Data!$Q9), 1))</f>
        <v>0</v>
      </c>
      <c r="BC9" s="3">
        <f>IF(OR(Data!BD9="", Data!$H9="", $G9=""), 0, ((Data!BD9*Data!$H9*$G9)/2000) * IF(AND(BC$5="Particulate", ISNUMBER(Data!$O9)), (1-Data!$O9), 1) * IF(AND($K$3="Yes", ISNUMBER(Data!$Q9)), (1-Data!$Q9), 1))</f>
        <v>0</v>
      </c>
      <c r="BD9" s="3">
        <f>IF(OR(Data!BE9="", Data!$H9="", $G9=""), 0, ((Data!BE9*Data!$H9*$G9)/2000) * IF(AND(BD$5="Particulate", ISNUMBER(Data!$O9)), (1-Data!$O9), 1) * IF(AND($K$3="Yes", ISNUMBER(Data!$Q9)), (1-Data!$Q9), 1))</f>
        <v>0</v>
      </c>
      <c r="BE9" s="3">
        <f>IF(OR(Data!BF9="", Data!$H9="", $G9=""), 0, ((Data!BF9*Data!$H9*$G9)/2000) * IF(AND(BE$5="Particulate", ISNUMBER(Data!$O9)), (1-Data!$O9), 1) * IF(AND($K$3="Yes", ISNUMBER(Data!$Q9)), (1-Data!$Q9), 1))</f>
        <v>0</v>
      </c>
      <c r="BF9" s="3">
        <f>IF(OR(Data!BG9="", Data!$H9="", $G9=""), 0, ((Data!BG9*Data!$H9*$G9)/2000) * IF(AND(BF$5="Particulate", ISNUMBER(Data!$O9)), (1-Data!$O9), 1) * IF(AND($K$3="Yes", ISNUMBER(Data!$Q9)), (1-Data!$Q9), 1))</f>
        <v>0</v>
      </c>
      <c r="BG9" s="3">
        <f>IF(OR(Data!BH9="", Data!$H9="", $G9=""), 0, ((Data!BH9*Data!$H9*$G9)/2000) * IF(AND(BG$5="Particulate", ISNUMBER(Data!$O9)), (1-Data!$O9), 1) * IF(AND($K$3="Yes", ISNUMBER(Data!$Q9)), (1-Data!$Q9), 1))</f>
        <v>0</v>
      </c>
      <c r="BH9" s="3">
        <f>IF(OR(Data!BI9="", Data!$H9="", $G9=""), 0, ((Data!BI9*Data!$H9*$G9)/2000) * IF(AND(BH$5="Particulate", ISNUMBER(Data!$O9)), (1-Data!$O9), 1) * IF(AND($K$3="Yes", ISNUMBER(Data!$Q9)), (1-Data!$Q9), 1))</f>
        <v>0</v>
      </c>
      <c r="BI9" s="3">
        <f>IF(OR(Data!BJ9="", Data!$H9="", $G9=""), 0, ((Data!BJ9*Data!$H9*$G9)/2000) * IF(AND(BI$5="Particulate", ISNUMBER(Data!$O9)), (1-Data!$O9), 1) * IF(AND($K$3="Yes", ISNUMBER(Data!$Q9)), (1-Data!$Q9), 1))</f>
        <v>0</v>
      </c>
      <c r="BJ9" s="3">
        <f>IF(OR(Data!BK9="", Data!$H9="", $G9=""), 0, ((Data!BK9*Data!$H9*$G9)/2000) * IF(AND(BJ$5="Particulate", ISNUMBER(Data!$O9)), (1-Data!$O9), 1) * IF(AND($K$3="Yes", ISNUMBER(Data!$Q9)), (1-Data!$Q9), 1))</f>
        <v>0</v>
      </c>
      <c r="BK9" s="3">
        <f>IF(OR(Data!BL9="", Data!$H9="", $G9=""), 0, ((Data!BL9*Data!$H9*$G9)/2000) * IF(AND(BK$5="Particulate", ISNUMBER(Data!$O9)), (1-Data!$O9), 1) * IF(AND($K$3="Yes", ISNUMBER(Data!$Q9)), (1-Data!$Q9), 1))</f>
        <v>0</v>
      </c>
      <c r="BL9" s="3">
        <f>IF(OR(Data!BM9="", Data!$H9="", $G9=""), 0, ((Data!BM9*Data!$H9*$G9)/2000) * IF(AND(BL$5="Particulate", ISNUMBER(Data!$O9)), (1-Data!$O9), 1) * IF(AND($K$3="Yes", ISNUMBER(Data!$Q9)), (1-Data!$Q9), 1))</f>
        <v>0</v>
      </c>
      <c r="BM9" s="3">
        <f>IF(OR(Data!BN9="", Data!$H9="", $G9=""), 0, ((Data!BN9*Data!$H9*$G9)/2000) * IF(AND(BM$5="Particulate", ISNUMBER(Data!$O9)), (1-Data!$O9), 1) * IF(AND($K$3="Yes", ISNUMBER(Data!$Q9)), (1-Data!$Q9), 1))</f>
        <v>0</v>
      </c>
      <c r="BN9" s="3">
        <f>IF(OR(Data!BO9="", Data!$H9="", $G9=""), 0, ((Data!BO9*Data!$H9*$G9)/2000) * IF(AND(BN$5="Particulate", ISNUMBER(Data!$O9)), (1-Data!$O9), 1) * IF(AND($K$3="Yes", ISNUMBER(Data!$Q9)), (1-Data!$Q9), 1))</f>
        <v>0</v>
      </c>
      <c r="BO9" s="3">
        <f>IF(OR(Data!BP9="", Data!$H9="", $G9=""), 0, ((Data!BP9*Data!$H9*$G9)/2000) * IF(AND(BO$5="Particulate", ISNUMBER(Data!$O9)), (1-Data!$O9), 1) * IF(AND($K$3="Yes", ISNUMBER(Data!$Q9)), (1-Data!$Q9), 1))</f>
        <v>0</v>
      </c>
      <c r="BP9" s="3">
        <f>IF(OR(Data!BQ9="", Data!$H9="", $G9=""), 0, ((Data!BQ9*Data!$H9*$G9)/2000) * IF(AND(BP$5="Particulate", ISNUMBER(Data!$O9)), (1-Data!$O9), 1) * IF(AND($K$3="Yes", ISNUMBER(Data!$Q9)), (1-Data!$Q9), 1))</f>
        <v>0</v>
      </c>
      <c r="BQ9" s="3">
        <f>IF(OR(Data!BR9="", Data!$H9="", $G9=""), 0, ((Data!BR9*Data!$H9*$G9)/2000) * IF(AND(BQ$5="Particulate", ISNUMBER(Data!$O9)), (1-Data!$O9), 1) * IF(AND($K$3="Yes", ISNUMBER(Data!$Q9)), (1-Data!$Q9), 1))</f>
        <v>0</v>
      </c>
      <c r="BR9" s="3">
        <f>IF(OR(Data!BS9="", Data!$H9="", $G9=""), 0, ((Data!BS9*Data!$H9*$G9)/2000) * IF(AND(BR$5="Particulate", ISNUMBER(Data!$O9)), (1-Data!$O9), 1) * IF(AND($K$3="Yes", ISNUMBER(Data!$Q9)), (1-Data!$Q9), 1))</f>
        <v>0</v>
      </c>
      <c r="BS9" s="3">
        <f>IF(OR(Data!BT9="", Data!$H9="", $G9=""), 0, ((Data!BT9*Data!$H9*$G9)/2000) * IF(AND(BS$5="Particulate", ISNUMBER(Data!$O9)), (1-Data!$O9), 1) * IF(AND($K$3="Yes", ISNUMBER(Data!$Q9)), (1-Data!$Q9), 1))</f>
        <v>0</v>
      </c>
      <c r="BT9" s="3">
        <f>IF(OR(Data!BU9="", Data!$H9="", $G9=""), 0, ((Data!BU9*Data!$H9*$G9)/2000) * IF(AND(BT$5="Particulate", ISNUMBER(Data!$O9)), (1-Data!$O9), 1) * IF(AND($K$3="Yes", ISNUMBER(Data!$Q9)), (1-Data!$Q9), 1))</f>
        <v>0</v>
      </c>
      <c r="BU9" s="3">
        <f>IF(OR(Data!BV9="", Data!$H9="", $G9=""), 0, ((Data!BV9*Data!$H9*$G9)/2000) * IF(AND(BU$5="Particulate", ISNUMBER(Data!$O9)), (1-Data!$O9), 1) * IF(AND($K$3="Yes", ISNUMBER(Data!$Q9)), (1-Data!$Q9), 1))</f>
        <v>0</v>
      </c>
      <c r="BV9" s="3">
        <f>IF(OR(Data!BW9="", Data!$H9="", $G9=""), 0, ((Data!BW9*Data!$H9*$G9)/2000) * IF(AND(BV$5="Particulate", ISNUMBER(Data!$O9)), (1-Data!$O9), 1) * IF(AND($K$3="Yes", ISNUMBER(Data!$Q9)), (1-Data!$Q9), 1))</f>
        <v>0</v>
      </c>
      <c r="BW9" s="3">
        <f>IF(OR(Data!BX9="", Data!$H9="", $G9=""), 0, ((Data!BX9*Data!$H9*$G9)/2000) * IF(AND(BW$5="Particulate", ISNUMBER(Data!$O9)), (1-Data!$O9), 1) * IF(AND($K$3="Yes", ISNUMBER(Data!$Q9)), (1-Data!$Q9), 1))</f>
        <v>0</v>
      </c>
      <c r="BX9" s="3">
        <f>IF(OR(Data!BY9="", Data!$H9="", $G9=""), 0, ((Data!BY9*Data!$H9*$G9)/2000) * IF(AND(BX$5="Particulate", ISNUMBER(Data!$O9)), (1-Data!$O9), 1) * IF(AND($K$3="Yes", ISNUMBER(Data!$Q9)), (1-Data!$Q9), 1))</f>
        <v>0</v>
      </c>
      <c r="BY9" s="3">
        <f>IF(OR(Data!BZ9="", Data!$H9="", $G9=""), 0, ((Data!BZ9*Data!$H9*$G9)/2000) * IF(AND(BY$5="Particulate", ISNUMBER(Data!$O9)), (1-Data!$O9), 1) * IF(AND($K$3="Yes", ISNUMBER(Data!$Q9)), (1-Data!$Q9), 1))</f>
        <v>0</v>
      </c>
      <c r="BZ9" s="3">
        <f>IF(OR(Data!CA9="", Data!$H9="", $G9=""), 0, ((Data!CA9*Data!$H9*$G9)/2000) * IF(AND(BZ$5="Particulate", ISNUMBER(Data!$O9)), (1-Data!$O9), 1) * IF(AND($K$3="Yes", ISNUMBER(Data!$Q9)), (1-Data!$Q9), 1))</f>
        <v>0</v>
      </c>
    </row>
    <row r="10" spans="1:79" ht="14.45" customHeight="1" x14ac:dyDescent="0.25">
      <c r="A10" s="347">
        <f>Data!A10</f>
        <v>2</v>
      </c>
      <c r="B10" s="108">
        <f>Data!B10</f>
        <v>0</v>
      </c>
      <c r="C10" s="108">
        <f>Data!C10</f>
        <v>0</v>
      </c>
      <c r="D10" s="108">
        <f>Data!D10</f>
        <v>0</v>
      </c>
      <c r="E10" s="108">
        <f>Data!E10</f>
        <v>0</v>
      </c>
      <c r="F10" s="108">
        <f>Data!F10</f>
        <v>0</v>
      </c>
      <c r="G10" s="189"/>
      <c r="I10" s="84" t="s">
        <v>140</v>
      </c>
      <c r="J10" s="204" t="str">
        <f>IF(OR($K$3="Select one",$K$3="No"),_xlfn.XLOOKUP("Lead", S4:BZ4, S8:BZ8, ""),"")</f>
        <v/>
      </c>
      <c r="K10" s="205" t="str">
        <f>IF($K$3="Yes",_xlfn.XLOOKUP("Lead", S4:BZ4, S8:BZ8, ""),"")</f>
        <v/>
      </c>
      <c r="L10" s="72"/>
      <c r="M10" s="95" t="s">
        <v>140</v>
      </c>
      <c r="N10" s="80">
        <v>0.05</v>
      </c>
      <c r="O10" s="96">
        <v>0.5</v>
      </c>
      <c r="Q10" s="365">
        <f>IF(ISNUMBER(Data!$K10), (Data!$K10*$G10)/2000, IF(AND(ISNUMBER(Data!$H10), ISNUMBER(Data!$I10)), (Data!$H10*Data!$I10*$G10)/2000, 0))</f>
        <v>0</v>
      </c>
      <c r="R10" s="17">
        <f>IF(ISNUMBER(Data!$L10), (Data!$L10*$G10)/2000, IF(AND(ISNUMBER(Data!$H10), ISNUMBER(Data!$J10)), (Data!$H10*Data!$J10*$G10)/2000, 0)) * IF(ISNUMBER(Data!$O10), 1-Data!$O10, 1) * IF(AND($K$3="yes",ISNUMBER(Data!$Q10)),(1-Data!$Q10),1)</f>
        <v>0</v>
      </c>
      <c r="S10" s="3">
        <f>IF(OR(Data!T10="", Data!$H10="", $G10=""), 0, ((Data!T10*Data!$H10*$G10)/2000) * IF(AND(S$5="Particulate", ISNUMBER(Data!$O10)), (1-Data!$O10), 1) * IF(AND($K$3="Yes", ISNUMBER(Data!$Q10)), (1-Data!$Q10), 1))</f>
        <v>0</v>
      </c>
      <c r="T10" s="3">
        <f>IF(OR(Data!U10="", Data!$H10="", $G10=""), 0, ((Data!U10*Data!$H10*$G10)/2000) * IF(AND(T$5="Particulate", ISNUMBER(Data!$O10)), (1-Data!$O10), 1) * IF(AND($K$3="Yes", ISNUMBER(Data!$Q10)), (1-Data!$Q10), 1))</f>
        <v>0</v>
      </c>
      <c r="U10" s="3">
        <f>IF(OR(Data!V10="", Data!$H10="", $G10=""), 0, ((Data!V10*Data!$H10*$G10)/2000) * IF(AND(U$5="Particulate", ISNUMBER(Data!$O10)), (1-Data!$O10), 1) * IF(AND($K$3="Yes", ISNUMBER(Data!$Q10)), (1-Data!$Q10), 1))</f>
        <v>0</v>
      </c>
      <c r="V10" s="3">
        <f>IF(OR(Data!W10="", Data!$H10="", $G10=""), 0, ((Data!W10*Data!$H10*$G10)/2000) * IF(AND(V$5="Particulate", ISNUMBER(Data!$O10)), (1-Data!$O10), 1) * IF(AND($K$3="Yes", ISNUMBER(Data!$Q10)), (1-Data!$Q10), 1))</f>
        <v>0</v>
      </c>
      <c r="W10" s="3">
        <f>IF(OR(Data!X10="", Data!$H10="", $G10=""), 0, ((Data!X10*Data!$H10*$G10)/2000) * IF(AND(W$5="Particulate", ISNUMBER(Data!$O10)), (1-Data!$O10), 1) * IF(AND($K$3="Yes", ISNUMBER(Data!$Q10)), (1-Data!$Q10), 1))</f>
        <v>0</v>
      </c>
      <c r="X10" s="3">
        <f>IF(OR(Data!Y10="", Data!$H10="", $G10=""), 0, ((Data!Y10*Data!$H10*$G10)/2000) * IF(AND(X$5="Particulate", ISNUMBER(Data!$O10)), (1-Data!$O10), 1) * IF(AND($K$3="Yes", ISNUMBER(Data!$Q10)), (1-Data!$Q10), 1))</f>
        <v>0</v>
      </c>
      <c r="Y10" s="3">
        <f>IF(OR(Data!Z10="", Data!$H10="", $G10=""), 0, ((Data!Z10*Data!$H10*$G10)/2000) * IF(AND(Y$5="Particulate", ISNUMBER(Data!$O10)), (1-Data!$O10), 1) * IF(AND($K$3="Yes", ISNUMBER(Data!$Q10)), (1-Data!$Q10), 1))</f>
        <v>0</v>
      </c>
      <c r="Z10" s="3">
        <f>IF(OR(Data!AA10="", Data!$H10="", $G10=""), 0, ((Data!AA10*Data!$H10*$G10)/2000) * IF(AND(Z$5="Particulate", ISNUMBER(Data!$O10)), (1-Data!$O10), 1) * IF(AND($K$3="Yes", ISNUMBER(Data!$Q10)), (1-Data!$Q10), 1))</f>
        <v>0</v>
      </c>
      <c r="AA10" s="3">
        <f>IF(OR(Data!AB10="", Data!$H10="", $G10=""), 0, ((Data!AB10*Data!$H10*$G10)/2000) * IF(AND(AA$5="Particulate", ISNUMBER(Data!$O10)), (1-Data!$O10), 1) * IF(AND($K$3="Yes", ISNUMBER(Data!$Q10)), (1-Data!$Q10), 1))</f>
        <v>0</v>
      </c>
      <c r="AB10" s="3">
        <f>IF(OR(Data!AC10="", Data!$H10="", $G10=""), 0, ((Data!AC10*Data!$H10*$G10)/2000) * IF(AND(AB$5="Particulate", ISNUMBER(Data!$O10)), (1-Data!$O10), 1) * IF(AND($K$3="Yes", ISNUMBER(Data!$Q10)), (1-Data!$Q10), 1))</f>
        <v>0</v>
      </c>
      <c r="AC10" s="3">
        <f>IF(OR(Data!AD10="", Data!$H10="", $G10=""), 0, ((Data!AD10*Data!$H10*$G10)/2000) * IF(AND(AC$5="Particulate", ISNUMBER(Data!$O10)), (1-Data!$O10), 1) * IF(AND($K$3="Yes", ISNUMBER(Data!$Q10)), (1-Data!$Q10), 1))</f>
        <v>0</v>
      </c>
      <c r="AD10" s="3">
        <f>IF(OR(Data!AE10="", Data!$H10="", $G10=""), 0, ((Data!AE10*Data!$H10*$G10)/2000) * IF(AND(AD$5="Particulate", ISNUMBER(Data!$O10)), (1-Data!$O10), 1) * IF(AND($K$3="Yes", ISNUMBER(Data!$Q10)), (1-Data!$Q10), 1))</f>
        <v>0</v>
      </c>
      <c r="AE10" s="3">
        <f>IF(OR(Data!AF10="", Data!$H10="", $G10=""), 0, ((Data!AF10*Data!$H10*$G10)/2000) * IF(AND(AE$5="Particulate", ISNUMBER(Data!$O10)), (1-Data!$O10), 1) * IF(AND($K$3="Yes", ISNUMBER(Data!$Q10)), (1-Data!$Q10), 1))</f>
        <v>0</v>
      </c>
      <c r="AF10" s="3">
        <f>IF(OR(Data!AG10="", Data!$H10="", $G10=""), 0, ((Data!AG10*Data!$H10*$G10)/2000) * IF(AND(AF$5="Particulate", ISNUMBER(Data!$O10)), (1-Data!$O10), 1) * IF(AND($K$3="Yes", ISNUMBER(Data!$Q10)), (1-Data!$Q10), 1))</f>
        <v>0</v>
      </c>
      <c r="AG10" s="3">
        <f>IF(OR(Data!AH10="", Data!$H10="", $G10=""), 0, ((Data!AH10*Data!$H10*$G10)/2000) * IF(AND(AG$5="Particulate", ISNUMBER(Data!$O10)), (1-Data!$O10), 1) * IF(AND($K$3="Yes", ISNUMBER(Data!$Q10)), (1-Data!$Q10), 1))</f>
        <v>0</v>
      </c>
      <c r="AH10" s="3">
        <f>IF(OR(Data!AI10="", Data!$H10="", $G10=""), 0, ((Data!AI10*Data!$H10*$G10)/2000) * IF(AND(AH$5="Particulate", ISNUMBER(Data!$O10)), (1-Data!$O10), 1) * IF(AND($K$3="Yes", ISNUMBER(Data!$Q10)), (1-Data!$Q10), 1))</f>
        <v>0</v>
      </c>
      <c r="AI10" s="3">
        <f>IF(OR(Data!AJ10="", Data!$H10="", $G10=""), 0, ((Data!AJ10*Data!$H10*$G10)/2000) * IF(AND(AI$5="Particulate", ISNUMBER(Data!$O10)), (1-Data!$O10), 1) * IF(AND($K$3="Yes", ISNUMBER(Data!$Q10)), (1-Data!$Q10), 1))</f>
        <v>0</v>
      </c>
      <c r="AJ10" s="3">
        <f>IF(OR(Data!AK10="", Data!$H10="", $G10=""), 0, ((Data!AK10*Data!$H10*$G10)/2000) * IF(AND(AJ$5="Particulate", ISNUMBER(Data!$O10)), (1-Data!$O10), 1) * IF(AND($K$3="Yes", ISNUMBER(Data!$Q10)), (1-Data!$Q10), 1))</f>
        <v>0</v>
      </c>
      <c r="AK10" s="3">
        <f>IF(OR(Data!AL10="", Data!$H10="", $G10=""), 0, ((Data!AL10*Data!$H10*$G10)/2000) * IF(AND(AK$5="Particulate", ISNUMBER(Data!$O10)), (1-Data!$O10), 1) * IF(AND($K$3="Yes", ISNUMBER(Data!$Q10)), (1-Data!$Q10), 1))</f>
        <v>0</v>
      </c>
      <c r="AL10" s="3">
        <f>IF(OR(Data!AM10="", Data!$H10="", $G10=""), 0, ((Data!AM10*Data!$H10*$G10)/2000) * IF(AND(AL$5="Particulate", ISNUMBER(Data!$O10)), (1-Data!$O10), 1) * IF(AND($K$3="Yes", ISNUMBER(Data!$Q10)), (1-Data!$Q10), 1))</f>
        <v>0</v>
      </c>
      <c r="AM10" s="3">
        <f>IF(OR(Data!AN10="", Data!$H10="", $G10=""), 0, ((Data!AN10*Data!$H10*$G10)/2000) * IF(AND(AM$5="Particulate", ISNUMBER(Data!$O10)), (1-Data!$O10), 1) * IF(AND($K$3="Yes", ISNUMBER(Data!$Q10)), (1-Data!$Q10), 1))</f>
        <v>0</v>
      </c>
      <c r="AN10" s="3">
        <f>IF(OR(Data!AO10="", Data!$H10="", $G10=""), 0, ((Data!AO10*Data!$H10*$G10)/2000) * IF(AND(AN$5="Particulate", ISNUMBER(Data!$O10)), (1-Data!$O10), 1) * IF(AND($K$3="Yes", ISNUMBER(Data!$Q10)), (1-Data!$Q10), 1))</f>
        <v>0</v>
      </c>
      <c r="AO10" s="3">
        <f>IF(OR(Data!AP10="", Data!$H10="", $G10=""), 0, ((Data!AP10*Data!$H10*$G10)/2000) * IF(AND(AO$5="Particulate", ISNUMBER(Data!$O10)), (1-Data!$O10), 1) * IF(AND($K$3="Yes", ISNUMBER(Data!$Q10)), (1-Data!$Q10), 1))</f>
        <v>0</v>
      </c>
      <c r="AP10" s="3">
        <f>IF(OR(Data!AQ10="", Data!$H10="", $G10=""), 0, ((Data!AQ10*Data!$H10*$G10)/2000) * IF(AND(AP$5="Particulate", ISNUMBER(Data!$O10)), (1-Data!$O10), 1) * IF(AND($K$3="Yes", ISNUMBER(Data!$Q10)), (1-Data!$Q10), 1))</f>
        <v>0</v>
      </c>
      <c r="AQ10" s="3">
        <f>IF(OR(Data!AR10="", Data!$H10="", $G10=""), 0, ((Data!AR10*Data!$H10*$G10)/2000) * IF(AND(AQ$5="Particulate", ISNUMBER(Data!$O10)), (1-Data!$O10), 1) * IF(AND($K$3="Yes", ISNUMBER(Data!$Q10)), (1-Data!$Q10), 1))</f>
        <v>0</v>
      </c>
      <c r="AR10" s="3">
        <f>IF(OR(Data!AS10="", Data!$H10="", $G10=""), 0, ((Data!AS10*Data!$H10*$G10)/2000) * IF(AND(AR$5="Particulate", ISNUMBER(Data!$O10)), (1-Data!$O10), 1) * IF(AND($K$3="Yes", ISNUMBER(Data!$Q10)), (1-Data!$Q10), 1))</f>
        <v>0</v>
      </c>
      <c r="AS10" s="3">
        <f>IF(OR(Data!AT10="", Data!$H10="", $G10=""), 0, ((Data!AT10*Data!$H10*$G10)/2000) * IF(AND(AS$5="Particulate", ISNUMBER(Data!$O10)), (1-Data!$O10), 1) * IF(AND($K$3="Yes", ISNUMBER(Data!$Q10)), (1-Data!$Q10), 1))</f>
        <v>0</v>
      </c>
      <c r="AT10" s="3">
        <f>IF(OR(Data!AU10="", Data!$H10="", $G10=""), 0, ((Data!AU10*Data!$H10*$G10)/2000) * IF(AND(AT$5="Particulate", ISNUMBER(Data!$O10)), (1-Data!$O10), 1) * IF(AND($K$3="Yes", ISNUMBER(Data!$Q10)), (1-Data!$Q10), 1))</f>
        <v>0</v>
      </c>
      <c r="AU10" s="3">
        <f>IF(OR(Data!AV10="", Data!$H10="", $G10=""), 0, ((Data!AV10*Data!$H10*$G10)/2000) * IF(AND(AU$5="Particulate", ISNUMBER(Data!$O10)), (1-Data!$O10), 1) * IF(AND($K$3="Yes", ISNUMBER(Data!$Q10)), (1-Data!$Q10), 1))</f>
        <v>0</v>
      </c>
      <c r="AV10" s="3">
        <f>IF(OR(Data!AW10="", Data!$H10="", $G10=""), 0, ((Data!AW10*Data!$H10*$G10)/2000) * IF(AND(AV$5="Particulate", ISNUMBER(Data!$O10)), (1-Data!$O10), 1) * IF(AND($K$3="Yes", ISNUMBER(Data!$Q10)), (1-Data!$Q10), 1))</f>
        <v>0</v>
      </c>
      <c r="AW10" s="3">
        <f>IF(OR(Data!AX10="", Data!$H10="", $G10=""), 0, ((Data!AX10*Data!$H10*$G10)/2000) * IF(AND(AW$5="Particulate", ISNUMBER(Data!$O10)), (1-Data!$O10), 1) * IF(AND($K$3="Yes", ISNUMBER(Data!$Q10)), (1-Data!$Q10), 1))</f>
        <v>0</v>
      </c>
      <c r="AX10" s="3">
        <f>IF(OR(Data!AY10="", Data!$H10="", $G10=""), 0, ((Data!AY10*Data!$H10*$G10)/2000) * IF(AND(AX$5="Particulate", ISNUMBER(Data!$O10)), (1-Data!$O10), 1) * IF(AND($K$3="Yes", ISNUMBER(Data!$Q10)), (1-Data!$Q10), 1))</f>
        <v>0</v>
      </c>
      <c r="AY10" s="3">
        <f>IF(OR(Data!AZ10="", Data!$H10="", $G10=""), 0, ((Data!AZ10*Data!$H10*$G10)/2000) * IF(AND(AY$5="Particulate", ISNUMBER(Data!$O10)), (1-Data!$O10), 1) * IF(AND($K$3="Yes", ISNUMBER(Data!$Q10)), (1-Data!$Q10), 1))</f>
        <v>0</v>
      </c>
      <c r="AZ10" s="3">
        <f>IF(OR(Data!BA10="", Data!$H10="", $G10=""), 0, ((Data!BA10*Data!$H10*$G10)/2000) * IF(AND(AZ$5="Particulate", ISNUMBER(Data!$O10)), (1-Data!$O10), 1) * IF(AND($K$3="Yes", ISNUMBER(Data!$Q10)), (1-Data!$Q10), 1))</f>
        <v>0</v>
      </c>
      <c r="BA10" s="3">
        <f>IF(OR(Data!BB10="", Data!$H10="", $G10=""), 0, ((Data!BB10*Data!$H10*$G10)/2000) * IF(AND(BA$5="Particulate", ISNUMBER(Data!$O10)), (1-Data!$O10), 1) * IF(AND($K$3="Yes", ISNUMBER(Data!$Q10)), (1-Data!$Q10), 1))</f>
        <v>0</v>
      </c>
      <c r="BB10" s="3">
        <f>IF(OR(Data!BC10="", Data!$H10="", $G10=""), 0, ((Data!BC10*Data!$H10*$G10)/2000) * IF(AND(BB$5="Particulate", ISNUMBER(Data!$O10)), (1-Data!$O10), 1) * IF(AND($K$3="Yes", ISNUMBER(Data!$Q10)), (1-Data!$Q10), 1))</f>
        <v>0</v>
      </c>
      <c r="BC10" s="3">
        <f>IF(OR(Data!BD10="", Data!$H10="", $G10=""), 0, ((Data!BD10*Data!$H10*$G10)/2000) * IF(AND(BC$5="Particulate", ISNUMBER(Data!$O10)), (1-Data!$O10), 1) * IF(AND($K$3="Yes", ISNUMBER(Data!$Q10)), (1-Data!$Q10), 1))</f>
        <v>0</v>
      </c>
      <c r="BD10" s="3">
        <f>IF(OR(Data!BE10="", Data!$H10="", $G10=""), 0, ((Data!BE10*Data!$H10*$G10)/2000) * IF(AND(BD$5="Particulate", ISNUMBER(Data!$O10)), (1-Data!$O10), 1) * IF(AND($K$3="Yes", ISNUMBER(Data!$Q10)), (1-Data!$Q10), 1))</f>
        <v>0</v>
      </c>
      <c r="BE10" s="3">
        <f>IF(OR(Data!BF10="", Data!$H10="", $G10=""), 0, ((Data!BF10*Data!$H10*$G10)/2000) * IF(AND(BE$5="Particulate", ISNUMBER(Data!$O10)), (1-Data!$O10), 1) * IF(AND($K$3="Yes", ISNUMBER(Data!$Q10)), (1-Data!$Q10), 1))</f>
        <v>0</v>
      </c>
      <c r="BF10" s="3">
        <f>IF(OR(Data!BG10="", Data!$H10="", $G10=""), 0, ((Data!BG10*Data!$H10*$G10)/2000) * IF(AND(BF$5="Particulate", ISNUMBER(Data!$O10)), (1-Data!$O10), 1) * IF(AND($K$3="Yes", ISNUMBER(Data!$Q10)), (1-Data!$Q10), 1))</f>
        <v>0</v>
      </c>
      <c r="BG10" s="3">
        <f>IF(OR(Data!BH10="", Data!$H10="", $G10=""), 0, ((Data!BH10*Data!$H10*$G10)/2000) * IF(AND(BG$5="Particulate", ISNUMBER(Data!$O10)), (1-Data!$O10), 1) * IF(AND($K$3="Yes", ISNUMBER(Data!$Q10)), (1-Data!$Q10), 1))</f>
        <v>0</v>
      </c>
      <c r="BH10" s="3">
        <f>IF(OR(Data!BI10="", Data!$H10="", $G10=""), 0, ((Data!BI10*Data!$H10*$G10)/2000) * IF(AND(BH$5="Particulate", ISNUMBER(Data!$O10)), (1-Data!$O10), 1) * IF(AND($K$3="Yes", ISNUMBER(Data!$Q10)), (1-Data!$Q10), 1))</f>
        <v>0</v>
      </c>
      <c r="BI10" s="3">
        <f>IF(OR(Data!BJ10="", Data!$H10="", $G10=""), 0, ((Data!BJ10*Data!$H10*$G10)/2000) * IF(AND(BI$5="Particulate", ISNUMBER(Data!$O10)), (1-Data!$O10), 1) * IF(AND($K$3="Yes", ISNUMBER(Data!$Q10)), (1-Data!$Q10), 1))</f>
        <v>0</v>
      </c>
      <c r="BJ10" s="3">
        <f>IF(OR(Data!BK10="", Data!$H10="", $G10=""), 0, ((Data!BK10*Data!$H10*$G10)/2000) * IF(AND(BJ$5="Particulate", ISNUMBER(Data!$O10)), (1-Data!$O10), 1) * IF(AND($K$3="Yes", ISNUMBER(Data!$Q10)), (1-Data!$Q10), 1))</f>
        <v>0</v>
      </c>
      <c r="BK10" s="3">
        <f>IF(OR(Data!BL10="", Data!$H10="", $G10=""), 0, ((Data!BL10*Data!$H10*$G10)/2000) * IF(AND(BK$5="Particulate", ISNUMBER(Data!$O10)), (1-Data!$O10), 1) * IF(AND($K$3="Yes", ISNUMBER(Data!$Q10)), (1-Data!$Q10), 1))</f>
        <v>0</v>
      </c>
      <c r="BL10" s="3">
        <f>IF(OR(Data!BM10="", Data!$H10="", $G10=""), 0, ((Data!BM10*Data!$H10*$G10)/2000) * IF(AND(BL$5="Particulate", ISNUMBER(Data!$O10)), (1-Data!$O10), 1) * IF(AND($K$3="Yes", ISNUMBER(Data!$Q10)), (1-Data!$Q10), 1))</f>
        <v>0</v>
      </c>
      <c r="BM10" s="3">
        <f>IF(OR(Data!BN10="", Data!$H10="", $G10=""), 0, ((Data!BN10*Data!$H10*$G10)/2000) * IF(AND(BM$5="Particulate", ISNUMBER(Data!$O10)), (1-Data!$O10), 1) * IF(AND($K$3="Yes", ISNUMBER(Data!$Q10)), (1-Data!$Q10), 1))</f>
        <v>0</v>
      </c>
      <c r="BN10" s="3">
        <f>IF(OR(Data!BO10="", Data!$H10="", $G10=""), 0, ((Data!BO10*Data!$H10*$G10)/2000) * IF(AND(BN$5="Particulate", ISNUMBER(Data!$O10)), (1-Data!$O10), 1) * IF(AND($K$3="Yes", ISNUMBER(Data!$Q10)), (1-Data!$Q10), 1))</f>
        <v>0</v>
      </c>
      <c r="BO10" s="3">
        <f>IF(OR(Data!BP10="", Data!$H10="", $G10=""), 0, ((Data!BP10*Data!$H10*$G10)/2000) * IF(AND(BO$5="Particulate", ISNUMBER(Data!$O10)), (1-Data!$O10), 1) * IF(AND($K$3="Yes", ISNUMBER(Data!$Q10)), (1-Data!$Q10), 1))</f>
        <v>0</v>
      </c>
      <c r="BP10" s="3">
        <f>IF(OR(Data!BQ10="", Data!$H10="", $G10=""), 0, ((Data!BQ10*Data!$H10*$G10)/2000) * IF(AND(BP$5="Particulate", ISNUMBER(Data!$O10)), (1-Data!$O10), 1) * IF(AND($K$3="Yes", ISNUMBER(Data!$Q10)), (1-Data!$Q10), 1))</f>
        <v>0</v>
      </c>
      <c r="BQ10" s="3">
        <f>IF(OR(Data!BR10="", Data!$H10="", $G10=""), 0, ((Data!BR10*Data!$H10*$G10)/2000) * IF(AND(BQ$5="Particulate", ISNUMBER(Data!$O10)), (1-Data!$O10), 1) * IF(AND($K$3="Yes", ISNUMBER(Data!$Q10)), (1-Data!$Q10), 1))</f>
        <v>0</v>
      </c>
      <c r="BR10" s="3">
        <f>IF(OR(Data!BS10="", Data!$H10="", $G10=""), 0, ((Data!BS10*Data!$H10*$G10)/2000) * IF(AND(BR$5="Particulate", ISNUMBER(Data!$O10)), (1-Data!$O10), 1) * IF(AND($K$3="Yes", ISNUMBER(Data!$Q10)), (1-Data!$Q10), 1))</f>
        <v>0</v>
      </c>
      <c r="BS10" s="3">
        <f>IF(OR(Data!BT10="", Data!$H10="", $G10=""), 0, ((Data!BT10*Data!$H10*$G10)/2000) * IF(AND(BS$5="Particulate", ISNUMBER(Data!$O10)), (1-Data!$O10), 1) * IF(AND($K$3="Yes", ISNUMBER(Data!$Q10)), (1-Data!$Q10), 1))</f>
        <v>0</v>
      </c>
      <c r="BT10" s="3">
        <f>IF(OR(Data!BU10="", Data!$H10="", $G10=""), 0, ((Data!BU10*Data!$H10*$G10)/2000) * IF(AND(BT$5="Particulate", ISNUMBER(Data!$O10)), (1-Data!$O10), 1) * IF(AND($K$3="Yes", ISNUMBER(Data!$Q10)), (1-Data!$Q10), 1))</f>
        <v>0</v>
      </c>
      <c r="BU10" s="3">
        <f>IF(OR(Data!BV10="", Data!$H10="", $G10=""), 0, ((Data!BV10*Data!$H10*$G10)/2000) * IF(AND(BU$5="Particulate", ISNUMBER(Data!$O10)), (1-Data!$O10), 1) * IF(AND($K$3="Yes", ISNUMBER(Data!$Q10)), (1-Data!$Q10), 1))</f>
        <v>0</v>
      </c>
      <c r="BV10" s="3">
        <f>IF(OR(Data!BW10="", Data!$H10="", $G10=""), 0, ((Data!BW10*Data!$H10*$G10)/2000) * IF(AND(BV$5="Particulate", ISNUMBER(Data!$O10)), (1-Data!$O10), 1) * IF(AND($K$3="Yes", ISNUMBER(Data!$Q10)), (1-Data!$Q10), 1))</f>
        <v>0</v>
      </c>
      <c r="BW10" s="3">
        <f>IF(OR(Data!BX10="", Data!$H10="", $G10=""), 0, ((Data!BX10*Data!$H10*$G10)/2000) * IF(AND(BW$5="Particulate", ISNUMBER(Data!$O10)), (1-Data!$O10), 1) * IF(AND($K$3="Yes", ISNUMBER(Data!$Q10)), (1-Data!$Q10), 1))</f>
        <v>0</v>
      </c>
      <c r="BX10" s="3">
        <f>IF(OR(Data!BY10="", Data!$H10="", $G10=""), 0, ((Data!BY10*Data!$H10*$G10)/2000) * IF(AND(BX$5="Particulate", ISNUMBER(Data!$O10)), (1-Data!$O10), 1) * IF(AND($K$3="Yes", ISNUMBER(Data!$Q10)), (1-Data!$Q10), 1))</f>
        <v>0</v>
      </c>
      <c r="BY10" s="3">
        <f>IF(OR(Data!BZ10="", Data!$H10="", $G10=""), 0, ((Data!BZ10*Data!$H10*$G10)/2000) * IF(AND(BY$5="Particulate", ISNUMBER(Data!$O10)), (1-Data!$O10), 1) * IF(AND($K$3="Yes", ISNUMBER(Data!$Q10)), (1-Data!$Q10), 1))</f>
        <v>0</v>
      </c>
      <c r="BZ10" s="3">
        <f>IF(OR(Data!CA10="", Data!$H10="", $G10=""), 0, ((Data!CA10*Data!$H10*$G10)/2000) * IF(AND(BZ$5="Particulate", ISNUMBER(Data!$O10)), (1-Data!$O10), 1) * IF(AND($K$3="Yes", ISNUMBER(Data!$Q10)), (1-Data!$Q10), 1))</f>
        <v>0</v>
      </c>
    </row>
    <row r="11" spans="1:79" x14ac:dyDescent="0.25">
      <c r="A11" s="347">
        <f>Data!A11</f>
        <v>3</v>
      </c>
      <c r="B11" s="108">
        <f>Data!B11</f>
        <v>0</v>
      </c>
      <c r="C11" s="108">
        <f>Data!C11</f>
        <v>0</v>
      </c>
      <c r="D11" s="108">
        <f>Data!D11</f>
        <v>0</v>
      </c>
      <c r="E11" s="108">
        <f>Data!E11</f>
        <v>0</v>
      </c>
      <c r="F11" s="108">
        <f>Data!F11</f>
        <v>0</v>
      </c>
      <c r="G11" s="189"/>
      <c r="I11" s="74"/>
      <c r="L11" s="72"/>
      <c r="M11" s="91"/>
      <c r="N11" s="467" t="s">
        <v>211</v>
      </c>
      <c r="O11" s="468"/>
      <c r="Q11" s="365">
        <f>IF(ISNUMBER(Data!$K11), (Data!$K11*$G11)/2000, IF(AND(ISNUMBER(Data!$H11), ISNUMBER(Data!$I11)), (Data!$H11*Data!$I11*$G11)/2000, 0))</f>
        <v>0</v>
      </c>
      <c r="R11" s="17">
        <f>IF(ISNUMBER(Data!$L11), (Data!$L11*$G11)/2000, IF(AND(ISNUMBER(Data!$H11), ISNUMBER(Data!$J11)), (Data!$H11*Data!$J11*$G11)/2000, 0)) * IF(ISNUMBER(Data!$O11), 1-Data!$O11, 1) * IF(AND($K$3="yes",ISNUMBER(Data!$Q11)),(1-Data!$Q11),1)</f>
        <v>0</v>
      </c>
      <c r="S11" s="3">
        <f>IF(OR(Data!T11="", Data!$H11="", $G11=""), 0, ((Data!T11*Data!$H11*$G11)/2000) * IF(AND(S$5="Particulate", ISNUMBER(Data!$O11)), (1-Data!$O11), 1) * IF(AND($K$3="Yes", ISNUMBER(Data!$Q11)), (1-Data!$Q11), 1))</f>
        <v>0</v>
      </c>
      <c r="T11" s="3">
        <f>IF(OR(Data!U11="", Data!$H11="", $G11=""), 0, ((Data!U11*Data!$H11*$G11)/2000) * IF(AND(T$5="Particulate", ISNUMBER(Data!$O11)), (1-Data!$O11), 1) * IF(AND($K$3="Yes", ISNUMBER(Data!$Q11)), (1-Data!$Q11), 1))</f>
        <v>0</v>
      </c>
      <c r="U11" s="3">
        <f>IF(OR(Data!V11="", Data!$H11="", $G11=""), 0, ((Data!V11*Data!$H11*$G11)/2000) * IF(AND(U$5="Particulate", ISNUMBER(Data!$O11)), (1-Data!$O11), 1) * IF(AND($K$3="Yes", ISNUMBER(Data!$Q11)), (1-Data!$Q11), 1))</f>
        <v>0</v>
      </c>
      <c r="V11" s="3">
        <f>IF(OR(Data!W11="", Data!$H11="", $G11=""), 0, ((Data!W11*Data!$H11*$G11)/2000) * IF(AND(V$5="Particulate", ISNUMBER(Data!$O11)), (1-Data!$O11), 1) * IF(AND($K$3="Yes", ISNUMBER(Data!$Q11)), (1-Data!$Q11), 1))</f>
        <v>0</v>
      </c>
      <c r="W11" s="3">
        <f>IF(OR(Data!X11="", Data!$H11="", $G11=""), 0, ((Data!X11*Data!$H11*$G11)/2000) * IF(AND(W$5="Particulate", ISNUMBER(Data!$O11)), (1-Data!$O11), 1) * IF(AND($K$3="Yes", ISNUMBER(Data!$Q11)), (1-Data!$Q11), 1))</f>
        <v>0</v>
      </c>
      <c r="X11" s="3">
        <f>IF(OR(Data!Y11="", Data!$H11="", $G11=""), 0, ((Data!Y11*Data!$H11*$G11)/2000) * IF(AND(X$5="Particulate", ISNUMBER(Data!$O11)), (1-Data!$O11), 1) * IF(AND($K$3="Yes", ISNUMBER(Data!$Q11)), (1-Data!$Q11), 1))</f>
        <v>0</v>
      </c>
      <c r="Y11" s="3">
        <f>IF(OR(Data!Z11="", Data!$H11="", $G11=""), 0, ((Data!Z11*Data!$H11*$G11)/2000) * IF(AND(Y$5="Particulate", ISNUMBER(Data!$O11)), (1-Data!$O11), 1) * IF(AND($K$3="Yes", ISNUMBER(Data!$Q11)), (1-Data!$Q11), 1))</f>
        <v>0</v>
      </c>
      <c r="Z11" s="3">
        <f>IF(OR(Data!AA11="", Data!$H11="", $G11=""), 0, ((Data!AA11*Data!$H11*$G11)/2000) * IF(AND(Z$5="Particulate", ISNUMBER(Data!$O11)), (1-Data!$O11), 1) * IF(AND($K$3="Yes", ISNUMBER(Data!$Q11)), (1-Data!$Q11), 1))</f>
        <v>0</v>
      </c>
      <c r="AA11" s="3">
        <f>IF(OR(Data!AB11="", Data!$H11="", $G11=""), 0, ((Data!AB11*Data!$H11*$G11)/2000) * IF(AND(AA$5="Particulate", ISNUMBER(Data!$O11)), (1-Data!$O11), 1) * IF(AND($K$3="Yes", ISNUMBER(Data!$Q11)), (1-Data!$Q11), 1))</f>
        <v>0</v>
      </c>
      <c r="AB11" s="3">
        <f>IF(OR(Data!AC11="", Data!$H11="", $G11=""), 0, ((Data!AC11*Data!$H11*$G11)/2000) * IF(AND(AB$5="Particulate", ISNUMBER(Data!$O11)), (1-Data!$O11), 1) * IF(AND($K$3="Yes", ISNUMBER(Data!$Q11)), (1-Data!$Q11), 1))</f>
        <v>0</v>
      </c>
      <c r="AC11" s="3">
        <f>IF(OR(Data!AD11="", Data!$H11="", $G11=""), 0, ((Data!AD11*Data!$H11*$G11)/2000) * IF(AND(AC$5="Particulate", ISNUMBER(Data!$O11)), (1-Data!$O11), 1) * IF(AND($K$3="Yes", ISNUMBER(Data!$Q11)), (1-Data!$Q11), 1))</f>
        <v>0</v>
      </c>
      <c r="AD11" s="3">
        <f>IF(OR(Data!AE11="", Data!$H11="", $G11=""), 0, ((Data!AE11*Data!$H11*$G11)/2000) * IF(AND(AD$5="Particulate", ISNUMBER(Data!$O11)), (1-Data!$O11), 1) * IF(AND($K$3="Yes", ISNUMBER(Data!$Q11)), (1-Data!$Q11), 1))</f>
        <v>0</v>
      </c>
      <c r="AE11" s="3">
        <f>IF(OR(Data!AF11="", Data!$H11="", $G11=""), 0, ((Data!AF11*Data!$H11*$G11)/2000) * IF(AND(AE$5="Particulate", ISNUMBER(Data!$O11)), (1-Data!$O11), 1) * IF(AND($K$3="Yes", ISNUMBER(Data!$Q11)), (1-Data!$Q11), 1))</f>
        <v>0</v>
      </c>
      <c r="AF11" s="3">
        <f>IF(OR(Data!AG11="", Data!$H11="", $G11=""), 0, ((Data!AG11*Data!$H11*$G11)/2000) * IF(AND(AF$5="Particulate", ISNUMBER(Data!$O11)), (1-Data!$O11), 1) * IF(AND($K$3="Yes", ISNUMBER(Data!$Q11)), (1-Data!$Q11), 1))</f>
        <v>0</v>
      </c>
      <c r="AG11" s="3">
        <f>IF(OR(Data!AH11="", Data!$H11="", $G11=""), 0, ((Data!AH11*Data!$H11*$G11)/2000) * IF(AND(AG$5="Particulate", ISNUMBER(Data!$O11)), (1-Data!$O11), 1) * IF(AND($K$3="Yes", ISNUMBER(Data!$Q11)), (1-Data!$Q11), 1))</f>
        <v>0</v>
      </c>
      <c r="AH11" s="3">
        <f>IF(OR(Data!AI11="", Data!$H11="", $G11=""), 0, ((Data!AI11*Data!$H11*$G11)/2000) * IF(AND(AH$5="Particulate", ISNUMBER(Data!$O11)), (1-Data!$O11), 1) * IF(AND($K$3="Yes", ISNUMBER(Data!$Q11)), (1-Data!$Q11), 1))</f>
        <v>0</v>
      </c>
      <c r="AI11" s="3">
        <f>IF(OR(Data!AJ11="", Data!$H11="", $G11=""), 0, ((Data!AJ11*Data!$H11*$G11)/2000) * IF(AND(AI$5="Particulate", ISNUMBER(Data!$O11)), (1-Data!$O11), 1) * IF(AND($K$3="Yes", ISNUMBER(Data!$Q11)), (1-Data!$Q11), 1))</f>
        <v>0</v>
      </c>
      <c r="AJ11" s="3">
        <f>IF(OR(Data!AK11="", Data!$H11="", $G11=""), 0, ((Data!AK11*Data!$H11*$G11)/2000) * IF(AND(AJ$5="Particulate", ISNUMBER(Data!$O11)), (1-Data!$O11), 1) * IF(AND($K$3="Yes", ISNUMBER(Data!$Q11)), (1-Data!$Q11), 1))</f>
        <v>0</v>
      </c>
      <c r="AK11" s="3">
        <f>IF(OR(Data!AL11="", Data!$H11="", $G11=""), 0, ((Data!AL11*Data!$H11*$G11)/2000) * IF(AND(AK$5="Particulate", ISNUMBER(Data!$O11)), (1-Data!$O11), 1) * IF(AND($K$3="Yes", ISNUMBER(Data!$Q11)), (1-Data!$Q11), 1))</f>
        <v>0</v>
      </c>
      <c r="AL11" s="3">
        <f>IF(OR(Data!AM11="", Data!$H11="", $G11=""), 0, ((Data!AM11*Data!$H11*$G11)/2000) * IF(AND(AL$5="Particulate", ISNUMBER(Data!$O11)), (1-Data!$O11), 1) * IF(AND($K$3="Yes", ISNUMBER(Data!$Q11)), (1-Data!$Q11), 1))</f>
        <v>0</v>
      </c>
      <c r="AM11" s="3">
        <f>IF(OR(Data!AN11="", Data!$H11="", $G11=""), 0, ((Data!AN11*Data!$H11*$G11)/2000) * IF(AND(AM$5="Particulate", ISNUMBER(Data!$O11)), (1-Data!$O11), 1) * IF(AND($K$3="Yes", ISNUMBER(Data!$Q11)), (1-Data!$Q11), 1))</f>
        <v>0</v>
      </c>
      <c r="AN11" s="3">
        <f>IF(OR(Data!AO11="", Data!$H11="", $G11=""), 0, ((Data!AO11*Data!$H11*$G11)/2000) * IF(AND(AN$5="Particulate", ISNUMBER(Data!$O11)), (1-Data!$O11), 1) * IF(AND($K$3="Yes", ISNUMBER(Data!$Q11)), (1-Data!$Q11), 1))</f>
        <v>0</v>
      </c>
      <c r="AO11" s="3">
        <f>IF(OR(Data!AP11="", Data!$H11="", $G11=""), 0, ((Data!AP11*Data!$H11*$G11)/2000) * IF(AND(AO$5="Particulate", ISNUMBER(Data!$O11)), (1-Data!$O11), 1) * IF(AND($K$3="Yes", ISNUMBER(Data!$Q11)), (1-Data!$Q11), 1))</f>
        <v>0</v>
      </c>
      <c r="AP11" s="3">
        <f>IF(OR(Data!AQ11="", Data!$H11="", $G11=""), 0, ((Data!AQ11*Data!$H11*$G11)/2000) * IF(AND(AP$5="Particulate", ISNUMBER(Data!$O11)), (1-Data!$O11), 1) * IF(AND($K$3="Yes", ISNUMBER(Data!$Q11)), (1-Data!$Q11), 1))</f>
        <v>0</v>
      </c>
      <c r="AQ11" s="3">
        <f>IF(OR(Data!AR11="", Data!$H11="", $G11=""), 0, ((Data!AR11*Data!$H11*$G11)/2000) * IF(AND(AQ$5="Particulate", ISNUMBER(Data!$O11)), (1-Data!$O11), 1) * IF(AND($K$3="Yes", ISNUMBER(Data!$Q11)), (1-Data!$Q11), 1))</f>
        <v>0</v>
      </c>
      <c r="AR11" s="3">
        <f>IF(OR(Data!AS11="", Data!$H11="", $G11=""), 0, ((Data!AS11*Data!$H11*$G11)/2000) * IF(AND(AR$5="Particulate", ISNUMBER(Data!$O11)), (1-Data!$O11), 1) * IF(AND($K$3="Yes", ISNUMBER(Data!$Q11)), (1-Data!$Q11), 1))</f>
        <v>0</v>
      </c>
      <c r="AS11" s="3">
        <f>IF(OR(Data!AT11="", Data!$H11="", $G11=""), 0, ((Data!AT11*Data!$H11*$G11)/2000) * IF(AND(AS$5="Particulate", ISNUMBER(Data!$O11)), (1-Data!$O11), 1) * IF(AND($K$3="Yes", ISNUMBER(Data!$Q11)), (1-Data!$Q11), 1))</f>
        <v>0</v>
      </c>
      <c r="AT11" s="3">
        <f>IF(OR(Data!AU11="", Data!$H11="", $G11=""), 0, ((Data!AU11*Data!$H11*$G11)/2000) * IF(AND(AT$5="Particulate", ISNUMBER(Data!$O11)), (1-Data!$O11), 1) * IF(AND($K$3="Yes", ISNUMBER(Data!$Q11)), (1-Data!$Q11), 1))</f>
        <v>0</v>
      </c>
      <c r="AU11" s="3">
        <f>IF(OR(Data!AV11="", Data!$H11="", $G11=""), 0, ((Data!AV11*Data!$H11*$G11)/2000) * IF(AND(AU$5="Particulate", ISNUMBER(Data!$O11)), (1-Data!$O11), 1) * IF(AND($K$3="Yes", ISNUMBER(Data!$Q11)), (1-Data!$Q11), 1))</f>
        <v>0</v>
      </c>
      <c r="AV11" s="3">
        <f>IF(OR(Data!AW11="", Data!$H11="", $G11=""), 0, ((Data!AW11*Data!$H11*$G11)/2000) * IF(AND(AV$5="Particulate", ISNUMBER(Data!$O11)), (1-Data!$O11), 1) * IF(AND($K$3="Yes", ISNUMBER(Data!$Q11)), (1-Data!$Q11), 1))</f>
        <v>0</v>
      </c>
      <c r="AW11" s="3">
        <f>IF(OR(Data!AX11="", Data!$H11="", $G11=""), 0, ((Data!AX11*Data!$H11*$G11)/2000) * IF(AND(AW$5="Particulate", ISNUMBER(Data!$O11)), (1-Data!$O11), 1) * IF(AND($K$3="Yes", ISNUMBER(Data!$Q11)), (1-Data!$Q11), 1))</f>
        <v>0</v>
      </c>
      <c r="AX11" s="3">
        <f>IF(OR(Data!AY11="", Data!$H11="", $G11=""), 0, ((Data!AY11*Data!$H11*$G11)/2000) * IF(AND(AX$5="Particulate", ISNUMBER(Data!$O11)), (1-Data!$O11), 1) * IF(AND($K$3="Yes", ISNUMBER(Data!$Q11)), (1-Data!$Q11), 1))</f>
        <v>0</v>
      </c>
      <c r="AY11" s="3">
        <f>IF(OR(Data!AZ11="", Data!$H11="", $G11=""), 0, ((Data!AZ11*Data!$H11*$G11)/2000) * IF(AND(AY$5="Particulate", ISNUMBER(Data!$O11)), (1-Data!$O11), 1) * IF(AND($K$3="Yes", ISNUMBER(Data!$Q11)), (1-Data!$Q11), 1))</f>
        <v>0</v>
      </c>
      <c r="AZ11" s="3">
        <f>IF(OR(Data!BA11="", Data!$H11="", $G11=""), 0, ((Data!BA11*Data!$H11*$G11)/2000) * IF(AND(AZ$5="Particulate", ISNUMBER(Data!$O11)), (1-Data!$O11), 1) * IF(AND($K$3="Yes", ISNUMBER(Data!$Q11)), (1-Data!$Q11), 1))</f>
        <v>0</v>
      </c>
      <c r="BA11" s="3">
        <f>IF(OR(Data!BB11="", Data!$H11="", $G11=""), 0, ((Data!BB11*Data!$H11*$G11)/2000) * IF(AND(BA$5="Particulate", ISNUMBER(Data!$O11)), (1-Data!$O11), 1) * IF(AND($K$3="Yes", ISNUMBER(Data!$Q11)), (1-Data!$Q11), 1))</f>
        <v>0</v>
      </c>
      <c r="BB11" s="3">
        <f>IF(OR(Data!BC11="", Data!$H11="", $G11=""), 0, ((Data!BC11*Data!$H11*$G11)/2000) * IF(AND(BB$5="Particulate", ISNUMBER(Data!$O11)), (1-Data!$O11), 1) * IF(AND($K$3="Yes", ISNUMBER(Data!$Q11)), (1-Data!$Q11), 1))</f>
        <v>0</v>
      </c>
      <c r="BC11" s="3">
        <f>IF(OR(Data!BD11="", Data!$H11="", $G11=""), 0, ((Data!BD11*Data!$H11*$G11)/2000) * IF(AND(BC$5="Particulate", ISNUMBER(Data!$O11)), (1-Data!$O11), 1) * IF(AND($K$3="Yes", ISNUMBER(Data!$Q11)), (1-Data!$Q11), 1))</f>
        <v>0</v>
      </c>
      <c r="BD11" s="3">
        <f>IF(OR(Data!BE11="", Data!$H11="", $G11=""), 0, ((Data!BE11*Data!$H11*$G11)/2000) * IF(AND(BD$5="Particulate", ISNUMBER(Data!$O11)), (1-Data!$O11), 1) * IF(AND($K$3="Yes", ISNUMBER(Data!$Q11)), (1-Data!$Q11), 1))</f>
        <v>0</v>
      </c>
      <c r="BE11" s="3">
        <f>IF(OR(Data!BF11="", Data!$H11="", $G11=""), 0, ((Data!BF11*Data!$H11*$G11)/2000) * IF(AND(BE$5="Particulate", ISNUMBER(Data!$O11)), (1-Data!$O11), 1) * IF(AND($K$3="Yes", ISNUMBER(Data!$Q11)), (1-Data!$Q11), 1))</f>
        <v>0</v>
      </c>
      <c r="BF11" s="3">
        <f>IF(OR(Data!BG11="", Data!$H11="", $G11=""), 0, ((Data!BG11*Data!$H11*$G11)/2000) * IF(AND(BF$5="Particulate", ISNUMBER(Data!$O11)), (1-Data!$O11), 1) * IF(AND($K$3="Yes", ISNUMBER(Data!$Q11)), (1-Data!$Q11), 1))</f>
        <v>0</v>
      </c>
      <c r="BG11" s="3">
        <f>IF(OR(Data!BH11="", Data!$H11="", $G11=""), 0, ((Data!BH11*Data!$H11*$G11)/2000) * IF(AND(BG$5="Particulate", ISNUMBER(Data!$O11)), (1-Data!$O11), 1) * IF(AND($K$3="Yes", ISNUMBER(Data!$Q11)), (1-Data!$Q11), 1))</f>
        <v>0</v>
      </c>
      <c r="BH11" s="3">
        <f>IF(OR(Data!BI11="", Data!$H11="", $G11=""), 0, ((Data!BI11*Data!$H11*$G11)/2000) * IF(AND(BH$5="Particulate", ISNUMBER(Data!$O11)), (1-Data!$O11), 1) * IF(AND($K$3="Yes", ISNUMBER(Data!$Q11)), (1-Data!$Q11), 1))</f>
        <v>0</v>
      </c>
      <c r="BI11" s="3">
        <f>IF(OR(Data!BJ11="", Data!$H11="", $G11=""), 0, ((Data!BJ11*Data!$H11*$G11)/2000) * IF(AND(BI$5="Particulate", ISNUMBER(Data!$O11)), (1-Data!$O11), 1) * IF(AND($K$3="Yes", ISNUMBER(Data!$Q11)), (1-Data!$Q11), 1))</f>
        <v>0</v>
      </c>
      <c r="BJ11" s="3">
        <f>IF(OR(Data!BK11="", Data!$H11="", $G11=""), 0, ((Data!BK11*Data!$H11*$G11)/2000) * IF(AND(BJ$5="Particulate", ISNUMBER(Data!$O11)), (1-Data!$O11), 1) * IF(AND($K$3="Yes", ISNUMBER(Data!$Q11)), (1-Data!$Q11), 1))</f>
        <v>0</v>
      </c>
      <c r="BK11" s="3">
        <f>IF(OR(Data!BL11="", Data!$H11="", $G11=""), 0, ((Data!BL11*Data!$H11*$G11)/2000) * IF(AND(BK$5="Particulate", ISNUMBER(Data!$O11)), (1-Data!$O11), 1) * IF(AND($K$3="Yes", ISNUMBER(Data!$Q11)), (1-Data!$Q11), 1))</f>
        <v>0</v>
      </c>
      <c r="BL11" s="3">
        <f>IF(OR(Data!BM11="", Data!$H11="", $G11=""), 0, ((Data!BM11*Data!$H11*$G11)/2000) * IF(AND(BL$5="Particulate", ISNUMBER(Data!$O11)), (1-Data!$O11), 1) * IF(AND($K$3="Yes", ISNUMBER(Data!$Q11)), (1-Data!$Q11), 1))</f>
        <v>0</v>
      </c>
      <c r="BM11" s="3">
        <f>IF(OR(Data!BN11="", Data!$H11="", $G11=""), 0, ((Data!BN11*Data!$H11*$G11)/2000) * IF(AND(BM$5="Particulate", ISNUMBER(Data!$O11)), (1-Data!$O11), 1) * IF(AND($K$3="Yes", ISNUMBER(Data!$Q11)), (1-Data!$Q11), 1))</f>
        <v>0</v>
      </c>
      <c r="BN11" s="3">
        <f>IF(OR(Data!BO11="", Data!$H11="", $G11=""), 0, ((Data!BO11*Data!$H11*$G11)/2000) * IF(AND(BN$5="Particulate", ISNUMBER(Data!$O11)), (1-Data!$O11), 1) * IF(AND($K$3="Yes", ISNUMBER(Data!$Q11)), (1-Data!$Q11), 1))</f>
        <v>0</v>
      </c>
      <c r="BO11" s="3">
        <f>IF(OR(Data!BP11="", Data!$H11="", $G11=""), 0, ((Data!BP11*Data!$H11*$G11)/2000) * IF(AND(BO$5="Particulate", ISNUMBER(Data!$O11)), (1-Data!$O11), 1) * IF(AND($K$3="Yes", ISNUMBER(Data!$Q11)), (1-Data!$Q11), 1))</f>
        <v>0</v>
      </c>
      <c r="BP11" s="3">
        <f>IF(OR(Data!BQ11="", Data!$H11="", $G11=""), 0, ((Data!BQ11*Data!$H11*$G11)/2000) * IF(AND(BP$5="Particulate", ISNUMBER(Data!$O11)), (1-Data!$O11), 1) * IF(AND($K$3="Yes", ISNUMBER(Data!$Q11)), (1-Data!$Q11), 1))</f>
        <v>0</v>
      </c>
      <c r="BQ11" s="3">
        <f>IF(OR(Data!BR11="", Data!$H11="", $G11=""), 0, ((Data!BR11*Data!$H11*$G11)/2000) * IF(AND(BQ$5="Particulate", ISNUMBER(Data!$O11)), (1-Data!$O11), 1) * IF(AND($K$3="Yes", ISNUMBER(Data!$Q11)), (1-Data!$Q11), 1))</f>
        <v>0</v>
      </c>
      <c r="BR11" s="3">
        <f>IF(OR(Data!BS11="", Data!$H11="", $G11=""), 0, ((Data!BS11*Data!$H11*$G11)/2000) * IF(AND(BR$5="Particulate", ISNUMBER(Data!$O11)), (1-Data!$O11), 1) * IF(AND($K$3="Yes", ISNUMBER(Data!$Q11)), (1-Data!$Q11), 1))</f>
        <v>0</v>
      </c>
      <c r="BS11" s="3">
        <f>IF(OR(Data!BT11="", Data!$H11="", $G11=""), 0, ((Data!BT11*Data!$H11*$G11)/2000) * IF(AND(BS$5="Particulate", ISNUMBER(Data!$O11)), (1-Data!$O11), 1) * IF(AND($K$3="Yes", ISNUMBER(Data!$Q11)), (1-Data!$Q11), 1))</f>
        <v>0</v>
      </c>
      <c r="BT11" s="3">
        <f>IF(OR(Data!BU11="", Data!$H11="", $G11=""), 0, ((Data!BU11*Data!$H11*$G11)/2000) * IF(AND(BT$5="Particulate", ISNUMBER(Data!$O11)), (1-Data!$O11), 1) * IF(AND($K$3="Yes", ISNUMBER(Data!$Q11)), (1-Data!$Q11), 1))</f>
        <v>0</v>
      </c>
      <c r="BU11" s="3">
        <f>IF(OR(Data!BV11="", Data!$H11="", $G11=""), 0, ((Data!BV11*Data!$H11*$G11)/2000) * IF(AND(BU$5="Particulate", ISNUMBER(Data!$O11)), (1-Data!$O11), 1) * IF(AND($K$3="Yes", ISNUMBER(Data!$Q11)), (1-Data!$Q11), 1))</f>
        <v>0</v>
      </c>
      <c r="BV11" s="3">
        <f>IF(OR(Data!BW11="", Data!$H11="", $G11=""), 0, ((Data!BW11*Data!$H11*$G11)/2000) * IF(AND(BV$5="Particulate", ISNUMBER(Data!$O11)), (1-Data!$O11), 1) * IF(AND($K$3="Yes", ISNUMBER(Data!$Q11)), (1-Data!$Q11), 1))</f>
        <v>0</v>
      </c>
      <c r="BW11" s="3">
        <f>IF(OR(Data!BX11="", Data!$H11="", $G11=""), 0, ((Data!BX11*Data!$H11*$G11)/2000) * IF(AND(BW$5="Particulate", ISNUMBER(Data!$O11)), (1-Data!$O11), 1) * IF(AND($K$3="Yes", ISNUMBER(Data!$Q11)), (1-Data!$Q11), 1))</f>
        <v>0</v>
      </c>
      <c r="BX11" s="3">
        <f>IF(OR(Data!BY11="", Data!$H11="", $G11=""), 0, ((Data!BY11*Data!$H11*$G11)/2000) * IF(AND(BX$5="Particulate", ISNUMBER(Data!$O11)), (1-Data!$O11), 1) * IF(AND($K$3="Yes", ISNUMBER(Data!$Q11)), (1-Data!$Q11), 1))</f>
        <v>0</v>
      </c>
      <c r="BY11" s="3">
        <f>IF(OR(Data!BZ11="", Data!$H11="", $G11=""), 0, ((Data!BZ11*Data!$H11*$G11)/2000) * IF(AND(BY$5="Particulate", ISNUMBER(Data!$O11)), (1-Data!$O11), 1) * IF(AND($K$3="Yes", ISNUMBER(Data!$Q11)), (1-Data!$Q11), 1))</f>
        <v>0</v>
      </c>
      <c r="BZ11" s="3">
        <f>IF(OR(Data!CA11="", Data!$H11="", $G11=""), 0, ((Data!CA11*Data!$H11*$G11)/2000) * IF(AND(BZ$5="Particulate", ISNUMBER(Data!$O11)), (1-Data!$O11), 1) * IF(AND($K$3="Yes", ISNUMBER(Data!$Q11)), (1-Data!$Q11), 1))</f>
        <v>0</v>
      </c>
    </row>
    <row r="12" spans="1:79" ht="14.45" customHeight="1" x14ac:dyDescent="0.25">
      <c r="A12" s="347">
        <f>Data!A12</f>
        <v>4</v>
      </c>
      <c r="B12" s="108">
        <f>Data!B12</f>
        <v>0</v>
      </c>
      <c r="C12" s="108">
        <f>Data!C12</f>
        <v>0</v>
      </c>
      <c r="D12" s="108">
        <f>Data!D12</f>
        <v>0</v>
      </c>
      <c r="E12" s="108">
        <f>Data!E12</f>
        <v>0</v>
      </c>
      <c r="F12" s="108">
        <f>Data!F12</f>
        <v>0</v>
      </c>
      <c r="G12" s="189"/>
      <c r="I12" s="72"/>
      <c r="J12" s="78" t="str">
        <f>IF(OR($K$3="Select one", K3="No"),"Uncontrolled","Permit limits are based on uncontrolled HAPs. Select 'No' above to see totals.")</f>
        <v>Uncontrolled</v>
      </c>
      <c r="K12" s="4"/>
      <c r="L12" s="72"/>
      <c r="M12" s="194"/>
      <c r="N12" s="469"/>
      <c r="O12" s="470"/>
      <c r="Q12" s="365">
        <f>IF(ISNUMBER(Data!$K12), (Data!$K12*$G12)/2000, IF(AND(ISNUMBER(Data!$H12), ISNUMBER(Data!$I12)), (Data!$H12*Data!$I12*$G12)/2000, 0))</f>
        <v>0</v>
      </c>
      <c r="R12" s="17">
        <f>IF(ISNUMBER(Data!$L12), (Data!$L12*$G12)/2000, IF(AND(ISNUMBER(Data!$H12), ISNUMBER(Data!$J12)), (Data!$H12*Data!$J12*$G12)/2000, 0)) * IF(ISNUMBER(Data!$O12), 1-Data!$O12, 1) * IF(AND($K$3="yes",ISNUMBER(Data!$Q12)),(1-Data!$Q12),1)</f>
        <v>0</v>
      </c>
      <c r="S12" s="3">
        <f>IF(OR(Data!T12="", Data!$H12="", $G12=""), 0, ((Data!T12*Data!$H12*$G12)/2000) * IF(AND(S$5="Particulate", ISNUMBER(Data!$O12)), (1-Data!$O12), 1) * IF(AND($K$3="Yes", ISNUMBER(Data!$Q12)), (1-Data!$Q12), 1))</f>
        <v>0</v>
      </c>
      <c r="T12" s="3">
        <f>IF(OR(Data!U12="", Data!$H12="", $G12=""), 0, ((Data!U12*Data!$H12*$G12)/2000) * IF(AND(T$5="Particulate", ISNUMBER(Data!$O12)), (1-Data!$O12), 1) * IF(AND($K$3="Yes", ISNUMBER(Data!$Q12)), (1-Data!$Q12), 1))</f>
        <v>0</v>
      </c>
      <c r="U12" s="3">
        <f>IF(OR(Data!V12="", Data!$H12="", $G12=""), 0, ((Data!V12*Data!$H12*$G12)/2000) * IF(AND(U$5="Particulate", ISNUMBER(Data!$O12)), (1-Data!$O12), 1) * IF(AND($K$3="Yes", ISNUMBER(Data!$Q12)), (1-Data!$Q12), 1))</f>
        <v>0</v>
      </c>
      <c r="V12" s="3">
        <f>IF(OR(Data!W12="", Data!$H12="", $G12=""), 0, ((Data!W12*Data!$H12*$G12)/2000) * IF(AND(V$5="Particulate", ISNUMBER(Data!$O12)), (1-Data!$O12), 1) * IF(AND($K$3="Yes", ISNUMBER(Data!$Q12)), (1-Data!$Q12), 1))</f>
        <v>0</v>
      </c>
      <c r="W12" s="3">
        <f>IF(OR(Data!X12="", Data!$H12="", $G12=""), 0, ((Data!X12*Data!$H12*$G12)/2000) * IF(AND(W$5="Particulate", ISNUMBER(Data!$O12)), (1-Data!$O12), 1) * IF(AND($K$3="Yes", ISNUMBER(Data!$Q12)), (1-Data!$Q12), 1))</f>
        <v>0</v>
      </c>
      <c r="X12" s="3">
        <f>IF(OR(Data!Y12="", Data!$H12="", $G12=""), 0, ((Data!Y12*Data!$H12*$G12)/2000) * IF(AND(X$5="Particulate", ISNUMBER(Data!$O12)), (1-Data!$O12), 1) * IF(AND($K$3="Yes", ISNUMBER(Data!$Q12)), (1-Data!$Q12), 1))</f>
        <v>0</v>
      </c>
      <c r="Y12" s="3">
        <f>IF(OR(Data!Z12="", Data!$H12="", $G12=""), 0, ((Data!Z12*Data!$H12*$G12)/2000) * IF(AND(Y$5="Particulate", ISNUMBER(Data!$O12)), (1-Data!$O12), 1) * IF(AND($K$3="Yes", ISNUMBER(Data!$Q12)), (1-Data!$Q12), 1))</f>
        <v>0</v>
      </c>
      <c r="Z12" s="3">
        <f>IF(OR(Data!AA12="", Data!$H12="", $G12=""), 0, ((Data!AA12*Data!$H12*$G12)/2000) * IF(AND(Z$5="Particulate", ISNUMBER(Data!$O12)), (1-Data!$O12), 1) * IF(AND($K$3="Yes", ISNUMBER(Data!$Q12)), (1-Data!$Q12), 1))</f>
        <v>0</v>
      </c>
      <c r="AA12" s="3">
        <f>IF(OR(Data!AB12="", Data!$H12="", $G12=""), 0, ((Data!AB12*Data!$H12*$G12)/2000) * IF(AND(AA$5="Particulate", ISNUMBER(Data!$O12)), (1-Data!$O12), 1) * IF(AND($K$3="Yes", ISNUMBER(Data!$Q12)), (1-Data!$Q12), 1))</f>
        <v>0</v>
      </c>
      <c r="AB12" s="3">
        <f>IF(OR(Data!AC12="", Data!$H12="", $G12=""), 0, ((Data!AC12*Data!$H12*$G12)/2000) * IF(AND(AB$5="Particulate", ISNUMBER(Data!$O12)), (1-Data!$O12), 1) * IF(AND($K$3="Yes", ISNUMBER(Data!$Q12)), (1-Data!$Q12), 1))</f>
        <v>0</v>
      </c>
      <c r="AC12" s="3">
        <f>IF(OR(Data!AD12="", Data!$H12="", $G12=""), 0, ((Data!AD12*Data!$H12*$G12)/2000) * IF(AND(AC$5="Particulate", ISNUMBER(Data!$O12)), (1-Data!$O12), 1) * IF(AND($K$3="Yes", ISNUMBER(Data!$Q12)), (1-Data!$Q12), 1))</f>
        <v>0</v>
      </c>
      <c r="AD12" s="3">
        <f>IF(OR(Data!AE12="", Data!$H12="", $G12=""), 0, ((Data!AE12*Data!$H12*$G12)/2000) * IF(AND(AD$5="Particulate", ISNUMBER(Data!$O12)), (1-Data!$O12), 1) * IF(AND($K$3="Yes", ISNUMBER(Data!$Q12)), (1-Data!$Q12), 1))</f>
        <v>0</v>
      </c>
      <c r="AE12" s="3">
        <f>IF(OR(Data!AF12="", Data!$H12="", $G12=""), 0, ((Data!AF12*Data!$H12*$G12)/2000) * IF(AND(AE$5="Particulate", ISNUMBER(Data!$O12)), (1-Data!$O12), 1) * IF(AND($K$3="Yes", ISNUMBER(Data!$Q12)), (1-Data!$Q12), 1))</f>
        <v>0</v>
      </c>
      <c r="AF12" s="3">
        <f>IF(OR(Data!AG12="", Data!$H12="", $G12=""), 0, ((Data!AG12*Data!$H12*$G12)/2000) * IF(AND(AF$5="Particulate", ISNUMBER(Data!$O12)), (1-Data!$O12), 1) * IF(AND($K$3="Yes", ISNUMBER(Data!$Q12)), (1-Data!$Q12), 1))</f>
        <v>0</v>
      </c>
      <c r="AG12" s="3">
        <f>IF(OR(Data!AH12="", Data!$H12="", $G12=""), 0, ((Data!AH12*Data!$H12*$G12)/2000) * IF(AND(AG$5="Particulate", ISNUMBER(Data!$O12)), (1-Data!$O12), 1) * IF(AND($K$3="Yes", ISNUMBER(Data!$Q12)), (1-Data!$Q12), 1))</f>
        <v>0</v>
      </c>
      <c r="AH12" s="3">
        <f>IF(OR(Data!AI12="", Data!$H12="", $G12=""), 0, ((Data!AI12*Data!$H12*$G12)/2000) * IF(AND(AH$5="Particulate", ISNUMBER(Data!$O12)), (1-Data!$O12), 1) * IF(AND($K$3="Yes", ISNUMBER(Data!$Q12)), (1-Data!$Q12), 1))</f>
        <v>0</v>
      </c>
      <c r="AI12" s="3">
        <f>IF(OR(Data!AJ12="", Data!$H12="", $G12=""), 0, ((Data!AJ12*Data!$H12*$G12)/2000) * IF(AND(AI$5="Particulate", ISNUMBER(Data!$O12)), (1-Data!$O12), 1) * IF(AND($K$3="Yes", ISNUMBER(Data!$Q12)), (1-Data!$Q12), 1))</f>
        <v>0</v>
      </c>
      <c r="AJ12" s="3">
        <f>IF(OR(Data!AK12="", Data!$H12="", $G12=""), 0, ((Data!AK12*Data!$H12*$G12)/2000) * IF(AND(AJ$5="Particulate", ISNUMBER(Data!$O12)), (1-Data!$O12), 1) * IF(AND($K$3="Yes", ISNUMBER(Data!$Q12)), (1-Data!$Q12), 1))</f>
        <v>0</v>
      </c>
      <c r="AK12" s="3">
        <f>IF(OR(Data!AL12="", Data!$H12="", $G12=""), 0, ((Data!AL12*Data!$H12*$G12)/2000) * IF(AND(AK$5="Particulate", ISNUMBER(Data!$O12)), (1-Data!$O12), 1) * IF(AND($K$3="Yes", ISNUMBER(Data!$Q12)), (1-Data!$Q12), 1))</f>
        <v>0</v>
      </c>
      <c r="AL12" s="3">
        <f>IF(OR(Data!AM12="", Data!$H12="", $G12=""), 0, ((Data!AM12*Data!$H12*$G12)/2000) * IF(AND(AL$5="Particulate", ISNUMBER(Data!$O12)), (1-Data!$O12), 1) * IF(AND($K$3="Yes", ISNUMBER(Data!$Q12)), (1-Data!$Q12), 1))</f>
        <v>0</v>
      </c>
      <c r="AM12" s="3">
        <f>IF(OR(Data!AN12="", Data!$H12="", $G12=""), 0, ((Data!AN12*Data!$H12*$G12)/2000) * IF(AND(AM$5="Particulate", ISNUMBER(Data!$O12)), (1-Data!$O12), 1) * IF(AND($K$3="Yes", ISNUMBER(Data!$Q12)), (1-Data!$Q12), 1))</f>
        <v>0</v>
      </c>
      <c r="AN12" s="3">
        <f>IF(OR(Data!AO12="", Data!$H12="", $G12=""), 0, ((Data!AO12*Data!$H12*$G12)/2000) * IF(AND(AN$5="Particulate", ISNUMBER(Data!$O12)), (1-Data!$O12), 1) * IF(AND($K$3="Yes", ISNUMBER(Data!$Q12)), (1-Data!$Q12), 1))</f>
        <v>0</v>
      </c>
      <c r="AO12" s="3">
        <f>IF(OR(Data!AP12="", Data!$H12="", $G12=""), 0, ((Data!AP12*Data!$H12*$G12)/2000) * IF(AND(AO$5="Particulate", ISNUMBER(Data!$O12)), (1-Data!$O12), 1) * IF(AND($K$3="Yes", ISNUMBER(Data!$Q12)), (1-Data!$Q12), 1))</f>
        <v>0</v>
      </c>
      <c r="AP12" s="3">
        <f>IF(OR(Data!AQ12="", Data!$H12="", $G12=""), 0, ((Data!AQ12*Data!$H12*$G12)/2000) * IF(AND(AP$5="Particulate", ISNUMBER(Data!$O12)), (1-Data!$O12), 1) * IF(AND($K$3="Yes", ISNUMBER(Data!$Q12)), (1-Data!$Q12), 1))</f>
        <v>0</v>
      </c>
      <c r="AQ12" s="3">
        <f>IF(OR(Data!AR12="", Data!$H12="", $G12=""), 0, ((Data!AR12*Data!$H12*$G12)/2000) * IF(AND(AQ$5="Particulate", ISNUMBER(Data!$O12)), (1-Data!$O12), 1) * IF(AND($K$3="Yes", ISNUMBER(Data!$Q12)), (1-Data!$Q12), 1))</f>
        <v>0</v>
      </c>
      <c r="AR12" s="3">
        <f>IF(OR(Data!AS12="", Data!$H12="", $G12=""), 0, ((Data!AS12*Data!$H12*$G12)/2000) * IF(AND(AR$5="Particulate", ISNUMBER(Data!$O12)), (1-Data!$O12), 1) * IF(AND($K$3="Yes", ISNUMBER(Data!$Q12)), (1-Data!$Q12), 1))</f>
        <v>0</v>
      </c>
      <c r="AS12" s="3">
        <f>IF(OR(Data!AT12="", Data!$H12="", $G12=""), 0, ((Data!AT12*Data!$H12*$G12)/2000) * IF(AND(AS$5="Particulate", ISNUMBER(Data!$O12)), (1-Data!$O12), 1) * IF(AND($K$3="Yes", ISNUMBER(Data!$Q12)), (1-Data!$Q12), 1))</f>
        <v>0</v>
      </c>
      <c r="AT12" s="3">
        <f>IF(OR(Data!AU12="", Data!$H12="", $G12=""), 0, ((Data!AU12*Data!$H12*$G12)/2000) * IF(AND(AT$5="Particulate", ISNUMBER(Data!$O12)), (1-Data!$O12), 1) * IF(AND($K$3="Yes", ISNUMBER(Data!$Q12)), (1-Data!$Q12), 1))</f>
        <v>0</v>
      </c>
      <c r="AU12" s="3">
        <f>IF(OR(Data!AV12="", Data!$H12="", $G12=""), 0, ((Data!AV12*Data!$H12*$G12)/2000) * IF(AND(AU$5="Particulate", ISNUMBER(Data!$O12)), (1-Data!$O12), 1) * IF(AND($K$3="Yes", ISNUMBER(Data!$Q12)), (1-Data!$Q12), 1))</f>
        <v>0</v>
      </c>
      <c r="AV12" s="3">
        <f>IF(OR(Data!AW12="", Data!$H12="", $G12=""), 0, ((Data!AW12*Data!$H12*$G12)/2000) * IF(AND(AV$5="Particulate", ISNUMBER(Data!$O12)), (1-Data!$O12), 1) * IF(AND($K$3="Yes", ISNUMBER(Data!$Q12)), (1-Data!$Q12), 1))</f>
        <v>0</v>
      </c>
      <c r="AW12" s="3">
        <f>IF(OR(Data!AX12="", Data!$H12="", $G12=""), 0, ((Data!AX12*Data!$H12*$G12)/2000) * IF(AND(AW$5="Particulate", ISNUMBER(Data!$O12)), (1-Data!$O12), 1) * IF(AND($K$3="Yes", ISNUMBER(Data!$Q12)), (1-Data!$Q12), 1))</f>
        <v>0</v>
      </c>
      <c r="AX12" s="3">
        <f>IF(OR(Data!AY12="", Data!$H12="", $G12=""), 0, ((Data!AY12*Data!$H12*$G12)/2000) * IF(AND(AX$5="Particulate", ISNUMBER(Data!$O12)), (1-Data!$O12), 1) * IF(AND($K$3="Yes", ISNUMBER(Data!$Q12)), (1-Data!$Q12), 1))</f>
        <v>0</v>
      </c>
      <c r="AY12" s="3">
        <f>IF(OR(Data!AZ12="", Data!$H12="", $G12=""), 0, ((Data!AZ12*Data!$H12*$G12)/2000) * IF(AND(AY$5="Particulate", ISNUMBER(Data!$O12)), (1-Data!$O12), 1) * IF(AND($K$3="Yes", ISNUMBER(Data!$Q12)), (1-Data!$Q12), 1))</f>
        <v>0</v>
      </c>
      <c r="AZ12" s="3">
        <f>IF(OR(Data!BA12="", Data!$H12="", $G12=""), 0, ((Data!BA12*Data!$H12*$G12)/2000) * IF(AND(AZ$5="Particulate", ISNUMBER(Data!$O12)), (1-Data!$O12), 1) * IF(AND($K$3="Yes", ISNUMBER(Data!$Q12)), (1-Data!$Q12), 1))</f>
        <v>0</v>
      </c>
      <c r="BA12" s="3">
        <f>IF(OR(Data!BB12="", Data!$H12="", $G12=""), 0, ((Data!BB12*Data!$H12*$G12)/2000) * IF(AND(BA$5="Particulate", ISNUMBER(Data!$O12)), (1-Data!$O12), 1) * IF(AND($K$3="Yes", ISNUMBER(Data!$Q12)), (1-Data!$Q12), 1))</f>
        <v>0</v>
      </c>
      <c r="BB12" s="3">
        <f>IF(OR(Data!BC12="", Data!$H12="", $G12=""), 0, ((Data!BC12*Data!$H12*$G12)/2000) * IF(AND(BB$5="Particulate", ISNUMBER(Data!$O12)), (1-Data!$O12), 1) * IF(AND($K$3="Yes", ISNUMBER(Data!$Q12)), (1-Data!$Q12), 1))</f>
        <v>0</v>
      </c>
      <c r="BC12" s="3">
        <f>IF(OR(Data!BD12="", Data!$H12="", $G12=""), 0, ((Data!BD12*Data!$H12*$G12)/2000) * IF(AND(BC$5="Particulate", ISNUMBER(Data!$O12)), (1-Data!$O12), 1) * IF(AND($K$3="Yes", ISNUMBER(Data!$Q12)), (1-Data!$Q12), 1))</f>
        <v>0</v>
      </c>
      <c r="BD12" s="3">
        <f>IF(OR(Data!BE12="", Data!$H12="", $G12=""), 0, ((Data!BE12*Data!$H12*$G12)/2000) * IF(AND(BD$5="Particulate", ISNUMBER(Data!$O12)), (1-Data!$O12), 1) * IF(AND($K$3="Yes", ISNUMBER(Data!$Q12)), (1-Data!$Q12), 1))</f>
        <v>0</v>
      </c>
      <c r="BE12" s="3">
        <f>IF(OR(Data!BF12="", Data!$H12="", $G12=""), 0, ((Data!BF12*Data!$H12*$G12)/2000) * IF(AND(BE$5="Particulate", ISNUMBER(Data!$O12)), (1-Data!$O12), 1) * IF(AND($K$3="Yes", ISNUMBER(Data!$Q12)), (1-Data!$Q12), 1))</f>
        <v>0</v>
      </c>
      <c r="BF12" s="3">
        <f>IF(OR(Data!BG12="", Data!$H12="", $G12=""), 0, ((Data!BG12*Data!$H12*$G12)/2000) * IF(AND(BF$5="Particulate", ISNUMBER(Data!$O12)), (1-Data!$O12), 1) * IF(AND($K$3="Yes", ISNUMBER(Data!$Q12)), (1-Data!$Q12), 1))</f>
        <v>0</v>
      </c>
      <c r="BG12" s="3">
        <f>IF(OR(Data!BH12="", Data!$H12="", $G12=""), 0, ((Data!BH12*Data!$H12*$G12)/2000) * IF(AND(BG$5="Particulate", ISNUMBER(Data!$O12)), (1-Data!$O12), 1) * IF(AND($K$3="Yes", ISNUMBER(Data!$Q12)), (1-Data!$Q12), 1))</f>
        <v>0</v>
      </c>
      <c r="BH12" s="3">
        <f>IF(OR(Data!BI12="", Data!$H12="", $G12=""), 0, ((Data!BI12*Data!$H12*$G12)/2000) * IF(AND(BH$5="Particulate", ISNUMBER(Data!$O12)), (1-Data!$O12), 1) * IF(AND($K$3="Yes", ISNUMBER(Data!$Q12)), (1-Data!$Q12), 1))</f>
        <v>0</v>
      </c>
      <c r="BI12" s="3">
        <f>IF(OR(Data!BJ12="", Data!$H12="", $G12=""), 0, ((Data!BJ12*Data!$H12*$G12)/2000) * IF(AND(BI$5="Particulate", ISNUMBER(Data!$O12)), (1-Data!$O12), 1) * IF(AND($K$3="Yes", ISNUMBER(Data!$Q12)), (1-Data!$Q12), 1))</f>
        <v>0</v>
      </c>
      <c r="BJ12" s="3">
        <f>IF(OR(Data!BK12="", Data!$H12="", $G12=""), 0, ((Data!BK12*Data!$H12*$G12)/2000) * IF(AND(BJ$5="Particulate", ISNUMBER(Data!$O12)), (1-Data!$O12), 1) * IF(AND($K$3="Yes", ISNUMBER(Data!$Q12)), (1-Data!$Q12), 1))</f>
        <v>0</v>
      </c>
      <c r="BK12" s="3">
        <f>IF(OR(Data!BL12="", Data!$H12="", $G12=""), 0, ((Data!BL12*Data!$H12*$G12)/2000) * IF(AND(BK$5="Particulate", ISNUMBER(Data!$O12)), (1-Data!$O12), 1) * IF(AND($K$3="Yes", ISNUMBER(Data!$Q12)), (1-Data!$Q12), 1))</f>
        <v>0</v>
      </c>
      <c r="BL12" s="3">
        <f>IF(OR(Data!BM12="", Data!$H12="", $G12=""), 0, ((Data!BM12*Data!$H12*$G12)/2000) * IF(AND(BL$5="Particulate", ISNUMBER(Data!$O12)), (1-Data!$O12), 1) * IF(AND($K$3="Yes", ISNUMBER(Data!$Q12)), (1-Data!$Q12), 1))</f>
        <v>0</v>
      </c>
      <c r="BM12" s="3">
        <f>IF(OR(Data!BN12="", Data!$H12="", $G12=""), 0, ((Data!BN12*Data!$H12*$G12)/2000) * IF(AND(BM$5="Particulate", ISNUMBER(Data!$O12)), (1-Data!$O12), 1) * IF(AND($K$3="Yes", ISNUMBER(Data!$Q12)), (1-Data!$Q12), 1))</f>
        <v>0</v>
      </c>
      <c r="BN12" s="3">
        <f>IF(OR(Data!BO12="", Data!$H12="", $G12=""), 0, ((Data!BO12*Data!$H12*$G12)/2000) * IF(AND(BN$5="Particulate", ISNUMBER(Data!$O12)), (1-Data!$O12), 1) * IF(AND($K$3="Yes", ISNUMBER(Data!$Q12)), (1-Data!$Q12), 1))</f>
        <v>0</v>
      </c>
      <c r="BO12" s="3">
        <f>IF(OR(Data!BP12="", Data!$H12="", $G12=""), 0, ((Data!BP12*Data!$H12*$G12)/2000) * IF(AND(BO$5="Particulate", ISNUMBER(Data!$O12)), (1-Data!$O12), 1) * IF(AND($K$3="Yes", ISNUMBER(Data!$Q12)), (1-Data!$Q12), 1))</f>
        <v>0</v>
      </c>
      <c r="BP12" s="3">
        <f>IF(OR(Data!BQ12="", Data!$H12="", $G12=""), 0, ((Data!BQ12*Data!$H12*$G12)/2000) * IF(AND(BP$5="Particulate", ISNUMBER(Data!$O12)), (1-Data!$O12), 1) * IF(AND($K$3="Yes", ISNUMBER(Data!$Q12)), (1-Data!$Q12), 1))</f>
        <v>0</v>
      </c>
      <c r="BQ12" s="3">
        <f>IF(OR(Data!BR12="", Data!$H12="", $G12=""), 0, ((Data!BR12*Data!$H12*$G12)/2000) * IF(AND(BQ$5="Particulate", ISNUMBER(Data!$O12)), (1-Data!$O12), 1) * IF(AND($K$3="Yes", ISNUMBER(Data!$Q12)), (1-Data!$Q12), 1))</f>
        <v>0</v>
      </c>
      <c r="BR12" s="3">
        <f>IF(OR(Data!BS12="", Data!$H12="", $G12=""), 0, ((Data!BS12*Data!$H12*$G12)/2000) * IF(AND(BR$5="Particulate", ISNUMBER(Data!$O12)), (1-Data!$O12), 1) * IF(AND($K$3="Yes", ISNUMBER(Data!$Q12)), (1-Data!$Q12), 1))</f>
        <v>0</v>
      </c>
      <c r="BS12" s="3">
        <f>IF(OR(Data!BT12="", Data!$H12="", $G12=""), 0, ((Data!BT12*Data!$H12*$G12)/2000) * IF(AND(BS$5="Particulate", ISNUMBER(Data!$O12)), (1-Data!$O12), 1) * IF(AND($K$3="Yes", ISNUMBER(Data!$Q12)), (1-Data!$Q12), 1))</f>
        <v>0</v>
      </c>
      <c r="BT12" s="3">
        <f>IF(OR(Data!BU12="", Data!$H12="", $G12=""), 0, ((Data!BU12*Data!$H12*$G12)/2000) * IF(AND(BT$5="Particulate", ISNUMBER(Data!$O12)), (1-Data!$O12), 1) * IF(AND($K$3="Yes", ISNUMBER(Data!$Q12)), (1-Data!$Q12), 1))</f>
        <v>0</v>
      </c>
      <c r="BU12" s="3">
        <f>IF(OR(Data!BV12="", Data!$H12="", $G12=""), 0, ((Data!BV12*Data!$H12*$G12)/2000) * IF(AND(BU$5="Particulate", ISNUMBER(Data!$O12)), (1-Data!$O12), 1) * IF(AND($K$3="Yes", ISNUMBER(Data!$Q12)), (1-Data!$Q12), 1))</f>
        <v>0</v>
      </c>
      <c r="BV12" s="3">
        <f>IF(OR(Data!BW12="", Data!$H12="", $G12=""), 0, ((Data!BW12*Data!$H12*$G12)/2000) * IF(AND(BV$5="Particulate", ISNUMBER(Data!$O12)), (1-Data!$O12), 1) * IF(AND($K$3="Yes", ISNUMBER(Data!$Q12)), (1-Data!$Q12), 1))</f>
        <v>0</v>
      </c>
      <c r="BW12" s="3">
        <f>IF(OR(Data!BX12="", Data!$H12="", $G12=""), 0, ((Data!BX12*Data!$H12*$G12)/2000) * IF(AND(BW$5="Particulate", ISNUMBER(Data!$O12)), (1-Data!$O12), 1) * IF(AND($K$3="Yes", ISNUMBER(Data!$Q12)), (1-Data!$Q12), 1))</f>
        <v>0</v>
      </c>
      <c r="BX12" s="3">
        <f>IF(OR(Data!BY12="", Data!$H12="", $G12=""), 0, ((Data!BY12*Data!$H12*$G12)/2000) * IF(AND(BX$5="Particulate", ISNUMBER(Data!$O12)), (1-Data!$O12), 1) * IF(AND($K$3="Yes", ISNUMBER(Data!$Q12)), (1-Data!$Q12), 1))</f>
        <v>0</v>
      </c>
      <c r="BY12" s="3">
        <f>IF(OR(Data!BZ12="", Data!$H12="", $G12=""), 0, ((Data!BZ12*Data!$H12*$G12)/2000) * IF(AND(BY$5="Particulate", ISNUMBER(Data!$O12)), (1-Data!$O12), 1) * IF(AND($K$3="Yes", ISNUMBER(Data!$Q12)), (1-Data!$Q12), 1))</f>
        <v>0</v>
      </c>
      <c r="BZ12" s="3">
        <f>IF(OR(Data!CA12="", Data!$H12="", $G12=""), 0, ((Data!CA12*Data!$H12*$G12)/2000) * IF(AND(BZ$5="Particulate", ISNUMBER(Data!$O12)), (1-Data!$O12), 1) * IF(AND($K$3="Yes", ISNUMBER(Data!$Q12)), (1-Data!$Q12), 1))</f>
        <v>0</v>
      </c>
    </row>
    <row r="13" spans="1:79" x14ac:dyDescent="0.25">
      <c r="A13" s="347">
        <f>Data!A13</f>
        <v>5</v>
      </c>
      <c r="B13" s="108">
        <f>Data!B13</f>
        <v>0</v>
      </c>
      <c r="C13" s="108">
        <f>Data!C13</f>
        <v>0</v>
      </c>
      <c r="D13" s="108">
        <f>Data!D13</f>
        <v>0</v>
      </c>
      <c r="E13" s="108">
        <f>Data!E13</f>
        <v>0</v>
      </c>
      <c r="F13" s="108">
        <f>Data!F13</f>
        <v>0</v>
      </c>
      <c r="G13" s="189"/>
      <c r="I13" s="73" t="s">
        <v>13</v>
      </c>
      <c r="J13" s="195" t="s">
        <v>139</v>
      </c>
      <c r="K13" s="314"/>
      <c r="M13" s="97" t="s">
        <v>13</v>
      </c>
      <c r="N13" s="471"/>
      <c r="O13" s="472"/>
      <c r="Q13" s="365">
        <f>IF(ISNUMBER(Data!$K13), (Data!$K13*$G13)/2000, IF(AND(ISNUMBER(Data!$H13), ISNUMBER(Data!$I13)), (Data!$H13*Data!$I13*$G13)/2000, 0))</f>
        <v>0</v>
      </c>
      <c r="R13" s="17">
        <f>IF(ISNUMBER(Data!$L13), (Data!$L13*$G13)/2000, IF(AND(ISNUMBER(Data!$H13), ISNUMBER(Data!$J13)), (Data!$H13*Data!$J13*$G13)/2000, 0)) * IF(ISNUMBER(Data!$O13), 1-Data!$O13, 1) * IF(AND($K$3="yes",ISNUMBER(Data!$Q13)),(1-Data!$Q13),1)</f>
        <v>0</v>
      </c>
      <c r="S13" s="3">
        <f>IF(OR(Data!T13="", Data!$H13="", $G13=""), 0, ((Data!T13*Data!$H13*$G13)/2000) * IF(AND(S$5="Particulate", ISNUMBER(Data!$O13)), (1-Data!$O13), 1) * IF(AND($K$3="Yes", ISNUMBER(Data!$Q13)), (1-Data!$Q13), 1))</f>
        <v>0</v>
      </c>
      <c r="T13" s="3">
        <f>IF(OR(Data!U13="", Data!$H13="", $G13=""), 0, ((Data!U13*Data!$H13*$G13)/2000) * IF(AND(T$5="Particulate", ISNUMBER(Data!$O13)), (1-Data!$O13), 1) * IF(AND($K$3="Yes", ISNUMBER(Data!$Q13)), (1-Data!$Q13), 1))</f>
        <v>0</v>
      </c>
      <c r="U13" s="3">
        <f>IF(OR(Data!V13="", Data!$H13="", $G13=""), 0, ((Data!V13*Data!$H13*$G13)/2000) * IF(AND(U$5="Particulate", ISNUMBER(Data!$O13)), (1-Data!$O13), 1) * IF(AND($K$3="Yes", ISNUMBER(Data!$Q13)), (1-Data!$Q13), 1))</f>
        <v>0</v>
      </c>
      <c r="V13" s="3">
        <f>IF(OR(Data!W13="", Data!$H13="", $G13=""), 0, ((Data!W13*Data!$H13*$G13)/2000) * IF(AND(V$5="Particulate", ISNUMBER(Data!$O13)), (1-Data!$O13), 1) * IF(AND($K$3="Yes", ISNUMBER(Data!$Q13)), (1-Data!$Q13), 1))</f>
        <v>0</v>
      </c>
      <c r="W13" s="3">
        <f>IF(OR(Data!X13="", Data!$H13="", $G13=""), 0, ((Data!X13*Data!$H13*$G13)/2000) * IF(AND(W$5="Particulate", ISNUMBER(Data!$O13)), (1-Data!$O13), 1) * IF(AND($K$3="Yes", ISNUMBER(Data!$Q13)), (1-Data!$Q13), 1))</f>
        <v>0</v>
      </c>
      <c r="X13" s="3">
        <f>IF(OR(Data!Y13="", Data!$H13="", $G13=""), 0, ((Data!Y13*Data!$H13*$G13)/2000) * IF(AND(X$5="Particulate", ISNUMBER(Data!$O13)), (1-Data!$O13), 1) * IF(AND($K$3="Yes", ISNUMBER(Data!$Q13)), (1-Data!$Q13), 1))</f>
        <v>0</v>
      </c>
      <c r="Y13" s="3">
        <f>IF(OR(Data!Z13="", Data!$H13="", $G13=""), 0, ((Data!Z13*Data!$H13*$G13)/2000) * IF(AND(Y$5="Particulate", ISNUMBER(Data!$O13)), (1-Data!$O13), 1) * IF(AND($K$3="Yes", ISNUMBER(Data!$Q13)), (1-Data!$Q13), 1))</f>
        <v>0</v>
      </c>
      <c r="Z13" s="3">
        <f>IF(OR(Data!AA13="", Data!$H13="", $G13=""), 0, ((Data!AA13*Data!$H13*$G13)/2000) * IF(AND(Z$5="Particulate", ISNUMBER(Data!$O13)), (1-Data!$O13), 1) * IF(AND($K$3="Yes", ISNUMBER(Data!$Q13)), (1-Data!$Q13), 1))</f>
        <v>0</v>
      </c>
      <c r="AA13" s="3">
        <f>IF(OR(Data!AB13="", Data!$H13="", $G13=""), 0, ((Data!AB13*Data!$H13*$G13)/2000) * IF(AND(AA$5="Particulate", ISNUMBER(Data!$O13)), (1-Data!$O13), 1) * IF(AND($K$3="Yes", ISNUMBER(Data!$Q13)), (1-Data!$Q13), 1))</f>
        <v>0</v>
      </c>
      <c r="AB13" s="3">
        <f>IF(OR(Data!AC13="", Data!$H13="", $G13=""), 0, ((Data!AC13*Data!$H13*$G13)/2000) * IF(AND(AB$5="Particulate", ISNUMBER(Data!$O13)), (1-Data!$O13), 1) * IF(AND($K$3="Yes", ISNUMBER(Data!$Q13)), (1-Data!$Q13), 1))</f>
        <v>0</v>
      </c>
      <c r="AC13" s="3">
        <f>IF(OR(Data!AD13="", Data!$H13="", $G13=""), 0, ((Data!AD13*Data!$H13*$G13)/2000) * IF(AND(AC$5="Particulate", ISNUMBER(Data!$O13)), (1-Data!$O13), 1) * IF(AND($K$3="Yes", ISNUMBER(Data!$Q13)), (1-Data!$Q13), 1))</f>
        <v>0</v>
      </c>
      <c r="AD13" s="3">
        <f>IF(OR(Data!AE13="", Data!$H13="", $G13=""), 0, ((Data!AE13*Data!$H13*$G13)/2000) * IF(AND(AD$5="Particulate", ISNUMBER(Data!$O13)), (1-Data!$O13), 1) * IF(AND($K$3="Yes", ISNUMBER(Data!$Q13)), (1-Data!$Q13), 1))</f>
        <v>0</v>
      </c>
      <c r="AE13" s="3">
        <f>IF(OR(Data!AF13="", Data!$H13="", $G13=""), 0, ((Data!AF13*Data!$H13*$G13)/2000) * IF(AND(AE$5="Particulate", ISNUMBER(Data!$O13)), (1-Data!$O13), 1) * IF(AND($K$3="Yes", ISNUMBER(Data!$Q13)), (1-Data!$Q13), 1))</f>
        <v>0</v>
      </c>
      <c r="AF13" s="3">
        <f>IF(OR(Data!AG13="", Data!$H13="", $G13=""), 0, ((Data!AG13*Data!$H13*$G13)/2000) * IF(AND(AF$5="Particulate", ISNUMBER(Data!$O13)), (1-Data!$O13), 1) * IF(AND($K$3="Yes", ISNUMBER(Data!$Q13)), (1-Data!$Q13), 1))</f>
        <v>0</v>
      </c>
      <c r="AG13" s="3">
        <f>IF(OR(Data!AH13="", Data!$H13="", $G13=""), 0, ((Data!AH13*Data!$H13*$G13)/2000) * IF(AND(AG$5="Particulate", ISNUMBER(Data!$O13)), (1-Data!$O13), 1) * IF(AND($K$3="Yes", ISNUMBER(Data!$Q13)), (1-Data!$Q13), 1))</f>
        <v>0</v>
      </c>
      <c r="AH13" s="3">
        <f>IF(OR(Data!AI13="", Data!$H13="", $G13=""), 0, ((Data!AI13*Data!$H13*$G13)/2000) * IF(AND(AH$5="Particulate", ISNUMBER(Data!$O13)), (1-Data!$O13), 1) * IF(AND($K$3="Yes", ISNUMBER(Data!$Q13)), (1-Data!$Q13), 1))</f>
        <v>0</v>
      </c>
      <c r="AI13" s="3">
        <f>IF(OR(Data!AJ13="", Data!$H13="", $G13=""), 0, ((Data!AJ13*Data!$H13*$G13)/2000) * IF(AND(AI$5="Particulate", ISNUMBER(Data!$O13)), (1-Data!$O13), 1) * IF(AND($K$3="Yes", ISNUMBER(Data!$Q13)), (1-Data!$Q13), 1))</f>
        <v>0</v>
      </c>
      <c r="AJ13" s="3">
        <f>IF(OR(Data!AK13="", Data!$H13="", $G13=""), 0, ((Data!AK13*Data!$H13*$G13)/2000) * IF(AND(AJ$5="Particulate", ISNUMBER(Data!$O13)), (1-Data!$O13), 1) * IF(AND($K$3="Yes", ISNUMBER(Data!$Q13)), (1-Data!$Q13), 1))</f>
        <v>0</v>
      </c>
      <c r="AK13" s="3">
        <f>IF(OR(Data!AL13="", Data!$H13="", $G13=""), 0, ((Data!AL13*Data!$H13*$G13)/2000) * IF(AND(AK$5="Particulate", ISNUMBER(Data!$O13)), (1-Data!$O13), 1) * IF(AND($K$3="Yes", ISNUMBER(Data!$Q13)), (1-Data!$Q13), 1))</f>
        <v>0</v>
      </c>
      <c r="AL13" s="3">
        <f>IF(OR(Data!AM13="", Data!$H13="", $G13=""), 0, ((Data!AM13*Data!$H13*$G13)/2000) * IF(AND(AL$5="Particulate", ISNUMBER(Data!$O13)), (1-Data!$O13), 1) * IF(AND($K$3="Yes", ISNUMBER(Data!$Q13)), (1-Data!$Q13), 1))</f>
        <v>0</v>
      </c>
      <c r="AM13" s="3">
        <f>IF(OR(Data!AN13="", Data!$H13="", $G13=""), 0, ((Data!AN13*Data!$H13*$G13)/2000) * IF(AND(AM$5="Particulate", ISNUMBER(Data!$O13)), (1-Data!$O13), 1) * IF(AND($K$3="Yes", ISNUMBER(Data!$Q13)), (1-Data!$Q13), 1))</f>
        <v>0</v>
      </c>
      <c r="AN13" s="3">
        <f>IF(OR(Data!AO13="", Data!$H13="", $G13=""), 0, ((Data!AO13*Data!$H13*$G13)/2000) * IF(AND(AN$5="Particulate", ISNUMBER(Data!$O13)), (1-Data!$O13), 1) * IF(AND($K$3="Yes", ISNUMBER(Data!$Q13)), (1-Data!$Q13), 1))</f>
        <v>0</v>
      </c>
      <c r="AO13" s="3">
        <f>IF(OR(Data!AP13="", Data!$H13="", $G13=""), 0, ((Data!AP13*Data!$H13*$G13)/2000) * IF(AND(AO$5="Particulate", ISNUMBER(Data!$O13)), (1-Data!$O13), 1) * IF(AND($K$3="Yes", ISNUMBER(Data!$Q13)), (1-Data!$Q13), 1))</f>
        <v>0</v>
      </c>
      <c r="AP13" s="3">
        <f>IF(OR(Data!AQ13="", Data!$H13="", $G13=""), 0, ((Data!AQ13*Data!$H13*$G13)/2000) * IF(AND(AP$5="Particulate", ISNUMBER(Data!$O13)), (1-Data!$O13), 1) * IF(AND($K$3="Yes", ISNUMBER(Data!$Q13)), (1-Data!$Q13), 1))</f>
        <v>0</v>
      </c>
      <c r="AQ13" s="3">
        <f>IF(OR(Data!AR13="", Data!$H13="", $G13=""), 0, ((Data!AR13*Data!$H13*$G13)/2000) * IF(AND(AQ$5="Particulate", ISNUMBER(Data!$O13)), (1-Data!$O13), 1) * IF(AND($K$3="Yes", ISNUMBER(Data!$Q13)), (1-Data!$Q13), 1))</f>
        <v>0</v>
      </c>
      <c r="AR13" s="3">
        <f>IF(OR(Data!AS13="", Data!$H13="", $G13=""), 0, ((Data!AS13*Data!$H13*$G13)/2000) * IF(AND(AR$5="Particulate", ISNUMBER(Data!$O13)), (1-Data!$O13), 1) * IF(AND($K$3="Yes", ISNUMBER(Data!$Q13)), (1-Data!$Q13), 1))</f>
        <v>0</v>
      </c>
      <c r="AS13" s="3">
        <f>IF(OR(Data!AT13="", Data!$H13="", $G13=""), 0, ((Data!AT13*Data!$H13*$G13)/2000) * IF(AND(AS$5="Particulate", ISNUMBER(Data!$O13)), (1-Data!$O13), 1) * IF(AND($K$3="Yes", ISNUMBER(Data!$Q13)), (1-Data!$Q13), 1))</f>
        <v>0</v>
      </c>
      <c r="AT13" s="3">
        <f>IF(OR(Data!AU13="", Data!$H13="", $G13=""), 0, ((Data!AU13*Data!$H13*$G13)/2000) * IF(AND(AT$5="Particulate", ISNUMBER(Data!$O13)), (1-Data!$O13), 1) * IF(AND($K$3="Yes", ISNUMBER(Data!$Q13)), (1-Data!$Q13), 1))</f>
        <v>0</v>
      </c>
      <c r="AU13" s="3">
        <f>IF(OR(Data!AV13="", Data!$H13="", $G13=""), 0, ((Data!AV13*Data!$H13*$G13)/2000) * IF(AND(AU$5="Particulate", ISNUMBER(Data!$O13)), (1-Data!$O13), 1) * IF(AND($K$3="Yes", ISNUMBER(Data!$Q13)), (1-Data!$Q13), 1))</f>
        <v>0</v>
      </c>
      <c r="AV13" s="3">
        <f>IF(OR(Data!AW13="", Data!$H13="", $G13=""), 0, ((Data!AW13*Data!$H13*$G13)/2000) * IF(AND(AV$5="Particulate", ISNUMBER(Data!$O13)), (1-Data!$O13), 1) * IF(AND($K$3="Yes", ISNUMBER(Data!$Q13)), (1-Data!$Q13), 1))</f>
        <v>0</v>
      </c>
      <c r="AW13" s="3">
        <f>IF(OR(Data!AX13="", Data!$H13="", $G13=""), 0, ((Data!AX13*Data!$H13*$G13)/2000) * IF(AND(AW$5="Particulate", ISNUMBER(Data!$O13)), (1-Data!$O13), 1) * IF(AND($K$3="Yes", ISNUMBER(Data!$Q13)), (1-Data!$Q13), 1))</f>
        <v>0</v>
      </c>
      <c r="AX13" s="3">
        <f>IF(OR(Data!AY13="", Data!$H13="", $G13=""), 0, ((Data!AY13*Data!$H13*$G13)/2000) * IF(AND(AX$5="Particulate", ISNUMBER(Data!$O13)), (1-Data!$O13), 1) * IF(AND($K$3="Yes", ISNUMBER(Data!$Q13)), (1-Data!$Q13), 1))</f>
        <v>0</v>
      </c>
      <c r="AY13" s="3">
        <f>IF(OR(Data!AZ13="", Data!$H13="", $G13=""), 0, ((Data!AZ13*Data!$H13*$G13)/2000) * IF(AND(AY$5="Particulate", ISNUMBER(Data!$O13)), (1-Data!$O13), 1) * IF(AND($K$3="Yes", ISNUMBER(Data!$Q13)), (1-Data!$Q13), 1))</f>
        <v>0</v>
      </c>
      <c r="AZ13" s="3">
        <f>IF(OR(Data!BA13="", Data!$H13="", $G13=""), 0, ((Data!BA13*Data!$H13*$G13)/2000) * IF(AND(AZ$5="Particulate", ISNUMBER(Data!$O13)), (1-Data!$O13), 1) * IF(AND($K$3="Yes", ISNUMBER(Data!$Q13)), (1-Data!$Q13), 1))</f>
        <v>0</v>
      </c>
      <c r="BA13" s="3">
        <f>IF(OR(Data!BB13="", Data!$H13="", $G13=""), 0, ((Data!BB13*Data!$H13*$G13)/2000) * IF(AND(BA$5="Particulate", ISNUMBER(Data!$O13)), (1-Data!$O13), 1) * IF(AND($K$3="Yes", ISNUMBER(Data!$Q13)), (1-Data!$Q13), 1))</f>
        <v>0</v>
      </c>
      <c r="BB13" s="3">
        <f>IF(OR(Data!BC13="", Data!$H13="", $G13=""), 0, ((Data!BC13*Data!$H13*$G13)/2000) * IF(AND(BB$5="Particulate", ISNUMBER(Data!$O13)), (1-Data!$O13), 1) * IF(AND($K$3="Yes", ISNUMBER(Data!$Q13)), (1-Data!$Q13), 1))</f>
        <v>0</v>
      </c>
      <c r="BC13" s="3">
        <f>IF(OR(Data!BD13="", Data!$H13="", $G13=""), 0, ((Data!BD13*Data!$H13*$G13)/2000) * IF(AND(BC$5="Particulate", ISNUMBER(Data!$O13)), (1-Data!$O13), 1) * IF(AND($K$3="Yes", ISNUMBER(Data!$Q13)), (1-Data!$Q13), 1))</f>
        <v>0</v>
      </c>
      <c r="BD13" s="3">
        <f>IF(OR(Data!BE13="", Data!$H13="", $G13=""), 0, ((Data!BE13*Data!$H13*$G13)/2000) * IF(AND(BD$5="Particulate", ISNUMBER(Data!$O13)), (1-Data!$O13), 1) * IF(AND($K$3="Yes", ISNUMBER(Data!$Q13)), (1-Data!$Q13), 1))</f>
        <v>0</v>
      </c>
      <c r="BE13" s="3">
        <f>IF(OR(Data!BF13="", Data!$H13="", $G13=""), 0, ((Data!BF13*Data!$H13*$G13)/2000) * IF(AND(BE$5="Particulate", ISNUMBER(Data!$O13)), (1-Data!$O13), 1) * IF(AND($K$3="Yes", ISNUMBER(Data!$Q13)), (1-Data!$Q13), 1))</f>
        <v>0</v>
      </c>
      <c r="BF13" s="3">
        <f>IF(OR(Data!BG13="", Data!$H13="", $G13=""), 0, ((Data!BG13*Data!$H13*$G13)/2000) * IF(AND(BF$5="Particulate", ISNUMBER(Data!$O13)), (1-Data!$O13), 1) * IF(AND($K$3="Yes", ISNUMBER(Data!$Q13)), (1-Data!$Q13), 1))</f>
        <v>0</v>
      </c>
      <c r="BG13" s="3">
        <f>IF(OR(Data!BH13="", Data!$H13="", $G13=""), 0, ((Data!BH13*Data!$H13*$G13)/2000) * IF(AND(BG$5="Particulate", ISNUMBER(Data!$O13)), (1-Data!$O13), 1) * IF(AND($K$3="Yes", ISNUMBER(Data!$Q13)), (1-Data!$Q13), 1))</f>
        <v>0</v>
      </c>
      <c r="BH13" s="3">
        <f>IF(OR(Data!BI13="", Data!$H13="", $G13=""), 0, ((Data!BI13*Data!$H13*$G13)/2000) * IF(AND(BH$5="Particulate", ISNUMBER(Data!$O13)), (1-Data!$O13), 1) * IF(AND($K$3="Yes", ISNUMBER(Data!$Q13)), (1-Data!$Q13), 1))</f>
        <v>0</v>
      </c>
      <c r="BI13" s="3">
        <f>IF(OR(Data!BJ13="", Data!$H13="", $G13=""), 0, ((Data!BJ13*Data!$H13*$G13)/2000) * IF(AND(BI$5="Particulate", ISNUMBER(Data!$O13)), (1-Data!$O13), 1) * IF(AND($K$3="Yes", ISNUMBER(Data!$Q13)), (1-Data!$Q13), 1))</f>
        <v>0</v>
      </c>
      <c r="BJ13" s="3">
        <f>IF(OR(Data!BK13="", Data!$H13="", $G13=""), 0, ((Data!BK13*Data!$H13*$G13)/2000) * IF(AND(BJ$5="Particulate", ISNUMBER(Data!$O13)), (1-Data!$O13), 1) * IF(AND($K$3="Yes", ISNUMBER(Data!$Q13)), (1-Data!$Q13), 1))</f>
        <v>0</v>
      </c>
      <c r="BK13" s="3">
        <f>IF(OR(Data!BL13="", Data!$H13="", $G13=""), 0, ((Data!BL13*Data!$H13*$G13)/2000) * IF(AND(BK$5="Particulate", ISNUMBER(Data!$O13)), (1-Data!$O13), 1) * IF(AND($K$3="Yes", ISNUMBER(Data!$Q13)), (1-Data!$Q13), 1))</f>
        <v>0</v>
      </c>
      <c r="BL13" s="3">
        <f>IF(OR(Data!BM13="", Data!$H13="", $G13=""), 0, ((Data!BM13*Data!$H13*$G13)/2000) * IF(AND(BL$5="Particulate", ISNUMBER(Data!$O13)), (1-Data!$O13), 1) * IF(AND($K$3="Yes", ISNUMBER(Data!$Q13)), (1-Data!$Q13), 1))</f>
        <v>0</v>
      </c>
      <c r="BM13" s="3">
        <f>IF(OR(Data!BN13="", Data!$H13="", $G13=""), 0, ((Data!BN13*Data!$H13*$G13)/2000) * IF(AND(BM$5="Particulate", ISNUMBER(Data!$O13)), (1-Data!$O13), 1) * IF(AND($K$3="Yes", ISNUMBER(Data!$Q13)), (1-Data!$Q13), 1))</f>
        <v>0</v>
      </c>
      <c r="BN13" s="3">
        <f>IF(OR(Data!BO13="", Data!$H13="", $G13=""), 0, ((Data!BO13*Data!$H13*$G13)/2000) * IF(AND(BN$5="Particulate", ISNUMBER(Data!$O13)), (1-Data!$O13), 1) * IF(AND($K$3="Yes", ISNUMBER(Data!$Q13)), (1-Data!$Q13), 1))</f>
        <v>0</v>
      </c>
      <c r="BO13" s="3">
        <f>IF(OR(Data!BP13="", Data!$H13="", $G13=""), 0, ((Data!BP13*Data!$H13*$G13)/2000) * IF(AND(BO$5="Particulate", ISNUMBER(Data!$O13)), (1-Data!$O13), 1) * IF(AND($K$3="Yes", ISNUMBER(Data!$Q13)), (1-Data!$Q13), 1))</f>
        <v>0</v>
      </c>
      <c r="BP13" s="3">
        <f>IF(OR(Data!BQ13="", Data!$H13="", $G13=""), 0, ((Data!BQ13*Data!$H13*$G13)/2000) * IF(AND(BP$5="Particulate", ISNUMBER(Data!$O13)), (1-Data!$O13), 1) * IF(AND($K$3="Yes", ISNUMBER(Data!$Q13)), (1-Data!$Q13), 1))</f>
        <v>0</v>
      </c>
      <c r="BQ13" s="3">
        <f>IF(OR(Data!BR13="", Data!$H13="", $G13=""), 0, ((Data!BR13*Data!$H13*$G13)/2000) * IF(AND(BQ$5="Particulate", ISNUMBER(Data!$O13)), (1-Data!$O13), 1) * IF(AND($K$3="Yes", ISNUMBER(Data!$Q13)), (1-Data!$Q13), 1))</f>
        <v>0</v>
      </c>
      <c r="BR13" s="3">
        <f>IF(OR(Data!BS13="", Data!$H13="", $G13=""), 0, ((Data!BS13*Data!$H13*$G13)/2000) * IF(AND(BR$5="Particulate", ISNUMBER(Data!$O13)), (1-Data!$O13), 1) * IF(AND($K$3="Yes", ISNUMBER(Data!$Q13)), (1-Data!$Q13), 1))</f>
        <v>0</v>
      </c>
      <c r="BS13" s="3">
        <f>IF(OR(Data!BT13="", Data!$H13="", $G13=""), 0, ((Data!BT13*Data!$H13*$G13)/2000) * IF(AND(BS$5="Particulate", ISNUMBER(Data!$O13)), (1-Data!$O13), 1) * IF(AND($K$3="Yes", ISNUMBER(Data!$Q13)), (1-Data!$Q13), 1))</f>
        <v>0</v>
      </c>
      <c r="BT13" s="3">
        <f>IF(OR(Data!BU13="", Data!$H13="", $G13=""), 0, ((Data!BU13*Data!$H13*$G13)/2000) * IF(AND(BT$5="Particulate", ISNUMBER(Data!$O13)), (1-Data!$O13), 1) * IF(AND($K$3="Yes", ISNUMBER(Data!$Q13)), (1-Data!$Q13), 1))</f>
        <v>0</v>
      </c>
      <c r="BU13" s="3">
        <f>IF(OR(Data!BV13="", Data!$H13="", $G13=""), 0, ((Data!BV13*Data!$H13*$G13)/2000) * IF(AND(BU$5="Particulate", ISNUMBER(Data!$O13)), (1-Data!$O13), 1) * IF(AND($K$3="Yes", ISNUMBER(Data!$Q13)), (1-Data!$Q13), 1))</f>
        <v>0</v>
      </c>
      <c r="BV13" s="3">
        <f>IF(OR(Data!BW13="", Data!$H13="", $G13=""), 0, ((Data!BW13*Data!$H13*$G13)/2000) * IF(AND(BV$5="Particulate", ISNUMBER(Data!$O13)), (1-Data!$O13), 1) * IF(AND($K$3="Yes", ISNUMBER(Data!$Q13)), (1-Data!$Q13), 1))</f>
        <v>0</v>
      </c>
      <c r="BW13" s="3">
        <f>IF(OR(Data!BX13="", Data!$H13="", $G13=""), 0, ((Data!BX13*Data!$H13*$G13)/2000) * IF(AND(BW$5="Particulate", ISNUMBER(Data!$O13)), (1-Data!$O13), 1) * IF(AND($K$3="Yes", ISNUMBER(Data!$Q13)), (1-Data!$Q13), 1))</f>
        <v>0</v>
      </c>
      <c r="BX13" s="3">
        <f>IF(OR(Data!BY13="", Data!$H13="", $G13=""), 0, ((Data!BY13*Data!$H13*$G13)/2000) * IF(AND(BX$5="Particulate", ISNUMBER(Data!$O13)), (1-Data!$O13), 1) * IF(AND($K$3="Yes", ISNUMBER(Data!$Q13)), (1-Data!$Q13), 1))</f>
        <v>0</v>
      </c>
      <c r="BY13" s="3">
        <f>IF(OR(Data!BZ13="", Data!$H13="", $G13=""), 0, ((Data!BZ13*Data!$H13*$G13)/2000) * IF(AND(BY$5="Particulate", ISNUMBER(Data!$O13)), (1-Data!$O13), 1) * IF(AND($K$3="Yes", ISNUMBER(Data!$Q13)), (1-Data!$Q13), 1))</f>
        <v>0</v>
      </c>
      <c r="BZ13" s="3">
        <f>IF(OR(Data!CA13="", Data!$H13="", $G13=""), 0, ((Data!CA13*Data!$H13*$G13)/2000) * IF(AND(BZ$5="Particulate", ISNUMBER(Data!$O13)), (1-Data!$O13), 1) * IF(AND($K$3="Yes", ISNUMBER(Data!$Q13)), (1-Data!$Q13), 1))</f>
        <v>0</v>
      </c>
    </row>
    <row r="14" spans="1:79" x14ac:dyDescent="0.25">
      <c r="A14" s="347">
        <f>Data!A14</f>
        <v>6</v>
      </c>
      <c r="B14" s="108">
        <f>Data!B14</f>
        <v>0</v>
      </c>
      <c r="C14" s="108">
        <f>Data!C14</f>
        <v>0</v>
      </c>
      <c r="D14" s="108">
        <f>Data!D14</f>
        <v>0</v>
      </c>
      <c r="E14" s="108">
        <f>Data!E14</f>
        <v>0</v>
      </c>
      <c r="F14" s="108">
        <f>Data!F14</f>
        <v>0</v>
      </c>
      <c r="G14" s="189"/>
      <c r="I14" s="81" t="s">
        <v>148</v>
      </c>
      <c r="J14" s="206">
        <f>IF(OR($K$3="Select one",$K$3="No"),MAX(K23:K83),"")</f>
        <v>0</v>
      </c>
      <c r="K14" s="314"/>
      <c r="M14" s="98" t="s">
        <v>148</v>
      </c>
      <c r="N14" s="88">
        <v>2.5</v>
      </c>
      <c r="O14" s="99">
        <v>5</v>
      </c>
      <c r="Q14" s="365">
        <f>IF(ISNUMBER(Data!$K14), (Data!$K14*$G14)/2000, IF(AND(ISNUMBER(Data!$H14), ISNUMBER(Data!$I14)), (Data!$H14*Data!$I14*$G14)/2000, 0))</f>
        <v>0</v>
      </c>
      <c r="R14" s="17">
        <f>IF(ISNUMBER(Data!$L14), (Data!$L14*$G14)/2000, IF(AND(ISNUMBER(Data!$H14), ISNUMBER(Data!$J14)), (Data!$H14*Data!$J14*$G14)/2000, 0)) * IF(ISNUMBER(Data!$O14), 1-Data!$O14, 1) * IF(AND($K$3="yes",ISNUMBER(Data!$Q14)),(1-Data!$Q14),1)</f>
        <v>0</v>
      </c>
      <c r="S14" s="3">
        <f>IF(OR(Data!T14="", Data!$H14="", $G14=""), 0, ((Data!T14*Data!$H14*$G14)/2000) * IF(AND(S$5="Particulate", ISNUMBER(Data!$O14)), (1-Data!$O14), 1) * IF(AND($K$3="Yes", ISNUMBER(Data!$Q14)), (1-Data!$Q14), 1))</f>
        <v>0</v>
      </c>
      <c r="T14" s="3">
        <f>IF(OR(Data!U14="", Data!$H14="", $G14=""), 0, ((Data!U14*Data!$H14*$G14)/2000) * IF(AND(T$5="Particulate", ISNUMBER(Data!$O14)), (1-Data!$O14), 1) * IF(AND($K$3="Yes", ISNUMBER(Data!$Q14)), (1-Data!$Q14), 1))</f>
        <v>0</v>
      </c>
      <c r="U14" s="3">
        <f>IF(OR(Data!V14="", Data!$H14="", $G14=""), 0, ((Data!V14*Data!$H14*$G14)/2000) * IF(AND(U$5="Particulate", ISNUMBER(Data!$O14)), (1-Data!$O14), 1) * IF(AND($K$3="Yes", ISNUMBER(Data!$Q14)), (1-Data!$Q14), 1))</f>
        <v>0</v>
      </c>
      <c r="V14" s="3">
        <f>IF(OR(Data!W14="", Data!$H14="", $G14=""), 0, ((Data!W14*Data!$H14*$G14)/2000) * IF(AND(V$5="Particulate", ISNUMBER(Data!$O14)), (1-Data!$O14), 1) * IF(AND($K$3="Yes", ISNUMBER(Data!$Q14)), (1-Data!$Q14), 1))</f>
        <v>0</v>
      </c>
      <c r="W14" s="3">
        <f>IF(OR(Data!X14="", Data!$H14="", $G14=""), 0, ((Data!X14*Data!$H14*$G14)/2000) * IF(AND(W$5="Particulate", ISNUMBER(Data!$O14)), (1-Data!$O14), 1) * IF(AND($K$3="Yes", ISNUMBER(Data!$Q14)), (1-Data!$Q14), 1))</f>
        <v>0</v>
      </c>
      <c r="X14" s="3">
        <f>IF(OR(Data!Y14="", Data!$H14="", $G14=""), 0, ((Data!Y14*Data!$H14*$G14)/2000) * IF(AND(X$5="Particulate", ISNUMBER(Data!$O14)), (1-Data!$O14), 1) * IF(AND($K$3="Yes", ISNUMBER(Data!$Q14)), (1-Data!$Q14), 1))</f>
        <v>0</v>
      </c>
      <c r="Y14" s="3">
        <f>IF(OR(Data!Z14="", Data!$H14="", $G14=""), 0, ((Data!Z14*Data!$H14*$G14)/2000) * IF(AND(Y$5="Particulate", ISNUMBER(Data!$O14)), (1-Data!$O14), 1) * IF(AND($K$3="Yes", ISNUMBER(Data!$Q14)), (1-Data!$Q14), 1))</f>
        <v>0</v>
      </c>
      <c r="Z14" s="3">
        <f>IF(OR(Data!AA14="", Data!$H14="", $G14=""), 0, ((Data!AA14*Data!$H14*$G14)/2000) * IF(AND(Z$5="Particulate", ISNUMBER(Data!$O14)), (1-Data!$O14), 1) * IF(AND($K$3="Yes", ISNUMBER(Data!$Q14)), (1-Data!$Q14), 1))</f>
        <v>0</v>
      </c>
      <c r="AA14" s="3">
        <f>IF(OR(Data!AB14="", Data!$H14="", $G14=""), 0, ((Data!AB14*Data!$H14*$G14)/2000) * IF(AND(AA$5="Particulate", ISNUMBER(Data!$O14)), (1-Data!$O14), 1) * IF(AND($K$3="Yes", ISNUMBER(Data!$Q14)), (1-Data!$Q14), 1))</f>
        <v>0</v>
      </c>
      <c r="AB14" s="3">
        <f>IF(OR(Data!AC14="", Data!$H14="", $G14=""), 0, ((Data!AC14*Data!$H14*$G14)/2000) * IF(AND(AB$5="Particulate", ISNUMBER(Data!$O14)), (1-Data!$O14), 1) * IF(AND($K$3="Yes", ISNUMBER(Data!$Q14)), (1-Data!$Q14), 1))</f>
        <v>0</v>
      </c>
      <c r="AC14" s="3">
        <f>IF(OR(Data!AD14="", Data!$H14="", $G14=""), 0, ((Data!AD14*Data!$H14*$G14)/2000) * IF(AND(AC$5="Particulate", ISNUMBER(Data!$O14)), (1-Data!$O14), 1) * IF(AND($K$3="Yes", ISNUMBER(Data!$Q14)), (1-Data!$Q14), 1))</f>
        <v>0</v>
      </c>
      <c r="AD14" s="3">
        <f>IF(OR(Data!AE14="", Data!$H14="", $G14=""), 0, ((Data!AE14*Data!$H14*$G14)/2000) * IF(AND(AD$5="Particulate", ISNUMBER(Data!$O14)), (1-Data!$O14), 1) * IF(AND($K$3="Yes", ISNUMBER(Data!$Q14)), (1-Data!$Q14), 1))</f>
        <v>0</v>
      </c>
      <c r="AE14" s="3">
        <f>IF(OR(Data!AF14="", Data!$H14="", $G14=""), 0, ((Data!AF14*Data!$H14*$G14)/2000) * IF(AND(AE$5="Particulate", ISNUMBER(Data!$O14)), (1-Data!$O14), 1) * IF(AND($K$3="Yes", ISNUMBER(Data!$Q14)), (1-Data!$Q14), 1))</f>
        <v>0</v>
      </c>
      <c r="AF14" s="3">
        <f>IF(OR(Data!AG14="", Data!$H14="", $G14=""), 0, ((Data!AG14*Data!$H14*$G14)/2000) * IF(AND(AF$5="Particulate", ISNUMBER(Data!$O14)), (1-Data!$O14), 1) * IF(AND($K$3="Yes", ISNUMBER(Data!$Q14)), (1-Data!$Q14), 1))</f>
        <v>0</v>
      </c>
      <c r="AG14" s="3">
        <f>IF(OR(Data!AH14="", Data!$H14="", $G14=""), 0, ((Data!AH14*Data!$H14*$G14)/2000) * IF(AND(AG$5="Particulate", ISNUMBER(Data!$O14)), (1-Data!$O14), 1) * IF(AND($K$3="Yes", ISNUMBER(Data!$Q14)), (1-Data!$Q14), 1))</f>
        <v>0</v>
      </c>
      <c r="AH14" s="3">
        <f>IF(OR(Data!AI14="", Data!$H14="", $G14=""), 0, ((Data!AI14*Data!$H14*$G14)/2000) * IF(AND(AH$5="Particulate", ISNUMBER(Data!$O14)), (1-Data!$O14), 1) * IF(AND($K$3="Yes", ISNUMBER(Data!$Q14)), (1-Data!$Q14), 1))</f>
        <v>0</v>
      </c>
      <c r="AI14" s="3">
        <f>IF(OR(Data!AJ14="", Data!$H14="", $G14=""), 0, ((Data!AJ14*Data!$H14*$G14)/2000) * IF(AND(AI$5="Particulate", ISNUMBER(Data!$O14)), (1-Data!$O14), 1) * IF(AND($K$3="Yes", ISNUMBER(Data!$Q14)), (1-Data!$Q14), 1))</f>
        <v>0</v>
      </c>
      <c r="AJ14" s="3">
        <f>IF(OR(Data!AK14="", Data!$H14="", $G14=""), 0, ((Data!AK14*Data!$H14*$G14)/2000) * IF(AND(AJ$5="Particulate", ISNUMBER(Data!$O14)), (1-Data!$O14), 1) * IF(AND($K$3="Yes", ISNUMBER(Data!$Q14)), (1-Data!$Q14), 1))</f>
        <v>0</v>
      </c>
      <c r="AK14" s="3">
        <f>IF(OR(Data!AL14="", Data!$H14="", $G14=""), 0, ((Data!AL14*Data!$H14*$G14)/2000) * IF(AND(AK$5="Particulate", ISNUMBER(Data!$O14)), (1-Data!$O14), 1) * IF(AND($K$3="Yes", ISNUMBER(Data!$Q14)), (1-Data!$Q14), 1))</f>
        <v>0</v>
      </c>
      <c r="AL14" s="3">
        <f>IF(OR(Data!AM14="", Data!$H14="", $G14=""), 0, ((Data!AM14*Data!$H14*$G14)/2000) * IF(AND(AL$5="Particulate", ISNUMBER(Data!$O14)), (1-Data!$O14), 1) * IF(AND($K$3="Yes", ISNUMBER(Data!$Q14)), (1-Data!$Q14), 1))</f>
        <v>0</v>
      </c>
      <c r="AM14" s="3">
        <f>IF(OR(Data!AN14="", Data!$H14="", $G14=""), 0, ((Data!AN14*Data!$H14*$G14)/2000) * IF(AND(AM$5="Particulate", ISNUMBER(Data!$O14)), (1-Data!$O14), 1) * IF(AND($K$3="Yes", ISNUMBER(Data!$Q14)), (1-Data!$Q14), 1))</f>
        <v>0</v>
      </c>
      <c r="AN14" s="3">
        <f>IF(OR(Data!AO14="", Data!$H14="", $G14=""), 0, ((Data!AO14*Data!$H14*$G14)/2000) * IF(AND(AN$5="Particulate", ISNUMBER(Data!$O14)), (1-Data!$O14), 1) * IF(AND($K$3="Yes", ISNUMBER(Data!$Q14)), (1-Data!$Q14), 1))</f>
        <v>0</v>
      </c>
      <c r="AO14" s="3">
        <f>IF(OR(Data!AP14="", Data!$H14="", $G14=""), 0, ((Data!AP14*Data!$H14*$G14)/2000) * IF(AND(AO$5="Particulate", ISNUMBER(Data!$O14)), (1-Data!$O14), 1) * IF(AND($K$3="Yes", ISNUMBER(Data!$Q14)), (1-Data!$Q14), 1))</f>
        <v>0</v>
      </c>
      <c r="AP14" s="3">
        <f>IF(OR(Data!AQ14="", Data!$H14="", $G14=""), 0, ((Data!AQ14*Data!$H14*$G14)/2000) * IF(AND(AP$5="Particulate", ISNUMBER(Data!$O14)), (1-Data!$O14), 1) * IF(AND($K$3="Yes", ISNUMBER(Data!$Q14)), (1-Data!$Q14), 1))</f>
        <v>0</v>
      </c>
      <c r="AQ14" s="3">
        <f>IF(OR(Data!AR14="", Data!$H14="", $G14=""), 0, ((Data!AR14*Data!$H14*$G14)/2000) * IF(AND(AQ$5="Particulate", ISNUMBER(Data!$O14)), (1-Data!$O14), 1) * IF(AND($K$3="Yes", ISNUMBER(Data!$Q14)), (1-Data!$Q14), 1))</f>
        <v>0</v>
      </c>
      <c r="AR14" s="3">
        <f>IF(OR(Data!AS14="", Data!$H14="", $G14=""), 0, ((Data!AS14*Data!$H14*$G14)/2000) * IF(AND(AR$5="Particulate", ISNUMBER(Data!$O14)), (1-Data!$O14), 1) * IF(AND($K$3="Yes", ISNUMBER(Data!$Q14)), (1-Data!$Q14), 1))</f>
        <v>0</v>
      </c>
      <c r="AS14" s="3">
        <f>IF(OR(Data!AT14="", Data!$H14="", $G14=""), 0, ((Data!AT14*Data!$H14*$G14)/2000) * IF(AND(AS$5="Particulate", ISNUMBER(Data!$O14)), (1-Data!$O14), 1) * IF(AND($K$3="Yes", ISNUMBER(Data!$Q14)), (1-Data!$Q14), 1))</f>
        <v>0</v>
      </c>
      <c r="AT14" s="3">
        <f>IF(OR(Data!AU14="", Data!$H14="", $G14=""), 0, ((Data!AU14*Data!$H14*$G14)/2000) * IF(AND(AT$5="Particulate", ISNUMBER(Data!$O14)), (1-Data!$O14), 1) * IF(AND($K$3="Yes", ISNUMBER(Data!$Q14)), (1-Data!$Q14), 1))</f>
        <v>0</v>
      </c>
      <c r="AU14" s="3">
        <f>IF(OR(Data!AV14="", Data!$H14="", $G14=""), 0, ((Data!AV14*Data!$H14*$G14)/2000) * IF(AND(AU$5="Particulate", ISNUMBER(Data!$O14)), (1-Data!$O14), 1) * IF(AND($K$3="Yes", ISNUMBER(Data!$Q14)), (1-Data!$Q14), 1))</f>
        <v>0</v>
      </c>
      <c r="AV14" s="3">
        <f>IF(OR(Data!AW14="", Data!$H14="", $G14=""), 0, ((Data!AW14*Data!$H14*$G14)/2000) * IF(AND(AV$5="Particulate", ISNUMBER(Data!$O14)), (1-Data!$O14), 1) * IF(AND($K$3="Yes", ISNUMBER(Data!$Q14)), (1-Data!$Q14), 1))</f>
        <v>0</v>
      </c>
      <c r="AW14" s="3">
        <f>IF(OR(Data!AX14="", Data!$H14="", $G14=""), 0, ((Data!AX14*Data!$H14*$G14)/2000) * IF(AND(AW$5="Particulate", ISNUMBER(Data!$O14)), (1-Data!$O14), 1) * IF(AND($K$3="Yes", ISNUMBER(Data!$Q14)), (1-Data!$Q14), 1))</f>
        <v>0</v>
      </c>
      <c r="AX14" s="3">
        <f>IF(OR(Data!AY14="", Data!$H14="", $G14=""), 0, ((Data!AY14*Data!$H14*$G14)/2000) * IF(AND(AX$5="Particulate", ISNUMBER(Data!$O14)), (1-Data!$O14), 1) * IF(AND($K$3="Yes", ISNUMBER(Data!$Q14)), (1-Data!$Q14), 1))</f>
        <v>0</v>
      </c>
      <c r="AY14" s="3">
        <f>IF(OR(Data!AZ14="", Data!$H14="", $G14=""), 0, ((Data!AZ14*Data!$H14*$G14)/2000) * IF(AND(AY$5="Particulate", ISNUMBER(Data!$O14)), (1-Data!$O14), 1) * IF(AND($K$3="Yes", ISNUMBER(Data!$Q14)), (1-Data!$Q14), 1))</f>
        <v>0</v>
      </c>
      <c r="AZ14" s="3">
        <f>IF(OR(Data!BA14="", Data!$H14="", $G14=""), 0, ((Data!BA14*Data!$H14*$G14)/2000) * IF(AND(AZ$5="Particulate", ISNUMBER(Data!$O14)), (1-Data!$O14), 1) * IF(AND($K$3="Yes", ISNUMBER(Data!$Q14)), (1-Data!$Q14), 1))</f>
        <v>0</v>
      </c>
      <c r="BA14" s="3">
        <f>IF(OR(Data!BB14="", Data!$H14="", $G14=""), 0, ((Data!BB14*Data!$H14*$G14)/2000) * IF(AND(BA$5="Particulate", ISNUMBER(Data!$O14)), (1-Data!$O14), 1) * IF(AND($K$3="Yes", ISNUMBER(Data!$Q14)), (1-Data!$Q14), 1))</f>
        <v>0</v>
      </c>
      <c r="BB14" s="3">
        <f>IF(OR(Data!BC14="", Data!$H14="", $G14=""), 0, ((Data!BC14*Data!$H14*$G14)/2000) * IF(AND(BB$5="Particulate", ISNUMBER(Data!$O14)), (1-Data!$O14), 1) * IF(AND($K$3="Yes", ISNUMBER(Data!$Q14)), (1-Data!$Q14), 1))</f>
        <v>0</v>
      </c>
      <c r="BC14" s="3">
        <f>IF(OR(Data!BD14="", Data!$H14="", $G14=""), 0, ((Data!BD14*Data!$H14*$G14)/2000) * IF(AND(BC$5="Particulate", ISNUMBER(Data!$O14)), (1-Data!$O14), 1) * IF(AND($K$3="Yes", ISNUMBER(Data!$Q14)), (1-Data!$Q14), 1))</f>
        <v>0</v>
      </c>
      <c r="BD14" s="3">
        <f>IF(OR(Data!BE14="", Data!$H14="", $G14=""), 0, ((Data!BE14*Data!$H14*$G14)/2000) * IF(AND(BD$5="Particulate", ISNUMBER(Data!$O14)), (1-Data!$O14), 1) * IF(AND($K$3="Yes", ISNUMBER(Data!$Q14)), (1-Data!$Q14), 1))</f>
        <v>0</v>
      </c>
      <c r="BE14" s="3">
        <f>IF(OR(Data!BF14="", Data!$H14="", $G14=""), 0, ((Data!BF14*Data!$H14*$G14)/2000) * IF(AND(BE$5="Particulate", ISNUMBER(Data!$O14)), (1-Data!$O14), 1) * IF(AND($K$3="Yes", ISNUMBER(Data!$Q14)), (1-Data!$Q14), 1))</f>
        <v>0</v>
      </c>
      <c r="BF14" s="3">
        <f>IF(OR(Data!BG14="", Data!$H14="", $G14=""), 0, ((Data!BG14*Data!$H14*$G14)/2000) * IF(AND(BF$5="Particulate", ISNUMBER(Data!$O14)), (1-Data!$O14), 1) * IF(AND($K$3="Yes", ISNUMBER(Data!$Q14)), (1-Data!$Q14), 1))</f>
        <v>0</v>
      </c>
      <c r="BG14" s="3">
        <f>IF(OR(Data!BH14="", Data!$H14="", $G14=""), 0, ((Data!BH14*Data!$H14*$G14)/2000) * IF(AND(BG$5="Particulate", ISNUMBER(Data!$O14)), (1-Data!$O14), 1) * IF(AND($K$3="Yes", ISNUMBER(Data!$Q14)), (1-Data!$Q14), 1))</f>
        <v>0</v>
      </c>
      <c r="BH14" s="3">
        <f>IF(OR(Data!BI14="", Data!$H14="", $G14=""), 0, ((Data!BI14*Data!$H14*$G14)/2000) * IF(AND(BH$5="Particulate", ISNUMBER(Data!$O14)), (1-Data!$O14), 1) * IF(AND($K$3="Yes", ISNUMBER(Data!$Q14)), (1-Data!$Q14), 1))</f>
        <v>0</v>
      </c>
      <c r="BI14" s="3">
        <f>IF(OR(Data!BJ14="", Data!$H14="", $G14=""), 0, ((Data!BJ14*Data!$H14*$G14)/2000) * IF(AND(BI$5="Particulate", ISNUMBER(Data!$O14)), (1-Data!$O14), 1) * IF(AND($K$3="Yes", ISNUMBER(Data!$Q14)), (1-Data!$Q14), 1))</f>
        <v>0</v>
      </c>
      <c r="BJ14" s="3">
        <f>IF(OR(Data!BK14="", Data!$H14="", $G14=""), 0, ((Data!BK14*Data!$H14*$G14)/2000) * IF(AND(BJ$5="Particulate", ISNUMBER(Data!$O14)), (1-Data!$O14), 1) * IF(AND($K$3="Yes", ISNUMBER(Data!$Q14)), (1-Data!$Q14), 1))</f>
        <v>0</v>
      </c>
      <c r="BK14" s="3">
        <f>IF(OR(Data!BL14="", Data!$H14="", $G14=""), 0, ((Data!BL14*Data!$H14*$G14)/2000) * IF(AND(BK$5="Particulate", ISNUMBER(Data!$O14)), (1-Data!$O14), 1) * IF(AND($K$3="Yes", ISNUMBER(Data!$Q14)), (1-Data!$Q14), 1))</f>
        <v>0</v>
      </c>
      <c r="BL14" s="3">
        <f>IF(OR(Data!BM14="", Data!$H14="", $G14=""), 0, ((Data!BM14*Data!$H14*$G14)/2000) * IF(AND(BL$5="Particulate", ISNUMBER(Data!$O14)), (1-Data!$O14), 1) * IF(AND($K$3="Yes", ISNUMBER(Data!$Q14)), (1-Data!$Q14), 1))</f>
        <v>0</v>
      </c>
      <c r="BM14" s="3">
        <f>IF(OR(Data!BN14="", Data!$H14="", $G14=""), 0, ((Data!BN14*Data!$H14*$G14)/2000) * IF(AND(BM$5="Particulate", ISNUMBER(Data!$O14)), (1-Data!$O14), 1) * IF(AND($K$3="Yes", ISNUMBER(Data!$Q14)), (1-Data!$Q14), 1))</f>
        <v>0</v>
      </c>
      <c r="BN14" s="3">
        <f>IF(OR(Data!BO14="", Data!$H14="", $G14=""), 0, ((Data!BO14*Data!$H14*$G14)/2000) * IF(AND(BN$5="Particulate", ISNUMBER(Data!$O14)), (1-Data!$O14), 1) * IF(AND($K$3="Yes", ISNUMBER(Data!$Q14)), (1-Data!$Q14), 1))</f>
        <v>0</v>
      </c>
      <c r="BO14" s="3">
        <f>IF(OR(Data!BP14="", Data!$H14="", $G14=""), 0, ((Data!BP14*Data!$H14*$G14)/2000) * IF(AND(BO$5="Particulate", ISNUMBER(Data!$O14)), (1-Data!$O14), 1) * IF(AND($K$3="Yes", ISNUMBER(Data!$Q14)), (1-Data!$Q14), 1))</f>
        <v>0</v>
      </c>
      <c r="BP14" s="3">
        <f>IF(OR(Data!BQ14="", Data!$H14="", $G14=""), 0, ((Data!BQ14*Data!$H14*$G14)/2000) * IF(AND(BP$5="Particulate", ISNUMBER(Data!$O14)), (1-Data!$O14), 1) * IF(AND($K$3="Yes", ISNUMBER(Data!$Q14)), (1-Data!$Q14), 1))</f>
        <v>0</v>
      </c>
      <c r="BQ14" s="3">
        <f>IF(OR(Data!BR14="", Data!$H14="", $G14=""), 0, ((Data!BR14*Data!$H14*$G14)/2000) * IF(AND(BQ$5="Particulate", ISNUMBER(Data!$O14)), (1-Data!$O14), 1) * IF(AND($K$3="Yes", ISNUMBER(Data!$Q14)), (1-Data!$Q14), 1))</f>
        <v>0</v>
      </c>
      <c r="BR14" s="3">
        <f>IF(OR(Data!BS14="", Data!$H14="", $G14=""), 0, ((Data!BS14*Data!$H14*$G14)/2000) * IF(AND(BR$5="Particulate", ISNUMBER(Data!$O14)), (1-Data!$O14), 1) * IF(AND($K$3="Yes", ISNUMBER(Data!$Q14)), (1-Data!$Q14), 1))</f>
        <v>0</v>
      </c>
      <c r="BS14" s="3">
        <f>IF(OR(Data!BT14="", Data!$H14="", $G14=""), 0, ((Data!BT14*Data!$H14*$G14)/2000) * IF(AND(BS$5="Particulate", ISNUMBER(Data!$O14)), (1-Data!$O14), 1) * IF(AND($K$3="Yes", ISNUMBER(Data!$Q14)), (1-Data!$Q14), 1))</f>
        <v>0</v>
      </c>
      <c r="BT14" s="3">
        <f>IF(OR(Data!BU14="", Data!$H14="", $G14=""), 0, ((Data!BU14*Data!$H14*$G14)/2000) * IF(AND(BT$5="Particulate", ISNUMBER(Data!$O14)), (1-Data!$O14), 1) * IF(AND($K$3="Yes", ISNUMBER(Data!$Q14)), (1-Data!$Q14), 1))</f>
        <v>0</v>
      </c>
      <c r="BU14" s="3">
        <f>IF(OR(Data!BV14="", Data!$H14="", $G14=""), 0, ((Data!BV14*Data!$H14*$G14)/2000) * IF(AND(BU$5="Particulate", ISNUMBER(Data!$O14)), (1-Data!$O14), 1) * IF(AND($K$3="Yes", ISNUMBER(Data!$Q14)), (1-Data!$Q14), 1))</f>
        <v>0</v>
      </c>
      <c r="BV14" s="3">
        <f>IF(OR(Data!BW14="", Data!$H14="", $G14=""), 0, ((Data!BW14*Data!$H14*$G14)/2000) * IF(AND(BV$5="Particulate", ISNUMBER(Data!$O14)), (1-Data!$O14), 1) * IF(AND($K$3="Yes", ISNUMBER(Data!$Q14)), (1-Data!$Q14), 1))</f>
        <v>0</v>
      </c>
      <c r="BW14" s="3">
        <f>IF(OR(Data!BX14="", Data!$H14="", $G14=""), 0, ((Data!BX14*Data!$H14*$G14)/2000) * IF(AND(BW$5="Particulate", ISNUMBER(Data!$O14)), (1-Data!$O14), 1) * IF(AND($K$3="Yes", ISNUMBER(Data!$Q14)), (1-Data!$Q14), 1))</f>
        <v>0</v>
      </c>
      <c r="BX14" s="3">
        <f>IF(OR(Data!BY14="", Data!$H14="", $G14=""), 0, ((Data!BY14*Data!$H14*$G14)/2000) * IF(AND(BX$5="Particulate", ISNUMBER(Data!$O14)), (1-Data!$O14), 1) * IF(AND($K$3="Yes", ISNUMBER(Data!$Q14)), (1-Data!$Q14), 1))</f>
        <v>0</v>
      </c>
      <c r="BY14" s="3">
        <f>IF(OR(Data!BZ14="", Data!$H14="", $G14=""), 0, ((Data!BZ14*Data!$H14*$G14)/2000) * IF(AND(BY$5="Particulate", ISNUMBER(Data!$O14)), (1-Data!$O14), 1) * IF(AND($K$3="Yes", ISNUMBER(Data!$Q14)), (1-Data!$Q14), 1))</f>
        <v>0</v>
      </c>
      <c r="BZ14" s="3">
        <f>IF(OR(Data!CA14="", Data!$H14="", $G14=""), 0, ((Data!CA14*Data!$H14*$G14)/2000) * IF(AND(BZ$5="Particulate", ISNUMBER(Data!$O14)), (1-Data!$O14), 1) * IF(AND($K$3="Yes", ISNUMBER(Data!$Q14)), (1-Data!$Q14), 1))</f>
        <v>0</v>
      </c>
    </row>
    <row r="15" spans="1:79" ht="15.75" thickBot="1" x14ac:dyDescent="0.3">
      <c r="A15" s="347">
        <f>Data!A15</f>
        <v>7</v>
      </c>
      <c r="B15" s="108">
        <f>Data!B15</f>
        <v>0</v>
      </c>
      <c r="C15" s="108">
        <f>Data!C15</f>
        <v>0</v>
      </c>
      <c r="D15" s="108">
        <f>Data!D15</f>
        <v>0</v>
      </c>
      <c r="E15" s="108">
        <f>Data!E15</f>
        <v>0</v>
      </c>
      <c r="F15" s="108">
        <f>Data!F15</f>
        <v>0</v>
      </c>
      <c r="G15" s="189"/>
      <c r="I15" s="85" t="s">
        <v>149</v>
      </c>
      <c r="J15" s="207">
        <f>IF(OR($K$3="Select one",$K$3="No"),SUM(K23:K83),"")</f>
        <v>0</v>
      </c>
      <c r="K15" s="314"/>
      <c r="M15" s="100" t="s">
        <v>149</v>
      </c>
      <c r="N15" s="101">
        <v>6.25</v>
      </c>
      <c r="O15" s="102">
        <v>12.5</v>
      </c>
      <c r="Q15" s="365">
        <f>IF(ISNUMBER(Data!$K15), (Data!$K15*$G15)/2000, IF(AND(ISNUMBER(Data!$H15), ISNUMBER(Data!$I15)), (Data!$H15*Data!$I15*$G15)/2000, 0))</f>
        <v>0</v>
      </c>
      <c r="R15" s="17">
        <f>IF(ISNUMBER(Data!$L15), (Data!$L15*$G15)/2000, IF(AND(ISNUMBER(Data!$H15), ISNUMBER(Data!$J15)), (Data!$H15*Data!$J15*$G15)/2000, 0)) * IF(ISNUMBER(Data!$O15), 1-Data!$O15, 1) * IF(AND($K$3="yes",ISNUMBER(Data!$Q15)),(1-Data!$Q15),1)</f>
        <v>0</v>
      </c>
      <c r="S15" s="3">
        <f>IF(OR(Data!T15="", Data!$H15="", $G15=""), 0, ((Data!T15*Data!$H15*$G15)/2000) * IF(AND(S$5="Particulate", ISNUMBER(Data!$O15)), (1-Data!$O15), 1) * IF(AND($K$3="Yes", ISNUMBER(Data!$Q15)), (1-Data!$Q15), 1))</f>
        <v>0</v>
      </c>
      <c r="T15" s="3">
        <f>IF(OR(Data!U15="", Data!$H15="", $G15=""), 0, ((Data!U15*Data!$H15*$G15)/2000) * IF(AND(T$5="Particulate", ISNUMBER(Data!$O15)), (1-Data!$O15), 1) * IF(AND($K$3="Yes", ISNUMBER(Data!$Q15)), (1-Data!$Q15), 1))</f>
        <v>0</v>
      </c>
      <c r="U15" s="3">
        <f>IF(OR(Data!V15="", Data!$H15="", $G15=""), 0, ((Data!V15*Data!$H15*$G15)/2000) * IF(AND(U$5="Particulate", ISNUMBER(Data!$O15)), (1-Data!$O15), 1) * IF(AND($K$3="Yes", ISNUMBER(Data!$Q15)), (1-Data!$Q15), 1))</f>
        <v>0</v>
      </c>
      <c r="V15" s="3">
        <f>IF(OR(Data!W15="", Data!$H15="", $G15=""), 0, ((Data!W15*Data!$H15*$G15)/2000) * IF(AND(V$5="Particulate", ISNUMBER(Data!$O15)), (1-Data!$O15), 1) * IF(AND($K$3="Yes", ISNUMBER(Data!$Q15)), (1-Data!$Q15), 1))</f>
        <v>0</v>
      </c>
      <c r="W15" s="3">
        <f>IF(OR(Data!X15="", Data!$H15="", $G15=""), 0, ((Data!X15*Data!$H15*$G15)/2000) * IF(AND(W$5="Particulate", ISNUMBER(Data!$O15)), (1-Data!$O15), 1) * IF(AND($K$3="Yes", ISNUMBER(Data!$Q15)), (1-Data!$Q15), 1))</f>
        <v>0</v>
      </c>
      <c r="X15" s="3">
        <f>IF(OR(Data!Y15="", Data!$H15="", $G15=""), 0, ((Data!Y15*Data!$H15*$G15)/2000) * IF(AND(X$5="Particulate", ISNUMBER(Data!$O15)), (1-Data!$O15), 1) * IF(AND($K$3="Yes", ISNUMBER(Data!$Q15)), (1-Data!$Q15), 1))</f>
        <v>0</v>
      </c>
      <c r="Y15" s="3">
        <f>IF(OR(Data!Z15="", Data!$H15="", $G15=""), 0, ((Data!Z15*Data!$H15*$G15)/2000) * IF(AND(Y$5="Particulate", ISNUMBER(Data!$O15)), (1-Data!$O15), 1) * IF(AND($K$3="Yes", ISNUMBER(Data!$Q15)), (1-Data!$Q15), 1))</f>
        <v>0</v>
      </c>
      <c r="Z15" s="3">
        <f>IF(OR(Data!AA15="", Data!$H15="", $G15=""), 0, ((Data!AA15*Data!$H15*$G15)/2000) * IF(AND(Z$5="Particulate", ISNUMBER(Data!$O15)), (1-Data!$O15), 1) * IF(AND($K$3="Yes", ISNUMBER(Data!$Q15)), (1-Data!$Q15), 1))</f>
        <v>0</v>
      </c>
      <c r="AA15" s="3">
        <f>IF(OR(Data!AB15="", Data!$H15="", $G15=""), 0, ((Data!AB15*Data!$H15*$G15)/2000) * IF(AND(AA$5="Particulate", ISNUMBER(Data!$O15)), (1-Data!$O15), 1) * IF(AND($K$3="Yes", ISNUMBER(Data!$Q15)), (1-Data!$Q15), 1))</f>
        <v>0</v>
      </c>
      <c r="AB15" s="3">
        <f>IF(OR(Data!AC15="", Data!$H15="", $G15=""), 0, ((Data!AC15*Data!$H15*$G15)/2000) * IF(AND(AB$5="Particulate", ISNUMBER(Data!$O15)), (1-Data!$O15), 1) * IF(AND($K$3="Yes", ISNUMBER(Data!$Q15)), (1-Data!$Q15), 1))</f>
        <v>0</v>
      </c>
      <c r="AC15" s="3">
        <f>IF(OR(Data!AD15="", Data!$H15="", $G15=""), 0, ((Data!AD15*Data!$H15*$G15)/2000) * IF(AND(AC$5="Particulate", ISNUMBER(Data!$O15)), (1-Data!$O15), 1) * IF(AND($K$3="Yes", ISNUMBER(Data!$Q15)), (1-Data!$Q15), 1))</f>
        <v>0</v>
      </c>
      <c r="AD15" s="3">
        <f>IF(OR(Data!AE15="", Data!$H15="", $G15=""), 0, ((Data!AE15*Data!$H15*$G15)/2000) * IF(AND(AD$5="Particulate", ISNUMBER(Data!$O15)), (1-Data!$O15), 1) * IF(AND($K$3="Yes", ISNUMBER(Data!$Q15)), (1-Data!$Q15), 1))</f>
        <v>0</v>
      </c>
      <c r="AE15" s="3">
        <f>IF(OR(Data!AF15="", Data!$H15="", $G15=""), 0, ((Data!AF15*Data!$H15*$G15)/2000) * IF(AND(AE$5="Particulate", ISNUMBER(Data!$O15)), (1-Data!$O15), 1) * IF(AND($K$3="Yes", ISNUMBER(Data!$Q15)), (1-Data!$Q15), 1))</f>
        <v>0</v>
      </c>
      <c r="AF15" s="3">
        <f>IF(OR(Data!AG15="", Data!$H15="", $G15=""), 0, ((Data!AG15*Data!$H15*$G15)/2000) * IF(AND(AF$5="Particulate", ISNUMBER(Data!$O15)), (1-Data!$O15), 1) * IF(AND($K$3="Yes", ISNUMBER(Data!$Q15)), (1-Data!$Q15), 1))</f>
        <v>0</v>
      </c>
      <c r="AG15" s="3">
        <f>IF(OR(Data!AH15="", Data!$H15="", $G15=""), 0, ((Data!AH15*Data!$H15*$G15)/2000) * IF(AND(AG$5="Particulate", ISNUMBER(Data!$O15)), (1-Data!$O15), 1) * IF(AND($K$3="Yes", ISNUMBER(Data!$Q15)), (1-Data!$Q15), 1))</f>
        <v>0</v>
      </c>
      <c r="AH15" s="3">
        <f>IF(OR(Data!AI15="", Data!$H15="", $G15=""), 0, ((Data!AI15*Data!$H15*$G15)/2000) * IF(AND(AH$5="Particulate", ISNUMBER(Data!$O15)), (1-Data!$O15), 1) * IF(AND($K$3="Yes", ISNUMBER(Data!$Q15)), (1-Data!$Q15), 1))</f>
        <v>0</v>
      </c>
      <c r="AI15" s="3">
        <f>IF(OR(Data!AJ15="", Data!$H15="", $G15=""), 0, ((Data!AJ15*Data!$H15*$G15)/2000) * IF(AND(AI$5="Particulate", ISNUMBER(Data!$O15)), (1-Data!$O15), 1) * IF(AND($K$3="Yes", ISNUMBER(Data!$Q15)), (1-Data!$Q15), 1))</f>
        <v>0</v>
      </c>
      <c r="AJ15" s="3">
        <f>IF(OR(Data!AK15="", Data!$H15="", $G15=""), 0, ((Data!AK15*Data!$H15*$G15)/2000) * IF(AND(AJ$5="Particulate", ISNUMBER(Data!$O15)), (1-Data!$O15), 1) * IF(AND($K$3="Yes", ISNUMBER(Data!$Q15)), (1-Data!$Q15), 1))</f>
        <v>0</v>
      </c>
      <c r="AK15" s="3">
        <f>IF(OR(Data!AL15="", Data!$H15="", $G15=""), 0, ((Data!AL15*Data!$H15*$G15)/2000) * IF(AND(AK$5="Particulate", ISNUMBER(Data!$O15)), (1-Data!$O15), 1) * IF(AND($K$3="Yes", ISNUMBER(Data!$Q15)), (1-Data!$Q15), 1))</f>
        <v>0</v>
      </c>
      <c r="AL15" s="3">
        <f>IF(OR(Data!AM15="", Data!$H15="", $G15=""), 0, ((Data!AM15*Data!$H15*$G15)/2000) * IF(AND(AL$5="Particulate", ISNUMBER(Data!$O15)), (1-Data!$O15), 1) * IF(AND($K$3="Yes", ISNUMBER(Data!$Q15)), (1-Data!$Q15), 1))</f>
        <v>0</v>
      </c>
      <c r="AM15" s="3">
        <f>IF(OR(Data!AN15="", Data!$H15="", $G15=""), 0, ((Data!AN15*Data!$H15*$G15)/2000) * IF(AND(AM$5="Particulate", ISNUMBER(Data!$O15)), (1-Data!$O15), 1) * IF(AND($K$3="Yes", ISNUMBER(Data!$Q15)), (1-Data!$Q15), 1))</f>
        <v>0</v>
      </c>
      <c r="AN15" s="3">
        <f>IF(OR(Data!AO15="", Data!$H15="", $G15=""), 0, ((Data!AO15*Data!$H15*$G15)/2000) * IF(AND(AN$5="Particulate", ISNUMBER(Data!$O15)), (1-Data!$O15), 1) * IF(AND($K$3="Yes", ISNUMBER(Data!$Q15)), (1-Data!$Q15), 1))</f>
        <v>0</v>
      </c>
      <c r="AO15" s="3">
        <f>IF(OR(Data!AP15="", Data!$H15="", $G15=""), 0, ((Data!AP15*Data!$H15*$G15)/2000) * IF(AND(AO$5="Particulate", ISNUMBER(Data!$O15)), (1-Data!$O15), 1) * IF(AND($K$3="Yes", ISNUMBER(Data!$Q15)), (1-Data!$Q15), 1))</f>
        <v>0</v>
      </c>
      <c r="AP15" s="3">
        <f>IF(OR(Data!AQ15="", Data!$H15="", $G15=""), 0, ((Data!AQ15*Data!$H15*$G15)/2000) * IF(AND(AP$5="Particulate", ISNUMBER(Data!$O15)), (1-Data!$O15), 1) * IF(AND($K$3="Yes", ISNUMBER(Data!$Q15)), (1-Data!$Q15), 1))</f>
        <v>0</v>
      </c>
      <c r="AQ15" s="3">
        <f>IF(OR(Data!AR15="", Data!$H15="", $G15=""), 0, ((Data!AR15*Data!$H15*$G15)/2000) * IF(AND(AQ$5="Particulate", ISNUMBER(Data!$O15)), (1-Data!$O15), 1) * IF(AND($K$3="Yes", ISNUMBER(Data!$Q15)), (1-Data!$Q15), 1))</f>
        <v>0</v>
      </c>
      <c r="AR15" s="3">
        <f>IF(OR(Data!AS15="", Data!$H15="", $G15=""), 0, ((Data!AS15*Data!$H15*$G15)/2000) * IF(AND(AR$5="Particulate", ISNUMBER(Data!$O15)), (1-Data!$O15), 1) * IF(AND($K$3="Yes", ISNUMBER(Data!$Q15)), (1-Data!$Q15), 1))</f>
        <v>0</v>
      </c>
      <c r="AS15" s="3">
        <f>IF(OR(Data!AT15="", Data!$H15="", $G15=""), 0, ((Data!AT15*Data!$H15*$G15)/2000) * IF(AND(AS$5="Particulate", ISNUMBER(Data!$O15)), (1-Data!$O15), 1) * IF(AND($K$3="Yes", ISNUMBER(Data!$Q15)), (1-Data!$Q15), 1))</f>
        <v>0</v>
      </c>
      <c r="AT15" s="3">
        <f>IF(OR(Data!AU15="", Data!$H15="", $G15=""), 0, ((Data!AU15*Data!$H15*$G15)/2000) * IF(AND(AT$5="Particulate", ISNUMBER(Data!$O15)), (1-Data!$O15), 1) * IF(AND($K$3="Yes", ISNUMBER(Data!$Q15)), (1-Data!$Q15), 1))</f>
        <v>0</v>
      </c>
      <c r="AU15" s="3">
        <f>IF(OR(Data!AV15="", Data!$H15="", $G15=""), 0, ((Data!AV15*Data!$H15*$G15)/2000) * IF(AND(AU$5="Particulate", ISNUMBER(Data!$O15)), (1-Data!$O15), 1) * IF(AND($K$3="Yes", ISNUMBER(Data!$Q15)), (1-Data!$Q15), 1))</f>
        <v>0</v>
      </c>
      <c r="AV15" s="3">
        <f>IF(OR(Data!AW15="", Data!$H15="", $G15=""), 0, ((Data!AW15*Data!$H15*$G15)/2000) * IF(AND(AV$5="Particulate", ISNUMBER(Data!$O15)), (1-Data!$O15), 1) * IF(AND($K$3="Yes", ISNUMBER(Data!$Q15)), (1-Data!$Q15), 1))</f>
        <v>0</v>
      </c>
      <c r="AW15" s="3">
        <f>IF(OR(Data!AX15="", Data!$H15="", $G15=""), 0, ((Data!AX15*Data!$H15*$G15)/2000) * IF(AND(AW$5="Particulate", ISNUMBER(Data!$O15)), (1-Data!$O15), 1) * IF(AND($K$3="Yes", ISNUMBER(Data!$Q15)), (1-Data!$Q15), 1))</f>
        <v>0</v>
      </c>
      <c r="AX15" s="3">
        <f>IF(OR(Data!AY15="", Data!$H15="", $G15=""), 0, ((Data!AY15*Data!$H15*$G15)/2000) * IF(AND(AX$5="Particulate", ISNUMBER(Data!$O15)), (1-Data!$O15), 1) * IF(AND($K$3="Yes", ISNUMBER(Data!$Q15)), (1-Data!$Q15), 1))</f>
        <v>0</v>
      </c>
      <c r="AY15" s="3">
        <f>IF(OR(Data!AZ15="", Data!$H15="", $G15=""), 0, ((Data!AZ15*Data!$H15*$G15)/2000) * IF(AND(AY$5="Particulate", ISNUMBER(Data!$O15)), (1-Data!$O15), 1) * IF(AND($K$3="Yes", ISNUMBER(Data!$Q15)), (1-Data!$Q15), 1))</f>
        <v>0</v>
      </c>
      <c r="AZ15" s="3">
        <f>IF(OR(Data!BA15="", Data!$H15="", $G15=""), 0, ((Data!BA15*Data!$H15*$G15)/2000) * IF(AND(AZ$5="Particulate", ISNUMBER(Data!$O15)), (1-Data!$O15), 1) * IF(AND($K$3="Yes", ISNUMBER(Data!$Q15)), (1-Data!$Q15), 1))</f>
        <v>0</v>
      </c>
      <c r="BA15" s="3">
        <f>IF(OR(Data!BB15="", Data!$H15="", $G15=""), 0, ((Data!BB15*Data!$H15*$G15)/2000) * IF(AND(BA$5="Particulate", ISNUMBER(Data!$O15)), (1-Data!$O15), 1) * IF(AND($K$3="Yes", ISNUMBER(Data!$Q15)), (1-Data!$Q15), 1))</f>
        <v>0</v>
      </c>
      <c r="BB15" s="3">
        <f>IF(OR(Data!BC15="", Data!$H15="", $G15=""), 0, ((Data!BC15*Data!$H15*$G15)/2000) * IF(AND(BB$5="Particulate", ISNUMBER(Data!$O15)), (1-Data!$O15), 1) * IF(AND($K$3="Yes", ISNUMBER(Data!$Q15)), (1-Data!$Q15), 1))</f>
        <v>0</v>
      </c>
      <c r="BC15" s="3">
        <f>IF(OR(Data!BD15="", Data!$H15="", $G15=""), 0, ((Data!BD15*Data!$H15*$G15)/2000) * IF(AND(BC$5="Particulate", ISNUMBER(Data!$O15)), (1-Data!$O15), 1) * IF(AND($K$3="Yes", ISNUMBER(Data!$Q15)), (1-Data!$Q15), 1))</f>
        <v>0</v>
      </c>
      <c r="BD15" s="3">
        <f>IF(OR(Data!BE15="", Data!$H15="", $G15=""), 0, ((Data!BE15*Data!$H15*$G15)/2000) * IF(AND(BD$5="Particulate", ISNUMBER(Data!$O15)), (1-Data!$O15), 1) * IF(AND($K$3="Yes", ISNUMBER(Data!$Q15)), (1-Data!$Q15), 1))</f>
        <v>0</v>
      </c>
      <c r="BE15" s="3">
        <f>IF(OR(Data!BF15="", Data!$H15="", $G15=""), 0, ((Data!BF15*Data!$H15*$G15)/2000) * IF(AND(BE$5="Particulate", ISNUMBER(Data!$O15)), (1-Data!$O15), 1) * IF(AND($K$3="Yes", ISNUMBER(Data!$Q15)), (1-Data!$Q15), 1))</f>
        <v>0</v>
      </c>
      <c r="BF15" s="3">
        <f>IF(OR(Data!BG15="", Data!$H15="", $G15=""), 0, ((Data!BG15*Data!$H15*$G15)/2000) * IF(AND(BF$5="Particulate", ISNUMBER(Data!$O15)), (1-Data!$O15), 1) * IF(AND($K$3="Yes", ISNUMBER(Data!$Q15)), (1-Data!$Q15), 1))</f>
        <v>0</v>
      </c>
      <c r="BG15" s="3">
        <f>IF(OR(Data!BH15="", Data!$H15="", $G15=""), 0, ((Data!BH15*Data!$H15*$G15)/2000) * IF(AND(BG$5="Particulate", ISNUMBER(Data!$O15)), (1-Data!$O15), 1) * IF(AND($K$3="Yes", ISNUMBER(Data!$Q15)), (1-Data!$Q15), 1))</f>
        <v>0</v>
      </c>
      <c r="BH15" s="3">
        <f>IF(OR(Data!BI15="", Data!$H15="", $G15=""), 0, ((Data!BI15*Data!$H15*$G15)/2000) * IF(AND(BH$5="Particulate", ISNUMBER(Data!$O15)), (1-Data!$O15), 1) * IF(AND($K$3="Yes", ISNUMBER(Data!$Q15)), (1-Data!$Q15), 1))</f>
        <v>0</v>
      </c>
      <c r="BI15" s="3">
        <f>IF(OR(Data!BJ15="", Data!$H15="", $G15=""), 0, ((Data!BJ15*Data!$H15*$G15)/2000) * IF(AND(BI$5="Particulate", ISNUMBER(Data!$O15)), (1-Data!$O15), 1) * IF(AND($K$3="Yes", ISNUMBER(Data!$Q15)), (1-Data!$Q15), 1))</f>
        <v>0</v>
      </c>
      <c r="BJ15" s="3">
        <f>IF(OR(Data!BK15="", Data!$H15="", $G15=""), 0, ((Data!BK15*Data!$H15*$G15)/2000) * IF(AND(BJ$5="Particulate", ISNUMBER(Data!$O15)), (1-Data!$O15), 1) * IF(AND($K$3="Yes", ISNUMBER(Data!$Q15)), (1-Data!$Q15), 1))</f>
        <v>0</v>
      </c>
      <c r="BK15" s="3">
        <f>IF(OR(Data!BL15="", Data!$H15="", $G15=""), 0, ((Data!BL15*Data!$H15*$G15)/2000) * IF(AND(BK$5="Particulate", ISNUMBER(Data!$O15)), (1-Data!$O15), 1) * IF(AND($K$3="Yes", ISNUMBER(Data!$Q15)), (1-Data!$Q15), 1))</f>
        <v>0</v>
      </c>
      <c r="BL15" s="3">
        <f>IF(OR(Data!BM15="", Data!$H15="", $G15=""), 0, ((Data!BM15*Data!$H15*$G15)/2000) * IF(AND(BL$5="Particulate", ISNUMBER(Data!$O15)), (1-Data!$O15), 1) * IF(AND($K$3="Yes", ISNUMBER(Data!$Q15)), (1-Data!$Q15), 1))</f>
        <v>0</v>
      </c>
      <c r="BM15" s="3">
        <f>IF(OR(Data!BN15="", Data!$H15="", $G15=""), 0, ((Data!BN15*Data!$H15*$G15)/2000) * IF(AND(BM$5="Particulate", ISNUMBER(Data!$O15)), (1-Data!$O15), 1) * IF(AND($K$3="Yes", ISNUMBER(Data!$Q15)), (1-Data!$Q15), 1))</f>
        <v>0</v>
      </c>
      <c r="BN15" s="3">
        <f>IF(OR(Data!BO15="", Data!$H15="", $G15=""), 0, ((Data!BO15*Data!$H15*$G15)/2000) * IF(AND(BN$5="Particulate", ISNUMBER(Data!$O15)), (1-Data!$O15), 1) * IF(AND($K$3="Yes", ISNUMBER(Data!$Q15)), (1-Data!$Q15), 1))</f>
        <v>0</v>
      </c>
      <c r="BO15" s="3">
        <f>IF(OR(Data!BP15="", Data!$H15="", $G15=""), 0, ((Data!BP15*Data!$H15*$G15)/2000) * IF(AND(BO$5="Particulate", ISNUMBER(Data!$O15)), (1-Data!$O15), 1) * IF(AND($K$3="Yes", ISNUMBER(Data!$Q15)), (1-Data!$Q15), 1))</f>
        <v>0</v>
      </c>
      <c r="BP15" s="3">
        <f>IF(OR(Data!BQ15="", Data!$H15="", $G15=""), 0, ((Data!BQ15*Data!$H15*$G15)/2000) * IF(AND(BP$5="Particulate", ISNUMBER(Data!$O15)), (1-Data!$O15), 1) * IF(AND($K$3="Yes", ISNUMBER(Data!$Q15)), (1-Data!$Q15), 1))</f>
        <v>0</v>
      </c>
      <c r="BQ15" s="3">
        <f>IF(OR(Data!BR15="", Data!$H15="", $G15=""), 0, ((Data!BR15*Data!$H15*$G15)/2000) * IF(AND(BQ$5="Particulate", ISNUMBER(Data!$O15)), (1-Data!$O15), 1) * IF(AND($K$3="Yes", ISNUMBER(Data!$Q15)), (1-Data!$Q15), 1))</f>
        <v>0</v>
      </c>
      <c r="BR15" s="3">
        <f>IF(OR(Data!BS15="", Data!$H15="", $G15=""), 0, ((Data!BS15*Data!$H15*$G15)/2000) * IF(AND(BR$5="Particulate", ISNUMBER(Data!$O15)), (1-Data!$O15), 1) * IF(AND($K$3="Yes", ISNUMBER(Data!$Q15)), (1-Data!$Q15), 1))</f>
        <v>0</v>
      </c>
      <c r="BS15" s="3">
        <f>IF(OR(Data!BT15="", Data!$H15="", $G15=""), 0, ((Data!BT15*Data!$H15*$G15)/2000) * IF(AND(BS$5="Particulate", ISNUMBER(Data!$O15)), (1-Data!$O15), 1) * IF(AND($K$3="Yes", ISNUMBER(Data!$Q15)), (1-Data!$Q15), 1))</f>
        <v>0</v>
      </c>
      <c r="BT15" s="3">
        <f>IF(OR(Data!BU15="", Data!$H15="", $G15=""), 0, ((Data!BU15*Data!$H15*$G15)/2000) * IF(AND(BT$5="Particulate", ISNUMBER(Data!$O15)), (1-Data!$O15), 1) * IF(AND($K$3="Yes", ISNUMBER(Data!$Q15)), (1-Data!$Q15), 1))</f>
        <v>0</v>
      </c>
      <c r="BU15" s="3">
        <f>IF(OR(Data!BV15="", Data!$H15="", $G15=""), 0, ((Data!BV15*Data!$H15*$G15)/2000) * IF(AND(BU$5="Particulate", ISNUMBER(Data!$O15)), (1-Data!$O15), 1) * IF(AND($K$3="Yes", ISNUMBER(Data!$Q15)), (1-Data!$Q15), 1))</f>
        <v>0</v>
      </c>
      <c r="BV15" s="3">
        <f>IF(OR(Data!BW15="", Data!$H15="", $G15=""), 0, ((Data!BW15*Data!$H15*$G15)/2000) * IF(AND(BV$5="Particulate", ISNUMBER(Data!$O15)), (1-Data!$O15), 1) * IF(AND($K$3="Yes", ISNUMBER(Data!$Q15)), (1-Data!$Q15), 1))</f>
        <v>0</v>
      </c>
      <c r="BW15" s="3">
        <f>IF(OR(Data!BX15="", Data!$H15="", $G15=""), 0, ((Data!BX15*Data!$H15*$G15)/2000) * IF(AND(BW$5="Particulate", ISNUMBER(Data!$O15)), (1-Data!$O15), 1) * IF(AND($K$3="Yes", ISNUMBER(Data!$Q15)), (1-Data!$Q15), 1))</f>
        <v>0</v>
      </c>
      <c r="BX15" s="3">
        <f>IF(OR(Data!BY15="", Data!$H15="", $G15=""), 0, ((Data!BY15*Data!$H15*$G15)/2000) * IF(AND(BX$5="Particulate", ISNUMBER(Data!$O15)), (1-Data!$O15), 1) * IF(AND($K$3="Yes", ISNUMBER(Data!$Q15)), (1-Data!$Q15), 1))</f>
        <v>0</v>
      </c>
      <c r="BY15" s="3">
        <f>IF(OR(Data!BZ15="", Data!$H15="", $G15=""), 0, ((Data!BZ15*Data!$H15*$G15)/2000) * IF(AND(BY$5="Particulate", ISNUMBER(Data!$O15)), (1-Data!$O15), 1) * IF(AND($K$3="Yes", ISNUMBER(Data!$Q15)), (1-Data!$Q15), 1))</f>
        <v>0</v>
      </c>
      <c r="BZ15" s="3">
        <f>IF(OR(Data!CA15="", Data!$H15="", $G15=""), 0, ((Data!CA15*Data!$H15*$G15)/2000) * IF(AND(BZ$5="Particulate", ISNUMBER(Data!$O15)), (1-Data!$O15), 1) * IF(AND($K$3="Yes", ISNUMBER(Data!$Q15)), (1-Data!$Q15), 1))</f>
        <v>0</v>
      </c>
    </row>
    <row r="16" spans="1:79" x14ac:dyDescent="0.25">
      <c r="A16" s="347">
        <f>Data!A16</f>
        <v>8</v>
      </c>
      <c r="B16" s="108">
        <f>Data!B16</f>
        <v>0</v>
      </c>
      <c r="C16" s="108">
        <f>Data!C16</f>
        <v>0</v>
      </c>
      <c r="D16" s="108">
        <f>Data!D16</f>
        <v>0</v>
      </c>
      <c r="E16" s="108">
        <f>Data!E16</f>
        <v>0</v>
      </c>
      <c r="F16" s="108">
        <f>Data!F16</f>
        <v>0</v>
      </c>
      <c r="G16" s="189"/>
      <c r="I16" s="110"/>
      <c r="J16" s="76"/>
      <c r="K16" s="208"/>
      <c r="M16" s="79"/>
      <c r="N16" s="76"/>
      <c r="O16" s="77"/>
      <c r="Q16" s="365">
        <f>IF(ISNUMBER(Data!$K16), (Data!$K16*$G16)/2000, IF(AND(ISNUMBER(Data!$H16), ISNUMBER(Data!$I16)), (Data!$H16*Data!$I16*$G16)/2000, 0))</f>
        <v>0</v>
      </c>
      <c r="R16" s="17">
        <f>IF(ISNUMBER(Data!$L16), (Data!$L16*$G16)/2000, IF(AND(ISNUMBER(Data!$H16), ISNUMBER(Data!$J16)), (Data!$H16*Data!$J16*$G16)/2000, 0)) * IF(ISNUMBER(Data!$O16), 1-Data!$O16, 1) * IF(AND($K$3="yes",ISNUMBER(Data!$Q16)),(1-Data!$Q16),1)</f>
        <v>0</v>
      </c>
      <c r="S16" s="3">
        <f>IF(OR(Data!T16="", Data!$H16="", $G16=""), 0, ((Data!T16*Data!$H16*$G16)/2000) * IF(AND(S$5="Particulate", ISNUMBER(Data!$O16)), (1-Data!$O16), 1) * IF(AND($K$3="Yes", ISNUMBER(Data!$Q16)), (1-Data!$Q16), 1))</f>
        <v>0</v>
      </c>
      <c r="T16" s="3">
        <f>IF(OR(Data!U16="", Data!$H16="", $G16=""), 0, ((Data!U16*Data!$H16*$G16)/2000) * IF(AND(T$5="Particulate", ISNUMBER(Data!$O16)), (1-Data!$O16), 1) * IF(AND($K$3="Yes", ISNUMBER(Data!$Q16)), (1-Data!$Q16), 1))</f>
        <v>0</v>
      </c>
      <c r="U16" s="3">
        <f>IF(OR(Data!V16="", Data!$H16="", $G16=""), 0, ((Data!V16*Data!$H16*$G16)/2000) * IF(AND(U$5="Particulate", ISNUMBER(Data!$O16)), (1-Data!$O16), 1) * IF(AND($K$3="Yes", ISNUMBER(Data!$Q16)), (1-Data!$Q16), 1))</f>
        <v>0</v>
      </c>
      <c r="V16" s="3">
        <f>IF(OR(Data!W16="", Data!$H16="", $G16=""), 0, ((Data!W16*Data!$H16*$G16)/2000) * IF(AND(V$5="Particulate", ISNUMBER(Data!$O16)), (1-Data!$O16), 1) * IF(AND($K$3="Yes", ISNUMBER(Data!$Q16)), (1-Data!$Q16), 1))</f>
        <v>0</v>
      </c>
      <c r="W16" s="3">
        <f>IF(OR(Data!X16="", Data!$H16="", $G16=""), 0, ((Data!X16*Data!$H16*$G16)/2000) * IF(AND(W$5="Particulate", ISNUMBER(Data!$O16)), (1-Data!$O16), 1) * IF(AND($K$3="Yes", ISNUMBER(Data!$Q16)), (1-Data!$Q16), 1))</f>
        <v>0</v>
      </c>
      <c r="X16" s="3">
        <f>IF(OR(Data!Y16="", Data!$H16="", $G16=""), 0, ((Data!Y16*Data!$H16*$G16)/2000) * IF(AND(X$5="Particulate", ISNUMBER(Data!$O16)), (1-Data!$O16), 1) * IF(AND($K$3="Yes", ISNUMBER(Data!$Q16)), (1-Data!$Q16), 1))</f>
        <v>0</v>
      </c>
      <c r="Y16" s="3">
        <f>IF(OR(Data!Z16="", Data!$H16="", $G16=""), 0, ((Data!Z16*Data!$H16*$G16)/2000) * IF(AND(Y$5="Particulate", ISNUMBER(Data!$O16)), (1-Data!$O16), 1) * IF(AND($K$3="Yes", ISNUMBER(Data!$Q16)), (1-Data!$Q16), 1))</f>
        <v>0</v>
      </c>
      <c r="Z16" s="3">
        <f>IF(OR(Data!AA16="", Data!$H16="", $G16=""), 0, ((Data!AA16*Data!$H16*$G16)/2000) * IF(AND(Z$5="Particulate", ISNUMBER(Data!$O16)), (1-Data!$O16), 1) * IF(AND($K$3="Yes", ISNUMBER(Data!$Q16)), (1-Data!$Q16), 1))</f>
        <v>0</v>
      </c>
      <c r="AA16" s="3">
        <f>IF(OR(Data!AB16="", Data!$H16="", $G16=""), 0, ((Data!AB16*Data!$H16*$G16)/2000) * IF(AND(AA$5="Particulate", ISNUMBER(Data!$O16)), (1-Data!$O16), 1) * IF(AND($K$3="Yes", ISNUMBER(Data!$Q16)), (1-Data!$Q16), 1))</f>
        <v>0</v>
      </c>
      <c r="AB16" s="3">
        <f>IF(OR(Data!AC16="", Data!$H16="", $G16=""), 0, ((Data!AC16*Data!$H16*$G16)/2000) * IF(AND(AB$5="Particulate", ISNUMBER(Data!$O16)), (1-Data!$O16), 1) * IF(AND($K$3="Yes", ISNUMBER(Data!$Q16)), (1-Data!$Q16), 1))</f>
        <v>0</v>
      </c>
      <c r="AC16" s="3">
        <f>IF(OR(Data!AD16="", Data!$H16="", $G16=""), 0, ((Data!AD16*Data!$H16*$G16)/2000) * IF(AND(AC$5="Particulate", ISNUMBER(Data!$O16)), (1-Data!$O16), 1) * IF(AND($K$3="Yes", ISNUMBER(Data!$Q16)), (1-Data!$Q16), 1))</f>
        <v>0</v>
      </c>
      <c r="AD16" s="3">
        <f>IF(OR(Data!AE16="", Data!$H16="", $G16=""), 0, ((Data!AE16*Data!$H16*$G16)/2000) * IF(AND(AD$5="Particulate", ISNUMBER(Data!$O16)), (1-Data!$O16), 1) * IF(AND($K$3="Yes", ISNUMBER(Data!$Q16)), (1-Data!$Q16), 1))</f>
        <v>0</v>
      </c>
      <c r="AE16" s="3">
        <f>IF(OR(Data!AF16="", Data!$H16="", $G16=""), 0, ((Data!AF16*Data!$H16*$G16)/2000) * IF(AND(AE$5="Particulate", ISNUMBER(Data!$O16)), (1-Data!$O16), 1) * IF(AND($K$3="Yes", ISNUMBER(Data!$Q16)), (1-Data!$Q16), 1))</f>
        <v>0</v>
      </c>
      <c r="AF16" s="3">
        <f>IF(OR(Data!AG16="", Data!$H16="", $G16=""), 0, ((Data!AG16*Data!$H16*$G16)/2000) * IF(AND(AF$5="Particulate", ISNUMBER(Data!$O16)), (1-Data!$O16), 1) * IF(AND($K$3="Yes", ISNUMBER(Data!$Q16)), (1-Data!$Q16), 1))</f>
        <v>0</v>
      </c>
      <c r="AG16" s="3">
        <f>IF(OR(Data!AH16="", Data!$H16="", $G16=""), 0, ((Data!AH16*Data!$H16*$G16)/2000) * IF(AND(AG$5="Particulate", ISNUMBER(Data!$O16)), (1-Data!$O16), 1) * IF(AND($K$3="Yes", ISNUMBER(Data!$Q16)), (1-Data!$Q16), 1))</f>
        <v>0</v>
      </c>
      <c r="AH16" s="3">
        <f>IF(OR(Data!AI16="", Data!$H16="", $G16=""), 0, ((Data!AI16*Data!$H16*$G16)/2000) * IF(AND(AH$5="Particulate", ISNUMBER(Data!$O16)), (1-Data!$O16), 1) * IF(AND($K$3="Yes", ISNUMBER(Data!$Q16)), (1-Data!$Q16), 1))</f>
        <v>0</v>
      </c>
      <c r="AI16" s="3">
        <f>IF(OR(Data!AJ16="", Data!$H16="", $G16=""), 0, ((Data!AJ16*Data!$H16*$G16)/2000) * IF(AND(AI$5="Particulate", ISNUMBER(Data!$O16)), (1-Data!$O16), 1) * IF(AND($K$3="Yes", ISNUMBER(Data!$Q16)), (1-Data!$Q16), 1))</f>
        <v>0</v>
      </c>
      <c r="AJ16" s="3">
        <f>IF(OR(Data!AK16="", Data!$H16="", $G16=""), 0, ((Data!AK16*Data!$H16*$G16)/2000) * IF(AND(AJ$5="Particulate", ISNUMBER(Data!$O16)), (1-Data!$O16), 1) * IF(AND($K$3="Yes", ISNUMBER(Data!$Q16)), (1-Data!$Q16), 1))</f>
        <v>0</v>
      </c>
      <c r="AK16" s="3">
        <f>IF(OR(Data!AL16="", Data!$H16="", $G16=""), 0, ((Data!AL16*Data!$H16*$G16)/2000) * IF(AND(AK$5="Particulate", ISNUMBER(Data!$O16)), (1-Data!$O16), 1) * IF(AND($K$3="Yes", ISNUMBER(Data!$Q16)), (1-Data!$Q16), 1))</f>
        <v>0</v>
      </c>
      <c r="AL16" s="3">
        <f>IF(OR(Data!AM16="", Data!$H16="", $G16=""), 0, ((Data!AM16*Data!$H16*$G16)/2000) * IF(AND(AL$5="Particulate", ISNUMBER(Data!$O16)), (1-Data!$O16), 1) * IF(AND($K$3="Yes", ISNUMBER(Data!$Q16)), (1-Data!$Q16), 1))</f>
        <v>0</v>
      </c>
      <c r="AM16" s="3">
        <f>IF(OR(Data!AN16="", Data!$H16="", $G16=""), 0, ((Data!AN16*Data!$H16*$G16)/2000) * IF(AND(AM$5="Particulate", ISNUMBER(Data!$O16)), (1-Data!$O16), 1) * IF(AND($K$3="Yes", ISNUMBER(Data!$Q16)), (1-Data!$Q16), 1))</f>
        <v>0</v>
      </c>
      <c r="AN16" s="3">
        <f>IF(OR(Data!AO16="", Data!$H16="", $G16=""), 0, ((Data!AO16*Data!$H16*$G16)/2000) * IF(AND(AN$5="Particulate", ISNUMBER(Data!$O16)), (1-Data!$O16), 1) * IF(AND($K$3="Yes", ISNUMBER(Data!$Q16)), (1-Data!$Q16), 1))</f>
        <v>0</v>
      </c>
      <c r="AO16" s="3">
        <f>IF(OR(Data!AP16="", Data!$H16="", $G16=""), 0, ((Data!AP16*Data!$H16*$G16)/2000) * IF(AND(AO$5="Particulate", ISNUMBER(Data!$O16)), (1-Data!$O16), 1) * IF(AND($K$3="Yes", ISNUMBER(Data!$Q16)), (1-Data!$Q16), 1))</f>
        <v>0</v>
      </c>
      <c r="AP16" s="3">
        <f>IF(OR(Data!AQ16="", Data!$H16="", $G16=""), 0, ((Data!AQ16*Data!$H16*$G16)/2000) * IF(AND(AP$5="Particulate", ISNUMBER(Data!$O16)), (1-Data!$O16), 1) * IF(AND($K$3="Yes", ISNUMBER(Data!$Q16)), (1-Data!$Q16), 1))</f>
        <v>0</v>
      </c>
      <c r="AQ16" s="3">
        <f>IF(OR(Data!AR16="", Data!$H16="", $G16=""), 0, ((Data!AR16*Data!$H16*$G16)/2000) * IF(AND(AQ$5="Particulate", ISNUMBER(Data!$O16)), (1-Data!$O16), 1) * IF(AND($K$3="Yes", ISNUMBER(Data!$Q16)), (1-Data!$Q16), 1))</f>
        <v>0</v>
      </c>
      <c r="AR16" s="3">
        <f>IF(OR(Data!AS16="", Data!$H16="", $G16=""), 0, ((Data!AS16*Data!$H16*$G16)/2000) * IF(AND(AR$5="Particulate", ISNUMBER(Data!$O16)), (1-Data!$O16), 1) * IF(AND($K$3="Yes", ISNUMBER(Data!$Q16)), (1-Data!$Q16), 1))</f>
        <v>0</v>
      </c>
      <c r="AS16" s="3">
        <f>IF(OR(Data!AT16="", Data!$H16="", $G16=""), 0, ((Data!AT16*Data!$H16*$G16)/2000) * IF(AND(AS$5="Particulate", ISNUMBER(Data!$O16)), (1-Data!$O16), 1) * IF(AND($K$3="Yes", ISNUMBER(Data!$Q16)), (1-Data!$Q16), 1))</f>
        <v>0</v>
      </c>
      <c r="AT16" s="3">
        <f>IF(OR(Data!AU16="", Data!$H16="", $G16=""), 0, ((Data!AU16*Data!$H16*$G16)/2000) * IF(AND(AT$5="Particulate", ISNUMBER(Data!$O16)), (1-Data!$O16), 1) * IF(AND($K$3="Yes", ISNUMBER(Data!$Q16)), (1-Data!$Q16), 1))</f>
        <v>0</v>
      </c>
      <c r="AU16" s="3">
        <f>IF(OR(Data!AV16="", Data!$H16="", $G16=""), 0, ((Data!AV16*Data!$H16*$G16)/2000) * IF(AND(AU$5="Particulate", ISNUMBER(Data!$O16)), (1-Data!$O16), 1) * IF(AND($K$3="Yes", ISNUMBER(Data!$Q16)), (1-Data!$Q16), 1))</f>
        <v>0</v>
      </c>
      <c r="AV16" s="3">
        <f>IF(OR(Data!AW16="", Data!$H16="", $G16=""), 0, ((Data!AW16*Data!$H16*$G16)/2000) * IF(AND(AV$5="Particulate", ISNUMBER(Data!$O16)), (1-Data!$O16), 1) * IF(AND($K$3="Yes", ISNUMBER(Data!$Q16)), (1-Data!$Q16), 1))</f>
        <v>0</v>
      </c>
      <c r="AW16" s="3">
        <f>IF(OR(Data!AX16="", Data!$H16="", $G16=""), 0, ((Data!AX16*Data!$H16*$G16)/2000) * IF(AND(AW$5="Particulate", ISNUMBER(Data!$O16)), (1-Data!$O16), 1) * IF(AND($K$3="Yes", ISNUMBER(Data!$Q16)), (1-Data!$Q16), 1))</f>
        <v>0</v>
      </c>
      <c r="AX16" s="3">
        <f>IF(OR(Data!AY16="", Data!$H16="", $G16=""), 0, ((Data!AY16*Data!$H16*$G16)/2000) * IF(AND(AX$5="Particulate", ISNUMBER(Data!$O16)), (1-Data!$O16), 1) * IF(AND($K$3="Yes", ISNUMBER(Data!$Q16)), (1-Data!$Q16), 1))</f>
        <v>0</v>
      </c>
      <c r="AY16" s="3">
        <f>IF(OR(Data!AZ16="", Data!$H16="", $G16=""), 0, ((Data!AZ16*Data!$H16*$G16)/2000) * IF(AND(AY$5="Particulate", ISNUMBER(Data!$O16)), (1-Data!$O16), 1) * IF(AND($K$3="Yes", ISNUMBER(Data!$Q16)), (1-Data!$Q16), 1))</f>
        <v>0</v>
      </c>
      <c r="AZ16" s="3">
        <f>IF(OR(Data!BA16="", Data!$H16="", $G16=""), 0, ((Data!BA16*Data!$H16*$G16)/2000) * IF(AND(AZ$5="Particulate", ISNUMBER(Data!$O16)), (1-Data!$O16), 1) * IF(AND($K$3="Yes", ISNUMBER(Data!$Q16)), (1-Data!$Q16), 1))</f>
        <v>0</v>
      </c>
      <c r="BA16" s="3">
        <f>IF(OR(Data!BB16="", Data!$H16="", $G16=""), 0, ((Data!BB16*Data!$H16*$G16)/2000) * IF(AND(BA$5="Particulate", ISNUMBER(Data!$O16)), (1-Data!$O16), 1) * IF(AND($K$3="Yes", ISNUMBER(Data!$Q16)), (1-Data!$Q16), 1))</f>
        <v>0</v>
      </c>
      <c r="BB16" s="3">
        <f>IF(OR(Data!BC16="", Data!$H16="", $G16=""), 0, ((Data!BC16*Data!$H16*$G16)/2000) * IF(AND(BB$5="Particulate", ISNUMBER(Data!$O16)), (1-Data!$O16), 1) * IF(AND($K$3="Yes", ISNUMBER(Data!$Q16)), (1-Data!$Q16), 1))</f>
        <v>0</v>
      </c>
      <c r="BC16" s="3">
        <f>IF(OR(Data!BD16="", Data!$H16="", $G16=""), 0, ((Data!BD16*Data!$H16*$G16)/2000) * IF(AND(BC$5="Particulate", ISNUMBER(Data!$O16)), (1-Data!$O16), 1) * IF(AND($K$3="Yes", ISNUMBER(Data!$Q16)), (1-Data!$Q16), 1))</f>
        <v>0</v>
      </c>
      <c r="BD16" s="3">
        <f>IF(OR(Data!BE16="", Data!$H16="", $G16=""), 0, ((Data!BE16*Data!$H16*$G16)/2000) * IF(AND(BD$5="Particulate", ISNUMBER(Data!$O16)), (1-Data!$O16), 1) * IF(AND($K$3="Yes", ISNUMBER(Data!$Q16)), (1-Data!$Q16), 1))</f>
        <v>0</v>
      </c>
      <c r="BE16" s="3">
        <f>IF(OR(Data!BF16="", Data!$H16="", $G16=""), 0, ((Data!BF16*Data!$H16*$G16)/2000) * IF(AND(BE$5="Particulate", ISNUMBER(Data!$O16)), (1-Data!$O16), 1) * IF(AND($K$3="Yes", ISNUMBER(Data!$Q16)), (1-Data!$Q16), 1))</f>
        <v>0</v>
      </c>
      <c r="BF16" s="3">
        <f>IF(OR(Data!BG16="", Data!$H16="", $G16=""), 0, ((Data!BG16*Data!$H16*$G16)/2000) * IF(AND(BF$5="Particulate", ISNUMBER(Data!$O16)), (1-Data!$O16), 1) * IF(AND($K$3="Yes", ISNUMBER(Data!$Q16)), (1-Data!$Q16), 1))</f>
        <v>0</v>
      </c>
      <c r="BG16" s="3">
        <f>IF(OR(Data!BH16="", Data!$H16="", $G16=""), 0, ((Data!BH16*Data!$H16*$G16)/2000) * IF(AND(BG$5="Particulate", ISNUMBER(Data!$O16)), (1-Data!$O16), 1) * IF(AND($K$3="Yes", ISNUMBER(Data!$Q16)), (1-Data!$Q16), 1))</f>
        <v>0</v>
      </c>
      <c r="BH16" s="3">
        <f>IF(OR(Data!BI16="", Data!$H16="", $G16=""), 0, ((Data!BI16*Data!$H16*$G16)/2000) * IF(AND(BH$5="Particulate", ISNUMBER(Data!$O16)), (1-Data!$O16), 1) * IF(AND($K$3="Yes", ISNUMBER(Data!$Q16)), (1-Data!$Q16), 1))</f>
        <v>0</v>
      </c>
      <c r="BI16" s="3">
        <f>IF(OR(Data!BJ16="", Data!$H16="", $G16=""), 0, ((Data!BJ16*Data!$H16*$G16)/2000) * IF(AND(BI$5="Particulate", ISNUMBER(Data!$O16)), (1-Data!$O16), 1) * IF(AND($K$3="Yes", ISNUMBER(Data!$Q16)), (1-Data!$Q16), 1))</f>
        <v>0</v>
      </c>
      <c r="BJ16" s="3">
        <f>IF(OR(Data!BK16="", Data!$H16="", $G16=""), 0, ((Data!BK16*Data!$H16*$G16)/2000) * IF(AND(BJ$5="Particulate", ISNUMBER(Data!$O16)), (1-Data!$O16), 1) * IF(AND($K$3="Yes", ISNUMBER(Data!$Q16)), (1-Data!$Q16), 1))</f>
        <v>0</v>
      </c>
      <c r="BK16" s="3">
        <f>IF(OR(Data!BL16="", Data!$H16="", $G16=""), 0, ((Data!BL16*Data!$H16*$G16)/2000) * IF(AND(BK$5="Particulate", ISNUMBER(Data!$O16)), (1-Data!$O16), 1) * IF(AND($K$3="Yes", ISNUMBER(Data!$Q16)), (1-Data!$Q16), 1))</f>
        <v>0</v>
      </c>
      <c r="BL16" s="3">
        <f>IF(OR(Data!BM16="", Data!$H16="", $G16=""), 0, ((Data!BM16*Data!$H16*$G16)/2000) * IF(AND(BL$5="Particulate", ISNUMBER(Data!$O16)), (1-Data!$O16), 1) * IF(AND($K$3="Yes", ISNUMBER(Data!$Q16)), (1-Data!$Q16), 1))</f>
        <v>0</v>
      </c>
      <c r="BM16" s="3">
        <f>IF(OR(Data!BN16="", Data!$H16="", $G16=""), 0, ((Data!BN16*Data!$H16*$G16)/2000) * IF(AND(BM$5="Particulate", ISNUMBER(Data!$O16)), (1-Data!$O16), 1) * IF(AND($K$3="Yes", ISNUMBER(Data!$Q16)), (1-Data!$Q16), 1))</f>
        <v>0</v>
      </c>
      <c r="BN16" s="3">
        <f>IF(OR(Data!BO16="", Data!$H16="", $G16=""), 0, ((Data!BO16*Data!$H16*$G16)/2000) * IF(AND(BN$5="Particulate", ISNUMBER(Data!$O16)), (1-Data!$O16), 1) * IF(AND($K$3="Yes", ISNUMBER(Data!$Q16)), (1-Data!$Q16), 1))</f>
        <v>0</v>
      </c>
      <c r="BO16" s="3">
        <f>IF(OR(Data!BP16="", Data!$H16="", $G16=""), 0, ((Data!BP16*Data!$H16*$G16)/2000) * IF(AND(BO$5="Particulate", ISNUMBER(Data!$O16)), (1-Data!$O16), 1) * IF(AND($K$3="Yes", ISNUMBER(Data!$Q16)), (1-Data!$Q16), 1))</f>
        <v>0</v>
      </c>
      <c r="BP16" s="3">
        <f>IF(OR(Data!BQ16="", Data!$H16="", $G16=""), 0, ((Data!BQ16*Data!$H16*$G16)/2000) * IF(AND(BP$5="Particulate", ISNUMBER(Data!$O16)), (1-Data!$O16), 1) * IF(AND($K$3="Yes", ISNUMBER(Data!$Q16)), (1-Data!$Q16), 1))</f>
        <v>0</v>
      </c>
      <c r="BQ16" s="3">
        <f>IF(OR(Data!BR16="", Data!$H16="", $G16=""), 0, ((Data!BR16*Data!$H16*$G16)/2000) * IF(AND(BQ$5="Particulate", ISNUMBER(Data!$O16)), (1-Data!$O16), 1) * IF(AND($K$3="Yes", ISNUMBER(Data!$Q16)), (1-Data!$Q16), 1))</f>
        <v>0</v>
      </c>
      <c r="BR16" s="3">
        <f>IF(OR(Data!BS16="", Data!$H16="", $G16=""), 0, ((Data!BS16*Data!$H16*$G16)/2000) * IF(AND(BR$5="Particulate", ISNUMBER(Data!$O16)), (1-Data!$O16), 1) * IF(AND($K$3="Yes", ISNUMBER(Data!$Q16)), (1-Data!$Q16), 1))</f>
        <v>0</v>
      </c>
      <c r="BS16" s="3">
        <f>IF(OR(Data!BT16="", Data!$H16="", $G16=""), 0, ((Data!BT16*Data!$H16*$G16)/2000) * IF(AND(BS$5="Particulate", ISNUMBER(Data!$O16)), (1-Data!$O16), 1) * IF(AND($K$3="Yes", ISNUMBER(Data!$Q16)), (1-Data!$Q16), 1))</f>
        <v>0</v>
      </c>
      <c r="BT16" s="3">
        <f>IF(OR(Data!BU16="", Data!$H16="", $G16=""), 0, ((Data!BU16*Data!$H16*$G16)/2000) * IF(AND(BT$5="Particulate", ISNUMBER(Data!$O16)), (1-Data!$O16), 1) * IF(AND($K$3="Yes", ISNUMBER(Data!$Q16)), (1-Data!$Q16), 1))</f>
        <v>0</v>
      </c>
      <c r="BU16" s="3">
        <f>IF(OR(Data!BV16="", Data!$H16="", $G16=""), 0, ((Data!BV16*Data!$H16*$G16)/2000) * IF(AND(BU$5="Particulate", ISNUMBER(Data!$O16)), (1-Data!$O16), 1) * IF(AND($K$3="Yes", ISNUMBER(Data!$Q16)), (1-Data!$Q16), 1))</f>
        <v>0</v>
      </c>
      <c r="BV16" s="3">
        <f>IF(OR(Data!BW16="", Data!$H16="", $G16=""), 0, ((Data!BW16*Data!$H16*$G16)/2000) * IF(AND(BV$5="Particulate", ISNUMBER(Data!$O16)), (1-Data!$O16), 1) * IF(AND($K$3="Yes", ISNUMBER(Data!$Q16)), (1-Data!$Q16), 1))</f>
        <v>0</v>
      </c>
      <c r="BW16" s="3">
        <f>IF(OR(Data!BX16="", Data!$H16="", $G16=""), 0, ((Data!BX16*Data!$H16*$G16)/2000) * IF(AND(BW$5="Particulate", ISNUMBER(Data!$O16)), (1-Data!$O16), 1) * IF(AND($K$3="Yes", ISNUMBER(Data!$Q16)), (1-Data!$Q16), 1))</f>
        <v>0</v>
      </c>
      <c r="BX16" s="3">
        <f>IF(OR(Data!BY16="", Data!$H16="", $G16=""), 0, ((Data!BY16*Data!$H16*$G16)/2000) * IF(AND(BX$5="Particulate", ISNUMBER(Data!$O16)), (1-Data!$O16), 1) * IF(AND($K$3="Yes", ISNUMBER(Data!$Q16)), (1-Data!$Q16), 1))</f>
        <v>0</v>
      </c>
      <c r="BY16" s="3">
        <f>IF(OR(Data!BZ16="", Data!$H16="", $G16=""), 0, ((Data!BZ16*Data!$H16*$G16)/2000) * IF(AND(BY$5="Particulate", ISNUMBER(Data!$O16)), (1-Data!$O16), 1) * IF(AND($K$3="Yes", ISNUMBER(Data!$Q16)), (1-Data!$Q16), 1))</f>
        <v>0</v>
      </c>
      <c r="BZ16" s="3">
        <f>IF(OR(Data!CA16="", Data!$H16="", $G16=""), 0, ((Data!CA16*Data!$H16*$G16)/2000) * IF(AND(BZ$5="Particulate", ISNUMBER(Data!$O16)), (1-Data!$O16), 1) * IF(AND($K$3="Yes", ISNUMBER(Data!$Q16)), (1-Data!$Q16), 1))</f>
        <v>0</v>
      </c>
    </row>
    <row r="17" spans="1:78" x14ac:dyDescent="0.25">
      <c r="A17" s="347">
        <f>Data!A17</f>
        <v>9</v>
      </c>
      <c r="B17" s="108">
        <f>Data!B17</f>
        <v>0</v>
      </c>
      <c r="C17" s="108">
        <f>Data!C17</f>
        <v>0</v>
      </c>
      <c r="D17" s="108">
        <f>Data!D17</f>
        <v>0</v>
      </c>
      <c r="E17" s="108">
        <f>Data!E17</f>
        <v>0</v>
      </c>
      <c r="F17" s="108">
        <f>Data!F17</f>
        <v>0</v>
      </c>
      <c r="G17" s="189"/>
      <c r="I17" s="465" t="s">
        <v>157</v>
      </c>
      <c r="J17" s="465"/>
      <c r="K17" s="465"/>
      <c r="M17" s="79"/>
      <c r="N17" s="76"/>
      <c r="O17" s="77"/>
      <c r="Q17" s="365">
        <f>IF(ISNUMBER(Data!$K17), (Data!$K17*$G17)/2000, IF(AND(ISNUMBER(Data!$H17), ISNUMBER(Data!$I17)), (Data!$H17*Data!$I17*$G17)/2000, 0))</f>
        <v>0</v>
      </c>
      <c r="R17" s="17">
        <f>IF(ISNUMBER(Data!$L17), (Data!$L17*$G17)/2000, IF(AND(ISNUMBER(Data!$H17), ISNUMBER(Data!$J17)), (Data!$H17*Data!$J17*$G17)/2000, 0)) * IF(ISNUMBER(Data!$O17), 1-Data!$O17, 1) * IF(AND($K$3="yes",ISNUMBER(Data!$Q17)),(1-Data!$Q17),1)</f>
        <v>0</v>
      </c>
      <c r="S17" s="3">
        <f>IF(OR(Data!T17="", Data!$H17="", $G17=""), 0, ((Data!T17*Data!$H17*$G17)/2000) * IF(AND(S$5="Particulate", ISNUMBER(Data!$O17)), (1-Data!$O17), 1) * IF(AND($K$3="Yes", ISNUMBER(Data!$Q17)), (1-Data!$Q17), 1))</f>
        <v>0</v>
      </c>
      <c r="T17" s="3">
        <f>IF(OR(Data!U17="", Data!$H17="", $G17=""), 0, ((Data!U17*Data!$H17*$G17)/2000) * IF(AND(T$5="Particulate", ISNUMBER(Data!$O17)), (1-Data!$O17), 1) * IF(AND($K$3="Yes", ISNUMBER(Data!$Q17)), (1-Data!$Q17), 1))</f>
        <v>0</v>
      </c>
      <c r="U17" s="3">
        <f>IF(OR(Data!V17="", Data!$H17="", $G17=""), 0, ((Data!V17*Data!$H17*$G17)/2000) * IF(AND(U$5="Particulate", ISNUMBER(Data!$O17)), (1-Data!$O17), 1) * IF(AND($K$3="Yes", ISNUMBER(Data!$Q17)), (1-Data!$Q17), 1))</f>
        <v>0</v>
      </c>
      <c r="V17" s="3">
        <f>IF(OR(Data!W17="", Data!$H17="", $G17=""), 0, ((Data!W17*Data!$H17*$G17)/2000) * IF(AND(V$5="Particulate", ISNUMBER(Data!$O17)), (1-Data!$O17), 1) * IF(AND($K$3="Yes", ISNUMBER(Data!$Q17)), (1-Data!$Q17), 1))</f>
        <v>0</v>
      </c>
      <c r="W17" s="3">
        <f>IF(OR(Data!X17="", Data!$H17="", $G17=""), 0, ((Data!X17*Data!$H17*$G17)/2000) * IF(AND(W$5="Particulate", ISNUMBER(Data!$O17)), (1-Data!$O17), 1) * IF(AND($K$3="Yes", ISNUMBER(Data!$Q17)), (1-Data!$Q17), 1))</f>
        <v>0</v>
      </c>
      <c r="X17" s="3">
        <f>IF(OR(Data!Y17="", Data!$H17="", $G17=""), 0, ((Data!Y17*Data!$H17*$G17)/2000) * IF(AND(X$5="Particulate", ISNUMBER(Data!$O17)), (1-Data!$O17), 1) * IF(AND($K$3="Yes", ISNUMBER(Data!$Q17)), (1-Data!$Q17), 1))</f>
        <v>0</v>
      </c>
      <c r="Y17" s="3">
        <f>IF(OR(Data!Z17="", Data!$H17="", $G17=""), 0, ((Data!Z17*Data!$H17*$G17)/2000) * IF(AND(Y$5="Particulate", ISNUMBER(Data!$O17)), (1-Data!$O17), 1) * IF(AND($K$3="Yes", ISNUMBER(Data!$Q17)), (1-Data!$Q17), 1))</f>
        <v>0</v>
      </c>
      <c r="Z17" s="3">
        <f>IF(OR(Data!AA17="", Data!$H17="", $G17=""), 0, ((Data!AA17*Data!$H17*$G17)/2000) * IF(AND(Z$5="Particulate", ISNUMBER(Data!$O17)), (1-Data!$O17), 1) * IF(AND($K$3="Yes", ISNUMBER(Data!$Q17)), (1-Data!$Q17), 1))</f>
        <v>0</v>
      </c>
      <c r="AA17" s="3">
        <f>IF(OR(Data!AB17="", Data!$H17="", $G17=""), 0, ((Data!AB17*Data!$H17*$G17)/2000) * IF(AND(AA$5="Particulate", ISNUMBER(Data!$O17)), (1-Data!$O17), 1) * IF(AND($K$3="Yes", ISNUMBER(Data!$Q17)), (1-Data!$Q17), 1))</f>
        <v>0</v>
      </c>
      <c r="AB17" s="3">
        <f>IF(OR(Data!AC17="", Data!$H17="", $G17=""), 0, ((Data!AC17*Data!$H17*$G17)/2000) * IF(AND(AB$5="Particulate", ISNUMBER(Data!$O17)), (1-Data!$O17), 1) * IF(AND($K$3="Yes", ISNUMBER(Data!$Q17)), (1-Data!$Q17), 1))</f>
        <v>0</v>
      </c>
      <c r="AC17" s="3">
        <f>IF(OR(Data!AD17="", Data!$H17="", $G17=""), 0, ((Data!AD17*Data!$H17*$G17)/2000) * IF(AND(AC$5="Particulate", ISNUMBER(Data!$O17)), (1-Data!$O17), 1) * IF(AND($K$3="Yes", ISNUMBER(Data!$Q17)), (1-Data!$Q17), 1))</f>
        <v>0</v>
      </c>
      <c r="AD17" s="3">
        <f>IF(OR(Data!AE17="", Data!$H17="", $G17=""), 0, ((Data!AE17*Data!$H17*$G17)/2000) * IF(AND(AD$5="Particulate", ISNUMBER(Data!$O17)), (1-Data!$O17), 1) * IF(AND($K$3="Yes", ISNUMBER(Data!$Q17)), (1-Data!$Q17), 1))</f>
        <v>0</v>
      </c>
      <c r="AE17" s="3">
        <f>IF(OR(Data!AF17="", Data!$H17="", $G17=""), 0, ((Data!AF17*Data!$H17*$G17)/2000) * IF(AND(AE$5="Particulate", ISNUMBER(Data!$O17)), (1-Data!$O17), 1) * IF(AND($K$3="Yes", ISNUMBER(Data!$Q17)), (1-Data!$Q17), 1))</f>
        <v>0</v>
      </c>
      <c r="AF17" s="3">
        <f>IF(OR(Data!AG17="", Data!$H17="", $G17=""), 0, ((Data!AG17*Data!$H17*$G17)/2000) * IF(AND(AF$5="Particulate", ISNUMBER(Data!$O17)), (1-Data!$O17), 1) * IF(AND($K$3="Yes", ISNUMBER(Data!$Q17)), (1-Data!$Q17), 1))</f>
        <v>0</v>
      </c>
      <c r="AG17" s="3">
        <f>IF(OR(Data!AH17="", Data!$H17="", $G17=""), 0, ((Data!AH17*Data!$H17*$G17)/2000) * IF(AND(AG$5="Particulate", ISNUMBER(Data!$O17)), (1-Data!$O17), 1) * IF(AND($K$3="Yes", ISNUMBER(Data!$Q17)), (1-Data!$Q17), 1))</f>
        <v>0</v>
      </c>
      <c r="AH17" s="3">
        <f>IF(OR(Data!AI17="", Data!$H17="", $G17=""), 0, ((Data!AI17*Data!$H17*$G17)/2000) * IF(AND(AH$5="Particulate", ISNUMBER(Data!$O17)), (1-Data!$O17), 1) * IF(AND($K$3="Yes", ISNUMBER(Data!$Q17)), (1-Data!$Q17), 1))</f>
        <v>0</v>
      </c>
      <c r="AI17" s="3">
        <f>IF(OR(Data!AJ17="", Data!$H17="", $G17=""), 0, ((Data!AJ17*Data!$H17*$G17)/2000) * IF(AND(AI$5="Particulate", ISNUMBER(Data!$O17)), (1-Data!$O17), 1) * IF(AND($K$3="Yes", ISNUMBER(Data!$Q17)), (1-Data!$Q17), 1))</f>
        <v>0</v>
      </c>
      <c r="AJ17" s="3">
        <f>IF(OR(Data!AK17="", Data!$H17="", $G17=""), 0, ((Data!AK17*Data!$H17*$G17)/2000) * IF(AND(AJ$5="Particulate", ISNUMBER(Data!$O17)), (1-Data!$O17), 1) * IF(AND($K$3="Yes", ISNUMBER(Data!$Q17)), (1-Data!$Q17), 1))</f>
        <v>0</v>
      </c>
      <c r="AK17" s="3">
        <f>IF(OR(Data!AL17="", Data!$H17="", $G17=""), 0, ((Data!AL17*Data!$H17*$G17)/2000) * IF(AND(AK$5="Particulate", ISNUMBER(Data!$O17)), (1-Data!$O17), 1) * IF(AND($K$3="Yes", ISNUMBER(Data!$Q17)), (1-Data!$Q17), 1))</f>
        <v>0</v>
      </c>
      <c r="AL17" s="3">
        <f>IF(OR(Data!AM17="", Data!$H17="", $G17=""), 0, ((Data!AM17*Data!$H17*$G17)/2000) * IF(AND(AL$5="Particulate", ISNUMBER(Data!$O17)), (1-Data!$O17), 1) * IF(AND($K$3="Yes", ISNUMBER(Data!$Q17)), (1-Data!$Q17), 1))</f>
        <v>0</v>
      </c>
      <c r="AM17" s="3">
        <f>IF(OR(Data!AN17="", Data!$H17="", $G17=""), 0, ((Data!AN17*Data!$H17*$G17)/2000) * IF(AND(AM$5="Particulate", ISNUMBER(Data!$O17)), (1-Data!$O17), 1) * IF(AND($K$3="Yes", ISNUMBER(Data!$Q17)), (1-Data!$Q17), 1))</f>
        <v>0</v>
      </c>
      <c r="AN17" s="3">
        <f>IF(OR(Data!AO17="", Data!$H17="", $G17=""), 0, ((Data!AO17*Data!$H17*$G17)/2000) * IF(AND(AN$5="Particulate", ISNUMBER(Data!$O17)), (1-Data!$O17), 1) * IF(AND($K$3="Yes", ISNUMBER(Data!$Q17)), (1-Data!$Q17), 1))</f>
        <v>0</v>
      </c>
      <c r="AO17" s="3">
        <f>IF(OR(Data!AP17="", Data!$H17="", $G17=""), 0, ((Data!AP17*Data!$H17*$G17)/2000) * IF(AND(AO$5="Particulate", ISNUMBER(Data!$O17)), (1-Data!$O17), 1) * IF(AND($K$3="Yes", ISNUMBER(Data!$Q17)), (1-Data!$Q17), 1))</f>
        <v>0</v>
      </c>
      <c r="AP17" s="3">
        <f>IF(OR(Data!AQ17="", Data!$H17="", $G17=""), 0, ((Data!AQ17*Data!$H17*$G17)/2000) * IF(AND(AP$5="Particulate", ISNUMBER(Data!$O17)), (1-Data!$O17), 1) * IF(AND($K$3="Yes", ISNUMBER(Data!$Q17)), (1-Data!$Q17), 1))</f>
        <v>0</v>
      </c>
      <c r="AQ17" s="3">
        <f>IF(OR(Data!AR17="", Data!$H17="", $G17=""), 0, ((Data!AR17*Data!$H17*$G17)/2000) * IF(AND(AQ$5="Particulate", ISNUMBER(Data!$O17)), (1-Data!$O17), 1) * IF(AND($K$3="Yes", ISNUMBER(Data!$Q17)), (1-Data!$Q17), 1))</f>
        <v>0</v>
      </c>
      <c r="AR17" s="3">
        <f>IF(OR(Data!AS17="", Data!$H17="", $G17=""), 0, ((Data!AS17*Data!$H17*$G17)/2000) * IF(AND(AR$5="Particulate", ISNUMBER(Data!$O17)), (1-Data!$O17), 1) * IF(AND($K$3="Yes", ISNUMBER(Data!$Q17)), (1-Data!$Q17), 1))</f>
        <v>0</v>
      </c>
      <c r="AS17" s="3">
        <f>IF(OR(Data!AT17="", Data!$H17="", $G17=""), 0, ((Data!AT17*Data!$H17*$G17)/2000) * IF(AND(AS$5="Particulate", ISNUMBER(Data!$O17)), (1-Data!$O17), 1) * IF(AND($K$3="Yes", ISNUMBER(Data!$Q17)), (1-Data!$Q17), 1))</f>
        <v>0</v>
      </c>
      <c r="AT17" s="3">
        <f>IF(OR(Data!AU17="", Data!$H17="", $G17=""), 0, ((Data!AU17*Data!$H17*$G17)/2000) * IF(AND(AT$5="Particulate", ISNUMBER(Data!$O17)), (1-Data!$O17), 1) * IF(AND($K$3="Yes", ISNUMBER(Data!$Q17)), (1-Data!$Q17), 1))</f>
        <v>0</v>
      </c>
      <c r="AU17" s="3">
        <f>IF(OR(Data!AV17="", Data!$H17="", $G17=""), 0, ((Data!AV17*Data!$H17*$G17)/2000) * IF(AND(AU$5="Particulate", ISNUMBER(Data!$O17)), (1-Data!$O17), 1) * IF(AND($K$3="Yes", ISNUMBER(Data!$Q17)), (1-Data!$Q17), 1))</f>
        <v>0</v>
      </c>
      <c r="AV17" s="3">
        <f>IF(OR(Data!AW17="", Data!$H17="", $G17=""), 0, ((Data!AW17*Data!$H17*$G17)/2000) * IF(AND(AV$5="Particulate", ISNUMBER(Data!$O17)), (1-Data!$O17), 1) * IF(AND($K$3="Yes", ISNUMBER(Data!$Q17)), (1-Data!$Q17), 1))</f>
        <v>0</v>
      </c>
      <c r="AW17" s="3">
        <f>IF(OR(Data!AX17="", Data!$H17="", $G17=""), 0, ((Data!AX17*Data!$H17*$G17)/2000) * IF(AND(AW$5="Particulate", ISNUMBER(Data!$O17)), (1-Data!$O17), 1) * IF(AND($K$3="Yes", ISNUMBER(Data!$Q17)), (1-Data!$Q17), 1))</f>
        <v>0</v>
      </c>
      <c r="AX17" s="3">
        <f>IF(OR(Data!AY17="", Data!$H17="", $G17=""), 0, ((Data!AY17*Data!$H17*$G17)/2000) * IF(AND(AX$5="Particulate", ISNUMBER(Data!$O17)), (1-Data!$O17), 1) * IF(AND($K$3="Yes", ISNUMBER(Data!$Q17)), (1-Data!$Q17), 1))</f>
        <v>0</v>
      </c>
      <c r="AY17" s="3">
        <f>IF(OR(Data!AZ17="", Data!$H17="", $G17=""), 0, ((Data!AZ17*Data!$H17*$G17)/2000) * IF(AND(AY$5="Particulate", ISNUMBER(Data!$O17)), (1-Data!$O17), 1) * IF(AND($K$3="Yes", ISNUMBER(Data!$Q17)), (1-Data!$Q17), 1))</f>
        <v>0</v>
      </c>
      <c r="AZ17" s="3">
        <f>IF(OR(Data!BA17="", Data!$H17="", $G17=""), 0, ((Data!BA17*Data!$H17*$G17)/2000) * IF(AND(AZ$5="Particulate", ISNUMBER(Data!$O17)), (1-Data!$O17), 1) * IF(AND($K$3="Yes", ISNUMBER(Data!$Q17)), (1-Data!$Q17), 1))</f>
        <v>0</v>
      </c>
      <c r="BA17" s="3">
        <f>IF(OR(Data!BB17="", Data!$H17="", $G17=""), 0, ((Data!BB17*Data!$H17*$G17)/2000) * IF(AND(BA$5="Particulate", ISNUMBER(Data!$O17)), (1-Data!$O17), 1) * IF(AND($K$3="Yes", ISNUMBER(Data!$Q17)), (1-Data!$Q17), 1))</f>
        <v>0</v>
      </c>
      <c r="BB17" s="3">
        <f>IF(OR(Data!BC17="", Data!$H17="", $G17=""), 0, ((Data!BC17*Data!$H17*$G17)/2000) * IF(AND(BB$5="Particulate", ISNUMBER(Data!$O17)), (1-Data!$O17), 1) * IF(AND($K$3="Yes", ISNUMBER(Data!$Q17)), (1-Data!$Q17), 1))</f>
        <v>0</v>
      </c>
      <c r="BC17" s="3">
        <f>IF(OR(Data!BD17="", Data!$H17="", $G17=""), 0, ((Data!BD17*Data!$H17*$G17)/2000) * IF(AND(BC$5="Particulate", ISNUMBER(Data!$O17)), (1-Data!$O17), 1) * IF(AND($K$3="Yes", ISNUMBER(Data!$Q17)), (1-Data!$Q17), 1))</f>
        <v>0</v>
      </c>
      <c r="BD17" s="3">
        <f>IF(OR(Data!BE17="", Data!$H17="", $G17=""), 0, ((Data!BE17*Data!$H17*$G17)/2000) * IF(AND(BD$5="Particulate", ISNUMBER(Data!$O17)), (1-Data!$O17), 1) * IF(AND($K$3="Yes", ISNUMBER(Data!$Q17)), (1-Data!$Q17), 1))</f>
        <v>0</v>
      </c>
      <c r="BE17" s="3">
        <f>IF(OR(Data!BF17="", Data!$H17="", $G17=""), 0, ((Data!BF17*Data!$H17*$G17)/2000) * IF(AND(BE$5="Particulate", ISNUMBER(Data!$O17)), (1-Data!$O17), 1) * IF(AND($K$3="Yes", ISNUMBER(Data!$Q17)), (1-Data!$Q17), 1))</f>
        <v>0</v>
      </c>
      <c r="BF17" s="3">
        <f>IF(OR(Data!BG17="", Data!$H17="", $G17=""), 0, ((Data!BG17*Data!$H17*$G17)/2000) * IF(AND(BF$5="Particulate", ISNUMBER(Data!$O17)), (1-Data!$O17), 1) * IF(AND($K$3="Yes", ISNUMBER(Data!$Q17)), (1-Data!$Q17), 1))</f>
        <v>0</v>
      </c>
      <c r="BG17" s="3">
        <f>IF(OR(Data!BH17="", Data!$H17="", $G17=""), 0, ((Data!BH17*Data!$H17*$G17)/2000) * IF(AND(BG$5="Particulate", ISNUMBER(Data!$O17)), (1-Data!$O17), 1) * IF(AND($K$3="Yes", ISNUMBER(Data!$Q17)), (1-Data!$Q17), 1))</f>
        <v>0</v>
      </c>
      <c r="BH17" s="3">
        <f>IF(OR(Data!BI17="", Data!$H17="", $G17=""), 0, ((Data!BI17*Data!$H17*$G17)/2000) * IF(AND(BH$5="Particulate", ISNUMBER(Data!$O17)), (1-Data!$O17), 1) * IF(AND($K$3="Yes", ISNUMBER(Data!$Q17)), (1-Data!$Q17), 1))</f>
        <v>0</v>
      </c>
      <c r="BI17" s="3">
        <f>IF(OR(Data!BJ17="", Data!$H17="", $G17=""), 0, ((Data!BJ17*Data!$H17*$G17)/2000) * IF(AND(BI$5="Particulate", ISNUMBER(Data!$O17)), (1-Data!$O17), 1) * IF(AND($K$3="Yes", ISNUMBER(Data!$Q17)), (1-Data!$Q17), 1))</f>
        <v>0</v>
      </c>
      <c r="BJ17" s="3">
        <f>IF(OR(Data!BK17="", Data!$H17="", $G17=""), 0, ((Data!BK17*Data!$H17*$G17)/2000) * IF(AND(BJ$5="Particulate", ISNUMBER(Data!$O17)), (1-Data!$O17), 1) * IF(AND($K$3="Yes", ISNUMBER(Data!$Q17)), (1-Data!$Q17), 1))</f>
        <v>0</v>
      </c>
      <c r="BK17" s="3">
        <f>IF(OR(Data!BL17="", Data!$H17="", $G17=""), 0, ((Data!BL17*Data!$H17*$G17)/2000) * IF(AND(BK$5="Particulate", ISNUMBER(Data!$O17)), (1-Data!$O17), 1) * IF(AND($K$3="Yes", ISNUMBER(Data!$Q17)), (1-Data!$Q17), 1))</f>
        <v>0</v>
      </c>
      <c r="BL17" s="3">
        <f>IF(OR(Data!BM17="", Data!$H17="", $G17=""), 0, ((Data!BM17*Data!$H17*$G17)/2000) * IF(AND(BL$5="Particulate", ISNUMBER(Data!$O17)), (1-Data!$O17), 1) * IF(AND($K$3="Yes", ISNUMBER(Data!$Q17)), (1-Data!$Q17), 1))</f>
        <v>0</v>
      </c>
      <c r="BM17" s="3">
        <f>IF(OR(Data!BN17="", Data!$H17="", $G17=""), 0, ((Data!BN17*Data!$H17*$G17)/2000) * IF(AND(BM$5="Particulate", ISNUMBER(Data!$O17)), (1-Data!$O17), 1) * IF(AND($K$3="Yes", ISNUMBER(Data!$Q17)), (1-Data!$Q17), 1))</f>
        <v>0</v>
      </c>
      <c r="BN17" s="3">
        <f>IF(OR(Data!BO17="", Data!$H17="", $G17=""), 0, ((Data!BO17*Data!$H17*$G17)/2000) * IF(AND(BN$5="Particulate", ISNUMBER(Data!$O17)), (1-Data!$O17), 1) * IF(AND($K$3="Yes", ISNUMBER(Data!$Q17)), (1-Data!$Q17), 1))</f>
        <v>0</v>
      </c>
      <c r="BO17" s="3">
        <f>IF(OR(Data!BP17="", Data!$H17="", $G17=""), 0, ((Data!BP17*Data!$H17*$G17)/2000) * IF(AND(BO$5="Particulate", ISNUMBER(Data!$O17)), (1-Data!$O17), 1) * IF(AND($K$3="Yes", ISNUMBER(Data!$Q17)), (1-Data!$Q17), 1))</f>
        <v>0</v>
      </c>
      <c r="BP17" s="3">
        <f>IF(OR(Data!BQ17="", Data!$H17="", $G17=""), 0, ((Data!BQ17*Data!$H17*$G17)/2000) * IF(AND(BP$5="Particulate", ISNUMBER(Data!$O17)), (1-Data!$O17), 1) * IF(AND($K$3="Yes", ISNUMBER(Data!$Q17)), (1-Data!$Q17), 1))</f>
        <v>0</v>
      </c>
      <c r="BQ17" s="3">
        <f>IF(OR(Data!BR17="", Data!$H17="", $G17=""), 0, ((Data!BR17*Data!$H17*$G17)/2000) * IF(AND(BQ$5="Particulate", ISNUMBER(Data!$O17)), (1-Data!$O17), 1) * IF(AND($K$3="Yes", ISNUMBER(Data!$Q17)), (1-Data!$Q17), 1))</f>
        <v>0</v>
      </c>
      <c r="BR17" s="3">
        <f>IF(OR(Data!BS17="", Data!$H17="", $G17=""), 0, ((Data!BS17*Data!$H17*$G17)/2000) * IF(AND(BR$5="Particulate", ISNUMBER(Data!$O17)), (1-Data!$O17), 1) * IF(AND($K$3="Yes", ISNUMBER(Data!$Q17)), (1-Data!$Q17), 1))</f>
        <v>0</v>
      </c>
      <c r="BS17" s="3">
        <f>IF(OR(Data!BT17="", Data!$H17="", $G17=""), 0, ((Data!BT17*Data!$H17*$G17)/2000) * IF(AND(BS$5="Particulate", ISNUMBER(Data!$O17)), (1-Data!$O17), 1) * IF(AND($K$3="Yes", ISNUMBER(Data!$Q17)), (1-Data!$Q17), 1))</f>
        <v>0</v>
      </c>
      <c r="BT17" s="3">
        <f>IF(OR(Data!BU17="", Data!$H17="", $G17=""), 0, ((Data!BU17*Data!$H17*$G17)/2000) * IF(AND(BT$5="Particulate", ISNUMBER(Data!$O17)), (1-Data!$O17), 1) * IF(AND($K$3="Yes", ISNUMBER(Data!$Q17)), (1-Data!$Q17), 1))</f>
        <v>0</v>
      </c>
      <c r="BU17" s="3">
        <f>IF(OR(Data!BV17="", Data!$H17="", $G17=""), 0, ((Data!BV17*Data!$H17*$G17)/2000) * IF(AND(BU$5="Particulate", ISNUMBER(Data!$O17)), (1-Data!$O17), 1) * IF(AND($K$3="Yes", ISNUMBER(Data!$Q17)), (1-Data!$Q17), 1))</f>
        <v>0</v>
      </c>
      <c r="BV17" s="3">
        <f>IF(OR(Data!BW17="", Data!$H17="", $G17=""), 0, ((Data!BW17*Data!$H17*$G17)/2000) * IF(AND(BV$5="Particulate", ISNUMBER(Data!$O17)), (1-Data!$O17), 1) * IF(AND($K$3="Yes", ISNUMBER(Data!$Q17)), (1-Data!$Q17), 1))</f>
        <v>0</v>
      </c>
      <c r="BW17" s="3">
        <f>IF(OR(Data!BX17="", Data!$H17="", $G17=""), 0, ((Data!BX17*Data!$H17*$G17)/2000) * IF(AND(BW$5="Particulate", ISNUMBER(Data!$O17)), (1-Data!$O17), 1) * IF(AND($K$3="Yes", ISNUMBER(Data!$Q17)), (1-Data!$Q17), 1))</f>
        <v>0</v>
      </c>
      <c r="BX17" s="3">
        <f>IF(OR(Data!BY17="", Data!$H17="", $G17=""), 0, ((Data!BY17*Data!$H17*$G17)/2000) * IF(AND(BX$5="Particulate", ISNUMBER(Data!$O17)), (1-Data!$O17), 1) * IF(AND($K$3="Yes", ISNUMBER(Data!$Q17)), (1-Data!$Q17), 1))</f>
        <v>0</v>
      </c>
      <c r="BY17" s="3">
        <f>IF(OR(Data!BZ17="", Data!$H17="", $G17=""), 0, ((Data!BZ17*Data!$H17*$G17)/2000) * IF(AND(BY$5="Particulate", ISNUMBER(Data!$O17)), (1-Data!$O17), 1) * IF(AND($K$3="Yes", ISNUMBER(Data!$Q17)), (1-Data!$Q17), 1))</f>
        <v>0</v>
      </c>
      <c r="BZ17" s="3">
        <f>IF(OR(Data!CA17="", Data!$H17="", $G17=""), 0, ((Data!CA17*Data!$H17*$G17)/2000) * IF(AND(BZ$5="Particulate", ISNUMBER(Data!$O17)), (1-Data!$O17), 1) * IF(AND($K$3="Yes", ISNUMBER(Data!$Q17)), (1-Data!$Q17), 1))</f>
        <v>0</v>
      </c>
    </row>
    <row r="18" spans="1:78" x14ac:dyDescent="0.25">
      <c r="A18" s="347">
        <f>Data!A18</f>
        <v>10</v>
      </c>
      <c r="B18" s="108">
        <f>Data!B18</f>
        <v>0</v>
      </c>
      <c r="C18" s="108">
        <f>Data!C18</f>
        <v>0</v>
      </c>
      <c r="D18" s="108">
        <f>Data!D18</f>
        <v>0</v>
      </c>
      <c r="E18" s="108">
        <f>Data!E18</f>
        <v>0</v>
      </c>
      <c r="F18" s="108">
        <f>Data!F18</f>
        <v>0</v>
      </c>
      <c r="G18" s="189"/>
      <c r="I18" s="212"/>
      <c r="J18" s="212"/>
      <c r="K18" s="212"/>
      <c r="M18" s="79"/>
      <c r="N18" s="76"/>
      <c r="O18" s="77"/>
      <c r="Q18" s="365">
        <f>IF(ISNUMBER(Data!$K18), (Data!$K18*$G18)/2000, IF(AND(ISNUMBER(Data!$H18), ISNUMBER(Data!$I18)), (Data!$H18*Data!$I18*$G18)/2000, 0))</f>
        <v>0</v>
      </c>
      <c r="R18" s="17">
        <f>IF(ISNUMBER(Data!$L18), (Data!$L18*$G18)/2000, IF(AND(ISNUMBER(Data!$H18), ISNUMBER(Data!$J18)), (Data!$H18*Data!$J18*$G18)/2000, 0)) * IF(ISNUMBER(Data!$O18), 1-Data!$O18, 1) * IF(AND($K$3="yes",ISNUMBER(Data!$Q18)),(1-Data!$Q18),1)</f>
        <v>0</v>
      </c>
      <c r="S18" s="3">
        <f>IF(OR(Data!T18="", Data!$H18="", $G18=""), 0, ((Data!T18*Data!$H18*$G18)/2000) * IF(AND(S$5="Particulate", ISNUMBER(Data!$O18)), (1-Data!$O18), 1) * IF(AND($K$3="Yes", ISNUMBER(Data!$Q18)), (1-Data!$Q18), 1))</f>
        <v>0</v>
      </c>
      <c r="T18" s="3">
        <f>IF(OR(Data!U18="", Data!$H18="", $G18=""), 0, ((Data!U18*Data!$H18*$G18)/2000) * IF(AND(T$5="Particulate", ISNUMBER(Data!$O18)), (1-Data!$O18), 1) * IF(AND($K$3="Yes", ISNUMBER(Data!$Q18)), (1-Data!$Q18), 1))</f>
        <v>0</v>
      </c>
      <c r="U18" s="3">
        <f>IF(OR(Data!V18="", Data!$H18="", $G18=""), 0, ((Data!V18*Data!$H18*$G18)/2000) * IF(AND(U$5="Particulate", ISNUMBER(Data!$O18)), (1-Data!$O18), 1) * IF(AND($K$3="Yes", ISNUMBER(Data!$Q18)), (1-Data!$Q18), 1))</f>
        <v>0</v>
      </c>
      <c r="V18" s="3">
        <f>IF(OR(Data!W18="", Data!$H18="", $G18=""), 0, ((Data!W18*Data!$H18*$G18)/2000) * IF(AND(V$5="Particulate", ISNUMBER(Data!$O18)), (1-Data!$O18), 1) * IF(AND($K$3="Yes", ISNUMBER(Data!$Q18)), (1-Data!$Q18), 1))</f>
        <v>0</v>
      </c>
      <c r="W18" s="3">
        <f>IF(OR(Data!X18="", Data!$H18="", $G18=""), 0, ((Data!X18*Data!$H18*$G18)/2000) * IF(AND(W$5="Particulate", ISNUMBER(Data!$O18)), (1-Data!$O18), 1) * IF(AND($K$3="Yes", ISNUMBER(Data!$Q18)), (1-Data!$Q18), 1))</f>
        <v>0</v>
      </c>
      <c r="X18" s="3">
        <f>IF(OR(Data!Y18="", Data!$H18="", $G18=""), 0, ((Data!Y18*Data!$H18*$G18)/2000) * IF(AND(X$5="Particulate", ISNUMBER(Data!$O18)), (1-Data!$O18), 1) * IF(AND($K$3="Yes", ISNUMBER(Data!$Q18)), (1-Data!$Q18), 1))</f>
        <v>0</v>
      </c>
      <c r="Y18" s="3">
        <f>IF(OR(Data!Z18="", Data!$H18="", $G18=""), 0, ((Data!Z18*Data!$H18*$G18)/2000) * IF(AND(Y$5="Particulate", ISNUMBER(Data!$O18)), (1-Data!$O18), 1) * IF(AND($K$3="Yes", ISNUMBER(Data!$Q18)), (1-Data!$Q18), 1))</f>
        <v>0</v>
      </c>
      <c r="Z18" s="3">
        <f>IF(OR(Data!AA18="", Data!$H18="", $G18=""), 0, ((Data!AA18*Data!$H18*$G18)/2000) * IF(AND(Z$5="Particulate", ISNUMBER(Data!$O18)), (1-Data!$O18), 1) * IF(AND($K$3="Yes", ISNUMBER(Data!$Q18)), (1-Data!$Q18), 1))</f>
        <v>0</v>
      </c>
      <c r="AA18" s="3">
        <f>IF(OR(Data!AB18="", Data!$H18="", $G18=""), 0, ((Data!AB18*Data!$H18*$G18)/2000) * IF(AND(AA$5="Particulate", ISNUMBER(Data!$O18)), (1-Data!$O18), 1) * IF(AND($K$3="Yes", ISNUMBER(Data!$Q18)), (1-Data!$Q18), 1))</f>
        <v>0</v>
      </c>
      <c r="AB18" s="3">
        <f>IF(OR(Data!AC18="", Data!$H18="", $G18=""), 0, ((Data!AC18*Data!$H18*$G18)/2000) * IF(AND(AB$5="Particulate", ISNUMBER(Data!$O18)), (1-Data!$O18), 1) * IF(AND($K$3="Yes", ISNUMBER(Data!$Q18)), (1-Data!$Q18), 1))</f>
        <v>0</v>
      </c>
      <c r="AC18" s="3">
        <f>IF(OR(Data!AD18="", Data!$H18="", $G18=""), 0, ((Data!AD18*Data!$H18*$G18)/2000) * IF(AND(AC$5="Particulate", ISNUMBER(Data!$O18)), (1-Data!$O18), 1) * IF(AND($K$3="Yes", ISNUMBER(Data!$Q18)), (1-Data!$Q18), 1))</f>
        <v>0</v>
      </c>
      <c r="AD18" s="3">
        <f>IF(OR(Data!AE18="", Data!$H18="", $G18=""), 0, ((Data!AE18*Data!$H18*$G18)/2000) * IF(AND(AD$5="Particulate", ISNUMBER(Data!$O18)), (1-Data!$O18), 1) * IF(AND($K$3="Yes", ISNUMBER(Data!$Q18)), (1-Data!$Q18), 1))</f>
        <v>0</v>
      </c>
      <c r="AE18" s="3">
        <f>IF(OR(Data!AF18="", Data!$H18="", $G18=""), 0, ((Data!AF18*Data!$H18*$G18)/2000) * IF(AND(AE$5="Particulate", ISNUMBER(Data!$O18)), (1-Data!$O18), 1) * IF(AND($K$3="Yes", ISNUMBER(Data!$Q18)), (1-Data!$Q18), 1))</f>
        <v>0</v>
      </c>
      <c r="AF18" s="3">
        <f>IF(OR(Data!AG18="", Data!$H18="", $G18=""), 0, ((Data!AG18*Data!$H18*$G18)/2000) * IF(AND(AF$5="Particulate", ISNUMBER(Data!$O18)), (1-Data!$O18), 1) * IF(AND($K$3="Yes", ISNUMBER(Data!$Q18)), (1-Data!$Q18), 1))</f>
        <v>0</v>
      </c>
      <c r="AG18" s="3">
        <f>IF(OR(Data!AH18="", Data!$H18="", $G18=""), 0, ((Data!AH18*Data!$H18*$G18)/2000) * IF(AND(AG$5="Particulate", ISNUMBER(Data!$O18)), (1-Data!$O18), 1) * IF(AND($K$3="Yes", ISNUMBER(Data!$Q18)), (1-Data!$Q18), 1))</f>
        <v>0</v>
      </c>
      <c r="AH18" s="3">
        <f>IF(OR(Data!AI18="", Data!$H18="", $G18=""), 0, ((Data!AI18*Data!$H18*$G18)/2000) * IF(AND(AH$5="Particulate", ISNUMBER(Data!$O18)), (1-Data!$O18), 1) * IF(AND($K$3="Yes", ISNUMBER(Data!$Q18)), (1-Data!$Q18), 1))</f>
        <v>0</v>
      </c>
      <c r="AI18" s="3">
        <f>IF(OR(Data!AJ18="", Data!$H18="", $G18=""), 0, ((Data!AJ18*Data!$H18*$G18)/2000) * IF(AND(AI$5="Particulate", ISNUMBER(Data!$O18)), (1-Data!$O18), 1) * IF(AND($K$3="Yes", ISNUMBER(Data!$Q18)), (1-Data!$Q18), 1))</f>
        <v>0</v>
      </c>
      <c r="AJ18" s="3">
        <f>IF(OR(Data!AK18="", Data!$H18="", $G18=""), 0, ((Data!AK18*Data!$H18*$G18)/2000) * IF(AND(AJ$5="Particulate", ISNUMBER(Data!$O18)), (1-Data!$O18), 1) * IF(AND($K$3="Yes", ISNUMBER(Data!$Q18)), (1-Data!$Q18), 1))</f>
        <v>0</v>
      </c>
      <c r="AK18" s="3">
        <f>IF(OR(Data!AL18="", Data!$H18="", $G18=""), 0, ((Data!AL18*Data!$H18*$G18)/2000) * IF(AND(AK$5="Particulate", ISNUMBER(Data!$O18)), (1-Data!$O18), 1) * IF(AND($K$3="Yes", ISNUMBER(Data!$Q18)), (1-Data!$Q18), 1))</f>
        <v>0</v>
      </c>
      <c r="AL18" s="3">
        <f>IF(OR(Data!AM18="", Data!$H18="", $G18=""), 0, ((Data!AM18*Data!$H18*$G18)/2000) * IF(AND(AL$5="Particulate", ISNUMBER(Data!$O18)), (1-Data!$O18), 1) * IF(AND($K$3="Yes", ISNUMBER(Data!$Q18)), (1-Data!$Q18), 1))</f>
        <v>0</v>
      </c>
      <c r="AM18" s="3">
        <f>IF(OR(Data!AN18="", Data!$H18="", $G18=""), 0, ((Data!AN18*Data!$H18*$G18)/2000) * IF(AND(AM$5="Particulate", ISNUMBER(Data!$O18)), (1-Data!$O18), 1) * IF(AND($K$3="Yes", ISNUMBER(Data!$Q18)), (1-Data!$Q18), 1))</f>
        <v>0</v>
      </c>
      <c r="AN18" s="3">
        <f>IF(OR(Data!AO18="", Data!$H18="", $G18=""), 0, ((Data!AO18*Data!$H18*$G18)/2000) * IF(AND(AN$5="Particulate", ISNUMBER(Data!$O18)), (1-Data!$O18), 1) * IF(AND($K$3="Yes", ISNUMBER(Data!$Q18)), (1-Data!$Q18), 1))</f>
        <v>0</v>
      </c>
      <c r="AO18" s="3">
        <f>IF(OR(Data!AP18="", Data!$H18="", $G18=""), 0, ((Data!AP18*Data!$H18*$G18)/2000) * IF(AND(AO$5="Particulate", ISNUMBER(Data!$O18)), (1-Data!$O18), 1) * IF(AND($K$3="Yes", ISNUMBER(Data!$Q18)), (1-Data!$Q18), 1))</f>
        <v>0</v>
      </c>
      <c r="AP18" s="3">
        <f>IF(OR(Data!AQ18="", Data!$H18="", $G18=""), 0, ((Data!AQ18*Data!$H18*$G18)/2000) * IF(AND(AP$5="Particulate", ISNUMBER(Data!$O18)), (1-Data!$O18), 1) * IF(AND($K$3="Yes", ISNUMBER(Data!$Q18)), (1-Data!$Q18), 1))</f>
        <v>0</v>
      </c>
      <c r="AQ18" s="3">
        <f>IF(OR(Data!AR18="", Data!$H18="", $G18=""), 0, ((Data!AR18*Data!$H18*$G18)/2000) * IF(AND(AQ$5="Particulate", ISNUMBER(Data!$O18)), (1-Data!$O18), 1) * IF(AND($K$3="Yes", ISNUMBER(Data!$Q18)), (1-Data!$Q18), 1))</f>
        <v>0</v>
      </c>
      <c r="AR18" s="3">
        <f>IF(OR(Data!AS18="", Data!$H18="", $G18=""), 0, ((Data!AS18*Data!$H18*$G18)/2000) * IF(AND(AR$5="Particulate", ISNUMBER(Data!$O18)), (1-Data!$O18), 1) * IF(AND($K$3="Yes", ISNUMBER(Data!$Q18)), (1-Data!$Q18), 1))</f>
        <v>0</v>
      </c>
      <c r="AS18" s="3">
        <f>IF(OR(Data!AT18="", Data!$H18="", $G18=""), 0, ((Data!AT18*Data!$H18*$G18)/2000) * IF(AND(AS$5="Particulate", ISNUMBER(Data!$O18)), (1-Data!$O18), 1) * IF(AND($K$3="Yes", ISNUMBER(Data!$Q18)), (1-Data!$Q18), 1))</f>
        <v>0</v>
      </c>
      <c r="AT18" s="3">
        <f>IF(OR(Data!AU18="", Data!$H18="", $G18=""), 0, ((Data!AU18*Data!$H18*$G18)/2000) * IF(AND(AT$5="Particulate", ISNUMBER(Data!$O18)), (1-Data!$O18), 1) * IF(AND($K$3="Yes", ISNUMBER(Data!$Q18)), (1-Data!$Q18), 1))</f>
        <v>0</v>
      </c>
      <c r="AU18" s="3">
        <f>IF(OR(Data!AV18="", Data!$H18="", $G18=""), 0, ((Data!AV18*Data!$H18*$G18)/2000) * IF(AND(AU$5="Particulate", ISNUMBER(Data!$O18)), (1-Data!$O18), 1) * IF(AND($K$3="Yes", ISNUMBER(Data!$Q18)), (1-Data!$Q18), 1))</f>
        <v>0</v>
      </c>
      <c r="AV18" s="3">
        <f>IF(OR(Data!AW18="", Data!$H18="", $G18=""), 0, ((Data!AW18*Data!$H18*$G18)/2000) * IF(AND(AV$5="Particulate", ISNUMBER(Data!$O18)), (1-Data!$O18), 1) * IF(AND($K$3="Yes", ISNUMBER(Data!$Q18)), (1-Data!$Q18), 1))</f>
        <v>0</v>
      </c>
      <c r="AW18" s="3">
        <f>IF(OR(Data!AX18="", Data!$H18="", $G18=""), 0, ((Data!AX18*Data!$H18*$G18)/2000) * IF(AND(AW$5="Particulate", ISNUMBER(Data!$O18)), (1-Data!$O18), 1) * IF(AND($K$3="Yes", ISNUMBER(Data!$Q18)), (1-Data!$Q18), 1))</f>
        <v>0</v>
      </c>
      <c r="AX18" s="3">
        <f>IF(OR(Data!AY18="", Data!$H18="", $G18=""), 0, ((Data!AY18*Data!$H18*$G18)/2000) * IF(AND(AX$5="Particulate", ISNUMBER(Data!$O18)), (1-Data!$O18), 1) * IF(AND($K$3="Yes", ISNUMBER(Data!$Q18)), (1-Data!$Q18), 1))</f>
        <v>0</v>
      </c>
      <c r="AY18" s="3">
        <f>IF(OR(Data!AZ18="", Data!$H18="", $G18=""), 0, ((Data!AZ18*Data!$H18*$G18)/2000) * IF(AND(AY$5="Particulate", ISNUMBER(Data!$O18)), (1-Data!$O18), 1) * IF(AND($K$3="Yes", ISNUMBER(Data!$Q18)), (1-Data!$Q18), 1))</f>
        <v>0</v>
      </c>
      <c r="AZ18" s="3">
        <f>IF(OR(Data!BA18="", Data!$H18="", $G18=""), 0, ((Data!BA18*Data!$H18*$G18)/2000) * IF(AND(AZ$5="Particulate", ISNUMBER(Data!$O18)), (1-Data!$O18), 1) * IF(AND($K$3="Yes", ISNUMBER(Data!$Q18)), (1-Data!$Q18), 1))</f>
        <v>0</v>
      </c>
      <c r="BA18" s="3">
        <f>IF(OR(Data!BB18="", Data!$H18="", $G18=""), 0, ((Data!BB18*Data!$H18*$G18)/2000) * IF(AND(BA$5="Particulate", ISNUMBER(Data!$O18)), (1-Data!$O18), 1) * IF(AND($K$3="Yes", ISNUMBER(Data!$Q18)), (1-Data!$Q18), 1))</f>
        <v>0</v>
      </c>
      <c r="BB18" s="3">
        <f>IF(OR(Data!BC18="", Data!$H18="", $G18=""), 0, ((Data!BC18*Data!$H18*$G18)/2000) * IF(AND(BB$5="Particulate", ISNUMBER(Data!$O18)), (1-Data!$O18), 1) * IF(AND($K$3="Yes", ISNUMBER(Data!$Q18)), (1-Data!$Q18), 1))</f>
        <v>0</v>
      </c>
      <c r="BC18" s="3">
        <f>IF(OR(Data!BD18="", Data!$H18="", $G18=""), 0, ((Data!BD18*Data!$H18*$G18)/2000) * IF(AND(BC$5="Particulate", ISNUMBER(Data!$O18)), (1-Data!$O18), 1) * IF(AND($K$3="Yes", ISNUMBER(Data!$Q18)), (1-Data!$Q18), 1))</f>
        <v>0</v>
      </c>
      <c r="BD18" s="3">
        <f>IF(OR(Data!BE18="", Data!$H18="", $G18=""), 0, ((Data!BE18*Data!$H18*$G18)/2000) * IF(AND(BD$5="Particulate", ISNUMBER(Data!$O18)), (1-Data!$O18), 1) * IF(AND($K$3="Yes", ISNUMBER(Data!$Q18)), (1-Data!$Q18), 1))</f>
        <v>0</v>
      </c>
      <c r="BE18" s="3">
        <f>IF(OR(Data!BF18="", Data!$H18="", $G18=""), 0, ((Data!BF18*Data!$H18*$G18)/2000) * IF(AND(BE$5="Particulate", ISNUMBER(Data!$O18)), (1-Data!$O18), 1) * IF(AND($K$3="Yes", ISNUMBER(Data!$Q18)), (1-Data!$Q18), 1))</f>
        <v>0</v>
      </c>
      <c r="BF18" s="3">
        <f>IF(OR(Data!BG18="", Data!$H18="", $G18=""), 0, ((Data!BG18*Data!$H18*$G18)/2000) * IF(AND(BF$5="Particulate", ISNUMBER(Data!$O18)), (1-Data!$O18), 1) * IF(AND($K$3="Yes", ISNUMBER(Data!$Q18)), (1-Data!$Q18), 1))</f>
        <v>0</v>
      </c>
      <c r="BG18" s="3">
        <f>IF(OR(Data!BH18="", Data!$H18="", $G18=""), 0, ((Data!BH18*Data!$H18*$G18)/2000) * IF(AND(BG$5="Particulate", ISNUMBER(Data!$O18)), (1-Data!$O18), 1) * IF(AND($K$3="Yes", ISNUMBER(Data!$Q18)), (1-Data!$Q18), 1))</f>
        <v>0</v>
      </c>
      <c r="BH18" s="3">
        <f>IF(OR(Data!BI18="", Data!$H18="", $G18=""), 0, ((Data!BI18*Data!$H18*$G18)/2000) * IF(AND(BH$5="Particulate", ISNUMBER(Data!$O18)), (1-Data!$O18), 1) * IF(AND($K$3="Yes", ISNUMBER(Data!$Q18)), (1-Data!$Q18), 1))</f>
        <v>0</v>
      </c>
      <c r="BI18" s="3">
        <f>IF(OR(Data!BJ18="", Data!$H18="", $G18=""), 0, ((Data!BJ18*Data!$H18*$G18)/2000) * IF(AND(BI$5="Particulate", ISNUMBER(Data!$O18)), (1-Data!$O18), 1) * IF(AND($K$3="Yes", ISNUMBER(Data!$Q18)), (1-Data!$Q18), 1))</f>
        <v>0</v>
      </c>
      <c r="BJ18" s="3">
        <f>IF(OR(Data!BK18="", Data!$H18="", $G18=""), 0, ((Data!BK18*Data!$H18*$G18)/2000) * IF(AND(BJ$5="Particulate", ISNUMBER(Data!$O18)), (1-Data!$O18), 1) * IF(AND($K$3="Yes", ISNUMBER(Data!$Q18)), (1-Data!$Q18), 1))</f>
        <v>0</v>
      </c>
      <c r="BK18" s="3">
        <f>IF(OR(Data!BL18="", Data!$H18="", $G18=""), 0, ((Data!BL18*Data!$H18*$G18)/2000) * IF(AND(BK$5="Particulate", ISNUMBER(Data!$O18)), (1-Data!$O18), 1) * IF(AND($K$3="Yes", ISNUMBER(Data!$Q18)), (1-Data!$Q18), 1))</f>
        <v>0</v>
      </c>
      <c r="BL18" s="3">
        <f>IF(OR(Data!BM18="", Data!$H18="", $G18=""), 0, ((Data!BM18*Data!$H18*$G18)/2000) * IF(AND(BL$5="Particulate", ISNUMBER(Data!$O18)), (1-Data!$O18), 1) * IF(AND($K$3="Yes", ISNUMBER(Data!$Q18)), (1-Data!$Q18), 1))</f>
        <v>0</v>
      </c>
      <c r="BM18" s="3">
        <f>IF(OR(Data!BN18="", Data!$H18="", $G18=""), 0, ((Data!BN18*Data!$H18*$G18)/2000) * IF(AND(BM$5="Particulate", ISNUMBER(Data!$O18)), (1-Data!$O18), 1) * IF(AND($K$3="Yes", ISNUMBER(Data!$Q18)), (1-Data!$Q18), 1))</f>
        <v>0</v>
      </c>
      <c r="BN18" s="3">
        <f>IF(OR(Data!BO18="", Data!$H18="", $G18=""), 0, ((Data!BO18*Data!$H18*$G18)/2000) * IF(AND(BN$5="Particulate", ISNUMBER(Data!$O18)), (1-Data!$O18), 1) * IF(AND($K$3="Yes", ISNUMBER(Data!$Q18)), (1-Data!$Q18), 1))</f>
        <v>0</v>
      </c>
      <c r="BO18" s="3">
        <f>IF(OR(Data!BP18="", Data!$H18="", $G18=""), 0, ((Data!BP18*Data!$H18*$G18)/2000) * IF(AND(BO$5="Particulate", ISNUMBER(Data!$O18)), (1-Data!$O18), 1) * IF(AND($K$3="Yes", ISNUMBER(Data!$Q18)), (1-Data!$Q18), 1))</f>
        <v>0</v>
      </c>
      <c r="BP18" s="3">
        <f>IF(OR(Data!BQ18="", Data!$H18="", $G18=""), 0, ((Data!BQ18*Data!$H18*$G18)/2000) * IF(AND(BP$5="Particulate", ISNUMBER(Data!$O18)), (1-Data!$O18), 1) * IF(AND($K$3="Yes", ISNUMBER(Data!$Q18)), (1-Data!$Q18), 1))</f>
        <v>0</v>
      </c>
      <c r="BQ18" s="3">
        <f>IF(OR(Data!BR18="", Data!$H18="", $G18=""), 0, ((Data!BR18*Data!$H18*$G18)/2000) * IF(AND(BQ$5="Particulate", ISNUMBER(Data!$O18)), (1-Data!$O18), 1) * IF(AND($K$3="Yes", ISNUMBER(Data!$Q18)), (1-Data!$Q18), 1))</f>
        <v>0</v>
      </c>
      <c r="BR18" s="3">
        <f>IF(OR(Data!BS18="", Data!$H18="", $G18=""), 0, ((Data!BS18*Data!$H18*$G18)/2000) * IF(AND(BR$5="Particulate", ISNUMBER(Data!$O18)), (1-Data!$O18), 1) * IF(AND($K$3="Yes", ISNUMBER(Data!$Q18)), (1-Data!$Q18), 1))</f>
        <v>0</v>
      </c>
      <c r="BS18" s="3">
        <f>IF(OR(Data!BT18="", Data!$H18="", $G18=""), 0, ((Data!BT18*Data!$H18*$G18)/2000) * IF(AND(BS$5="Particulate", ISNUMBER(Data!$O18)), (1-Data!$O18), 1) * IF(AND($K$3="Yes", ISNUMBER(Data!$Q18)), (1-Data!$Q18), 1))</f>
        <v>0</v>
      </c>
      <c r="BT18" s="3">
        <f>IF(OR(Data!BU18="", Data!$H18="", $G18=""), 0, ((Data!BU18*Data!$H18*$G18)/2000) * IF(AND(BT$5="Particulate", ISNUMBER(Data!$O18)), (1-Data!$O18), 1) * IF(AND($K$3="Yes", ISNUMBER(Data!$Q18)), (1-Data!$Q18), 1))</f>
        <v>0</v>
      </c>
      <c r="BU18" s="3">
        <f>IF(OR(Data!BV18="", Data!$H18="", $G18=""), 0, ((Data!BV18*Data!$H18*$G18)/2000) * IF(AND(BU$5="Particulate", ISNUMBER(Data!$O18)), (1-Data!$O18), 1) * IF(AND($K$3="Yes", ISNUMBER(Data!$Q18)), (1-Data!$Q18), 1))</f>
        <v>0</v>
      </c>
      <c r="BV18" s="3">
        <f>IF(OR(Data!BW18="", Data!$H18="", $G18=""), 0, ((Data!BW18*Data!$H18*$G18)/2000) * IF(AND(BV$5="Particulate", ISNUMBER(Data!$O18)), (1-Data!$O18), 1) * IF(AND($K$3="Yes", ISNUMBER(Data!$Q18)), (1-Data!$Q18), 1))</f>
        <v>0</v>
      </c>
      <c r="BW18" s="3">
        <f>IF(OR(Data!BX18="", Data!$H18="", $G18=""), 0, ((Data!BX18*Data!$H18*$G18)/2000) * IF(AND(BW$5="Particulate", ISNUMBER(Data!$O18)), (1-Data!$O18), 1) * IF(AND($K$3="Yes", ISNUMBER(Data!$Q18)), (1-Data!$Q18), 1))</f>
        <v>0</v>
      </c>
      <c r="BX18" s="3">
        <f>IF(OR(Data!BY18="", Data!$H18="", $G18=""), 0, ((Data!BY18*Data!$H18*$G18)/2000) * IF(AND(BX$5="Particulate", ISNUMBER(Data!$O18)), (1-Data!$O18), 1) * IF(AND($K$3="Yes", ISNUMBER(Data!$Q18)), (1-Data!$Q18), 1))</f>
        <v>0</v>
      </c>
      <c r="BY18" s="3">
        <f>IF(OR(Data!BZ18="", Data!$H18="", $G18=""), 0, ((Data!BZ18*Data!$H18*$G18)/2000) * IF(AND(BY$5="Particulate", ISNUMBER(Data!$O18)), (1-Data!$O18), 1) * IF(AND($K$3="Yes", ISNUMBER(Data!$Q18)), (1-Data!$Q18), 1))</f>
        <v>0</v>
      </c>
      <c r="BZ18" s="3">
        <f>IF(OR(Data!CA18="", Data!$H18="", $G18=""), 0, ((Data!CA18*Data!$H18*$G18)/2000) * IF(AND(BZ$5="Particulate", ISNUMBER(Data!$O18)), (1-Data!$O18), 1) * IF(AND($K$3="Yes", ISNUMBER(Data!$Q18)), (1-Data!$Q18), 1))</f>
        <v>0</v>
      </c>
    </row>
    <row r="19" spans="1:78" x14ac:dyDescent="0.25">
      <c r="A19" s="347">
        <f>Data!A19</f>
        <v>11</v>
      </c>
      <c r="B19" s="108">
        <f>Data!B19</f>
        <v>0</v>
      </c>
      <c r="C19" s="108">
        <f>Data!C19</f>
        <v>0</v>
      </c>
      <c r="D19" s="108">
        <f>Data!D19</f>
        <v>0</v>
      </c>
      <c r="E19" s="108">
        <f>Data!E19</f>
        <v>0</v>
      </c>
      <c r="F19" s="108">
        <f>Data!F19</f>
        <v>0</v>
      </c>
      <c r="G19" s="189"/>
      <c r="I19" s="220" t="s">
        <v>54</v>
      </c>
      <c r="J19" s="221"/>
      <c r="K19" s="222"/>
      <c r="L19" s="35"/>
      <c r="M19" s="223"/>
      <c r="N19" s="221"/>
      <c r="O19" s="224"/>
      <c r="Q19" s="365">
        <f>IF(ISNUMBER(Data!$K19), (Data!$K19*$G19)/2000, IF(AND(ISNUMBER(Data!$H19), ISNUMBER(Data!$I19)), (Data!$H19*Data!$I19*$G19)/2000, 0))</f>
        <v>0</v>
      </c>
      <c r="R19" s="17">
        <f>IF(ISNUMBER(Data!$L19), (Data!$L19*$G19)/2000, IF(AND(ISNUMBER(Data!$H19), ISNUMBER(Data!$J19)), (Data!$H19*Data!$J19*$G19)/2000, 0)) * IF(ISNUMBER(Data!$O19), 1-Data!$O19, 1) * IF(AND($K$3="yes",ISNUMBER(Data!$Q19)),(1-Data!$Q19),1)</f>
        <v>0</v>
      </c>
      <c r="S19" s="3">
        <f>IF(OR(Data!T19="", Data!$H19="", $G19=""), 0, ((Data!T19*Data!$H19*$G19)/2000) * IF(AND(S$5="Particulate", ISNUMBER(Data!$O19)), (1-Data!$O19), 1) * IF(AND($K$3="Yes", ISNUMBER(Data!$Q19)), (1-Data!$Q19), 1))</f>
        <v>0</v>
      </c>
      <c r="T19" s="3">
        <f>IF(OR(Data!U19="", Data!$H19="", $G19=""), 0, ((Data!U19*Data!$H19*$G19)/2000) * IF(AND(T$5="Particulate", ISNUMBER(Data!$O19)), (1-Data!$O19), 1) * IF(AND($K$3="Yes", ISNUMBER(Data!$Q19)), (1-Data!$Q19), 1))</f>
        <v>0</v>
      </c>
      <c r="U19" s="3">
        <f>IF(OR(Data!V19="", Data!$H19="", $G19=""), 0, ((Data!V19*Data!$H19*$G19)/2000) * IF(AND(U$5="Particulate", ISNUMBER(Data!$O19)), (1-Data!$O19), 1) * IF(AND($K$3="Yes", ISNUMBER(Data!$Q19)), (1-Data!$Q19), 1))</f>
        <v>0</v>
      </c>
      <c r="V19" s="3">
        <f>IF(OR(Data!W19="", Data!$H19="", $G19=""), 0, ((Data!W19*Data!$H19*$G19)/2000) * IF(AND(V$5="Particulate", ISNUMBER(Data!$O19)), (1-Data!$O19), 1) * IF(AND($K$3="Yes", ISNUMBER(Data!$Q19)), (1-Data!$Q19), 1))</f>
        <v>0</v>
      </c>
      <c r="W19" s="3">
        <f>IF(OR(Data!X19="", Data!$H19="", $G19=""), 0, ((Data!X19*Data!$H19*$G19)/2000) * IF(AND(W$5="Particulate", ISNUMBER(Data!$O19)), (1-Data!$O19), 1) * IF(AND($K$3="Yes", ISNUMBER(Data!$Q19)), (1-Data!$Q19), 1))</f>
        <v>0</v>
      </c>
      <c r="X19" s="3">
        <f>IF(OR(Data!Y19="", Data!$H19="", $G19=""), 0, ((Data!Y19*Data!$H19*$G19)/2000) * IF(AND(X$5="Particulate", ISNUMBER(Data!$O19)), (1-Data!$O19), 1) * IF(AND($K$3="Yes", ISNUMBER(Data!$Q19)), (1-Data!$Q19), 1))</f>
        <v>0</v>
      </c>
      <c r="Y19" s="3">
        <f>IF(OR(Data!Z19="", Data!$H19="", $G19=""), 0, ((Data!Z19*Data!$H19*$G19)/2000) * IF(AND(Y$5="Particulate", ISNUMBER(Data!$O19)), (1-Data!$O19), 1) * IF(AND($K$3="Yes", ISNUMBER(Data!$Q19)), (1-Data!$Q19), 1))</f>
        <v>0</v>
      </c>
      <c r="Z19" s="3">
        <f>IF(OR(Data!AA19="", Data!$H19="", $G19=""), 0, ((Data!AA19*Data!$H19*$G19)/2000) * IF(AND(Z$5="Particulate", ISNUMBER(Data!$O19)), (1-Data!$O19), 1) * IF(AND($K$3="Yes", ISNUMBER(Data!$Q19)), (1-Data!$Q19), 1))</f>
        <v>0</v>
      </c>
      <c r="AA19" s="3">
        <f>IF(OR(Data!AB19="", Data!$H19="", $G19=""), 0, ((Data!AB19*Data!$H19*$G19)/2000) * IF(AND(AA$5="Particulate", ISNUMBER(Data!$O19)), (1-Data!$O19), 1) * IF(AND($K$3="Yes", ISNUMBER(Data!$Q19)), (1-Data!$Q19), 1))</f>
        <v>0</v>
      </c>
      <c r="AB19" s="3">
        <f>IF(OR(Data!AC19="", Data!$H19="", $G19=""), 0, ((Data!AC19*Data!$H19*$G19)/2000) * IF(AND(AB$5="Particulate", ISNUMBER(Data!$O19)), (1-Data!$O19), 1) * IF(AND($K$3="Yes", ISNUMBER(Data!$Q19)), (1-Data!$Q19), 1))</f>
        <v>0</v>
      </c>
      <c r="AC19" s="3">
        <f>IF(OR(Data!AD19="", Data!$H19="", $G19=""), 0, ((Data!AD19*Data!$H19*$G19)/2000) * IF(AND(AC$5="Particulate", ISNUMBER(Data!$O19)), (1-Data!$O19), 1) * IF(AND($K$3="Yes", ISNUMBER(Data!$Q19)), (1-Data!$Q19), 1))</f>
        <v>0</v>
      </c>
      <c r="AD19" s="3">
        <f>IF(OR(Data!AE19="", Data!$H19="", $G19=""), 0, ((Data!AE19*Data!$H19*$G19)/2000) * IF(AND(AD$5="Particulate", ISNUMBER(Data!$O19)), (1-Data!$O19), 1) * IF(AND($K$3="Yes", ISNUMBER(Data!$Q19)), (1-Data!$Q19), 1))</f>
        <v>0</v>
      </c>
      <c r="AE19" s="3">
        <f>IF(OR(Data!AF19="", Data!$H19="", $G19=""), 0, ((Data!AF19*Data!$H19*$G19)/2000) * IF(AND(AE$5="Particulate", ISNUMBER(Data!$O19)), (1-Data!$O19), 1) * IF(AND($K$3="Yes", ISNUMBER(Data!$Q19)), (1-Data!$Q19), 1))</f>
        <v>0</v>
      </c>
      <c r="AF19" s="3">
        <f>IF(OR(Data!AG19="", Data!$H19="", $G19=""), 0, ((Data!AG19*Data!$H19*$G19)/2000) * IF(AND(AF$5="Particulate", ISNUMBER(Data!$O19)), (1-Data!$O19), 1) * IF(AND($K$3="Yes", ISNUMBER(Data!$Q19)), (1-Data!$Q19), 1))</f>
        <v>0</v>
      </c>
      <c r="AG19" s="3">
        <f>IF(OR(Data!AH19="", Data!$H19="", $G19=""), 0, ((Data!AH19*Data!$H19*$G19)/2000) * IF(AND(AG$5="Particulate", ISNUMBER(Data!$O19)), (1-Data!$O19), 1) * IF(AND($K$3="Yes", ISNUMBER(Data!$Q19)), (1-Data!$Q19), 1))</f>
        <v>0</v>
      </c>
      <c r="AH19" s="3">
        <f>IF(OR(Data!AI19="", Data!$H19="", $G19=""), 0, ((Data!AI19*Data!$H19*$G19)/2000) * IF(AND(AH$5="Particulate", ISNUMBER(Data!$O19)), (1-Data!$O19), 1) * IF(AND($K$3="Yes", ISNUMBER(Data!$Q19)), (1-Data!$Q19), 1))</f>
        <v>0</v>
      </c>
      <c r="AI19" s="3">
        <f>IF(OR(Data!AJ19="", Data!$H19="", $G19=""), 0, ((Data!AJ19*Data!$H19*$G19)/2000) * IF(AND(AI$5="Particulate", ISNUMBER(Data!$O19)), (1-Data!$O19), 1) * IF(AND($K$3="Yes", ISNUMBER(Data!$Q19)), (1-Data!$Q19), 1))</f>
        <v>0</v>
      </c>
      <c r="AJ19" s="3">
        <f>IF(OR(Data!AK19="", Data!$H19="", $G19=""), 0, ((Data!AK19*Data!$H19*$G19)/2000) * IF(AND(AJ$5="Particulate", ISNUMBER(Data!$O19)), (1-Data!$O19), 1) * IF(AND($K$3="Yes", ISNUMBER(Data!$Q19)), (1-Data!$Q19), 1))</f>
        <v>0</v>
      </c>
      <c r="AK19" s="3">
        <f>IF(OR(Data!AL19="", Data!$H19="", $G19=""), 0, ((Data!AL19*Data!$H19*$G19)/2000) * IF(AND(AK$5="Particulate", ISNUMBER(Data!$O19)), (1-Data!$O19), 1) * IF(AND($K$3="Yes", ISNUMBER(Data!$Q19)), (1-Data!$Q19), 1))</f>
        <v>0</v>
      </c>
      <c r="AL19" s="3">
        <f>IF(OR(Data!AM19="", Data!$H19="", $G19=""), 0, ((Data!AM19*Data!$H19*$G19)/2000) * IF(AND(AL$5="Particulate", ISNUMBER(Data!$O19)), (1-Data!$O19), 1) * IF(AND($K$3="Yes", ISNUMBER(Data!$Q19)), (1-Data!$Q19), 1))</f>
        <v>0</v>
      </c>
      <c r="AM19" s="3">
        <f>IF(OR(Data!AN19="", Data!$H19="", $G19=""), 0, ((Data!AN19*Data!$H19*$G19)/2000) * IF(AND(AM$5="Particulate", ISNUMBER(Data!$O19)), (1-Data!$O19), 1) * IF(AND($K$3="Yes", ISNUMBER(Data!$Q19)), (1-Data!$Q19), 1))</f>
        <v>0</v>
      </c>
      <c r="AN19" s="3">
        <f>IF(OR(Data!AO19="", Data!$H19="", $G19=""), 0, ((Data!AO19*Data!$H19*$G19)/2000) * IF(AND(AN$5="Particulate", ISNUMBER(Data!$O19)), (1-Data!$O19), 1) * IF(AND($K$3="Yes", ISNUMBER(Data!$Q19)), (1-Data!$Q19), 1))</f>
        <v>0</v>
      </c>
      <c r="AO19" s="3">
        <f>IF(OR(Data!AP19="", Data!$H19="", $G19=""), 0, ((Data!AP19*Data!$H19*$G19)/2000) * IF(AND(AO$5="Particulate", ISNUMBER(Data!$O19)), (1-Data!$O19), 1) * IF(AND($K$3="Yes", ISNUMBER(Data!$Q19)), (1-Data!$Q19), 1))</f>
        <v>0</v>
      </c>
      <c r="AP19" s="3">
        <f>IF(OR(Data!AQ19="", Data!$H19="", $G19=""), 0, ((Data!AQ19*Data!$H19*$G19)/2000) * IF(AND(AP$5="Particulate", ISNUMBER(Data!$O19)), (1-Data!$O19), 1) * IF(AND($K$3="Yes", ISNUMBER(Data!$Q19)), (1-Data!$Q19), 1))</f>
        <v>0</v>
      </c>
      <c r="AQ19" s="3">
        <f>IF(OR(Data!AR19="", Data!$H19="", $G19=""), 0, ((Data!AR19*Data!$H19*$G19)/2000) * IF(AND(AQ$5="Particulate", ISNUMBER(Data!$O19)), (1-Data!$O19), 1) * IF(AND($K$3="Yes", ISNUMBER(Data!$Q19)), (1-Data!$Q19), 1))</f>
        <v>0</v>
      </c>
      <c r="AR19" s="3">
        <f>IF(OR(Data!AS19="", Data!$H19="", $G19=""), 0, ((Data!AS19*Data!$H19*$G19)/2000) * IF(AND(AR$5="Particulate", ISNUMBER(Data!$O19)), (1-Data!$O19), 1) * IF(AND($K$3="Yes", ISNUMBER(Data!$Q19)), (1-Data!$Q19), 1))</f>
        <v>0</v>
      </c>
      <c r="AS19" s="3">
        <f>IF(OR(Data!AT19="", Data!$H19="", $G19=""), 0, ((Data!AT19*Data!$H19*$G19)/2000) * IF(AND(AS$5="Particulate", ISNUMBER(Data!$O19)), (1-Data!$O19), 1) * IF(AND($K$3="Yes", ISNUMBER(Data!$Q19)), (1-Data!$Q19), 1))</f>
        <v>0</v>
      </c>
      <c r="AT19" s="3">
        <f>IF(OR(Data!AU19="", Data!$H19="", $G19=""), 0, ((Data!AU19*Data!$H19*$G19)/2000) * IF(AND(AT$5="Particulate", ISNUMBER(Data!$O19)), (1-Data!$O19), 1) * IF(AND($K$3="Yes", ISNUMBER(Data!$Q19)), (1-Data!$Q19), 1))</f>
        <v>0</v>
      </c>
      <c r="AU19" s="3">
        <f>IF(OR(Data!AV19="", Data!$H19="", $G19=""), 0, ((Data!AV19*Data!$H19*$G19)/2000) * IF(AND(AU$5="Particulate", ISNUMBER(Data!$O19)), (1-Data!$O19), 1) * IF(AND($K$3="Yes", ISNUMBER(Data!$Q19)), (1-Data!$Q19), 1))</f>
        <v>0</v>
      </c>
      <c r="AV19" s="3">
        <f>IF(OR(Data!AW19="", Data!$H19="", $G19=""), 0, ((Data!AW19*Data!$H19*$G19)/2000) * IF(AND(AV$5="Particulate", ISNUMBER(Data!$O19)), (1-Data!$O19), 1) * IF(AND($K$3="Yes", ISNUMBER(Data!$Q19)), (1-Data!$Q19), 1))</f>
        <v>0</v>
      </c>
      <c r="AW19" s="3">
        <f>IF(OR(Data!AX19="", Data!$H19="", $G19=""), 0, ((Data!AX19*Data!$H19*$G19)/2000) * IF(AND(AW$5="Particulate", ISNUMBER(Data!$O19)), (1-Data!$O19), 1) * IF(AND($K$3="Yes", ISNUMBER(Data!$Q19)), (1-Data!$Q19), 1))</f>
        <v>0</v>
      </c>
      <c r="AX19" s="3">
        <f>IF(OR(Data!AY19="", Data!$H19="", $G19=""), 0, ((Data!AY19*Data!$H19*$G19)/2000) * IF(AND(AX$5="Particulate", ISNUMBER(Data!$O19)), (1-Data!$O19), 1) * IF(AND($K$3="Yes", ISNUMBER(Data!$Q19)), (1-Data!$Q19), 1))</f>
        <v>0</v>
      </c>
      <c r="AY19" s="3">
        <f>IF(OR(Data!AZ19="", Data!$H19="", $G19=""), 0, ((Data!AZ19*Data!$H19*$G19)/2000) * IF(AND(AY$5="Particulate", ISNUMBER(Data!$O19)), (1-Data!$O19), 1) * IF(AND($K$3="Yes", ISNUMBER(Data!$Q19)), (1-Data!$Q19), 1))</f>
        <v>0</v>
      </c>
      <c r="AZ19" s="3">
        <f>IF(OR(Data!BA19="", Data!$H19="", $G19=""), 0, ((Data!BA19*Data!$H19*$G19)/2000) * IF(AND(AZ$5="Particulate", ISNUMBER(Data!$O19)), (1-Data!$O19), 1) * IF(AND($K$3="Yes", ISNUMBER(Data!$Q19)), (1-Data!$Q19), 1))</f>
        <v>0</v>
      </c>
      <c r="BA19" s="3">
        <f>IF(OR(Data!BB19="", Data!$H19="", $G19=""), 0, ((Data!BB19*Data!$H19*$G19)/2000) * IF(AND(BA$5="Particulate", ISNUMBER(Data!$O19)), (1-Data!$O19), 1) * IF(AND($K$3="Yes", ISNUMBER(Data!$Q19)), (1-Data!$Q19), 1))</f>
        <v>0</v>
      </c>
      <c r="BB19" s="3">
        <f>IF(OR(Data!BC19="", Data!$H19="", $G19=""), 0, ((Data!BC19*Data!$H19*$G19)/2000) * IF(AND(BB$5="Particulate", ISNUMBER(Data!$O19)), (1-Data!$O19), 1) * IF(AND($K$3="Yes", ISNUMBER(Data!$Q19)), (1-Data!$Q19), 1))</f>
        <v>0</v>
      </c>
      <c r="BC19" s="3">
        <f>IF(OR(Data!BD19="", Data!$H19="", $G19=""), 0, ((Data!BD19*Data!$H19*$G19)/2000) * IF(AND(BC$5="Particulate", ISNUMBER(Data!$O19)), (1-Data!$O19), 1) * IF(AND($K$3="Yes", ISNUMBER(Data!$Q19)), (1-Data!$Q19), 1))</f>
        <v>0</v>
      </c>
      <c r="BD19" s="3">
        <f>IF(OR(Data!BE19="", Data!$H19="", $G19=""), 0, ((Data!BE19*Data!$H19*$G19)/2000) * IF(AND(BD$5="Particulate", ISNUMBER(Data!$O19)), (1-Data!$O19), 1) * IF(AND($K$3="Yes", ISNUMBER(Data!$Q19)), (1-Data!$Q19), 1))</f>
        <v>0</v>
      </c>
      <c r="BE19" s="3">
        <f>IF(OR(Data!BF19="", Data!$H19="", $G19=""), 0, ((Data!BF19*Data!$H19*$G19)/2000) * IF(AND(BE$5="Particulate", ISNUMBER(Data!$O19)), (1-Data!$O19), 1) * IF(AND($K$3="Yes", ISNUMBER(Data!$Q19)), (1-Data!$Q19), 1))</f>
        <v>0</v>
      </c>
      <c r="BF19" s="3">
        <f>IF(OR(Data!BG19="", Data!$H19="", $G19=""), 0, ((Data!BG19*Data!$H19*$G19)/2000) * IF(AND(BF$5="Particulate", ISNUMBER(Data!$O19)), (1-Data!$O19), 1) * IF(AND($K$3="Yes", ISNUMBER(Data!$Q19)), (1-Data!$Q19), 1))</f>
        <v>0</v>
      </c>
      <c r="BG19" s="3">
        <f>IF(OR(Data!BH19="", Data!$H19="", $G19=""), 0, ((Data!BH19*Data!$H19*$G19)/2000) * IF(AND(BG$5="Particulate", ISNUMBER(Data!$O19)), (1-Data!$O19), 1) * IF(AND($K$3="Yes", ISNUMBER(Data!$Q19)), (1-Data!$Q19), 1))</f>
        <v>0</v>
      </c>
      <c r="BH19" s="3">
        <f>IF(OR(Data!BI19="", Data!$H19="", $G19=""), 0, ((Data!BI19*Data!$H19*$G19)/2000) * IF(AND(BH$5="Particulate", ISNUMBER(Data!$O19)), (1-Data!$O19), 1) * IF(AND($K$3="Yes", ISNUMBER(Data!$Q19)), (1-Data!$Q19), 1))</f>
        <v>0</v>
      </c>
      <c r="BI19" s="3">
        <f>IF(OR(Data!BJ19="", Data!$H19="", $G19=""), 0, ((Data!BJ19*Data!$H19*$G19)/2000) * IF(AND(BI$5="Particulate", ISNUMBER(Data!$O19)), (1-Data!$O19), 1) * IF(AND($K$3="Yes", ISNUMBER(Data!$Q19)), (1-Data!$Q19), 1))</f>
        <v>0</v>
      </c>
      <c r="BJ19" s="3">
        <f>IF(OR(Data!BK19="", Data!$H19="", $G19=""), 0, ((Data!BK19*Data!$H19*$G19)/2000) * IF(AND(BJ$5="Particulate", ISNUMBER(Data!$O19)), (1-Data!$O19), 1) * IF(AND($K$3="Yes", ISNUMBER(Data!$Q19)), (1-Data!$Q19), 1))</f>
        <v>0</v>
      </c>
      <c r="BK19" s="3">
        <f>IF(OR(Data!BL19="", Data!$H19="", $G19=""), 0, ((Data!BL19*Data!$H19*$G19)/2000) * IF(AND(BK$5="Particulate", ISNUMBER(Data!$O19)), (1-Data!$O19), 1) * IF(AND($K$3="Yes", ISNUMBER(Data!$Q19)), (1-Data!$Q19), 1))</f>
        <v>0</v>
      </c>
      <c r="BL19" s="3">
        <f>IF(OR(Data!BM19="", Data!$H19="", $G19=""), 0, ((Data!BM19*Data!$H19*$G19)/2000) * IF(AND(BL$5="Particulate", ISNUMBER(Data!$O19)), (1-Data!$O19), 1) * IF(AND($K$3="Yes", ISNUMBER(Data!$Q19)), (1-Data!$Q19), 1))</f>
        <v>0</v>
      </c>
      <c r="BM19" s="3">
        <f>IF(OR(Data!BN19="", Data!$H19="", $G19=""), 0, ((Data!BN19*Data!$H19*$G19)/2000) * IF(AND(BM$5="Particulate", ISNUMBER(Data!$O19)), (1-Data!$O19), 1) * IF(AND($K$3="Yes", ISNUMBER(Data!$Q19)), (1-Data!$Q19), 1))</f>
        <v>0</v>
      </c>
      <c r="BN19" s="3">
        <f>IF(OR(Data!BO19="", Data!$H19="", $G19=""), 0, ((Data!BO19*Data!$H19*$G19)/2000) * IF(AND(BN$5="Particulate", ISNUMBER(Data!$O19)), (1-Data!$O19), 1) * IF(AND($K$3="Yes", ISNUMBER(Data!$Q19)), (1-Data!$Q19), 1))</f>
        <v>0</v>
      </c>
      <c r="BO19" s="3">
        <f>IF(OR(Data!BP19="", Data!$H19="", $G19=""), 0, ((Data!BP19*Data!$H19*$G19)/2000) * IF(AND(BO$5="Particulate", ISNUMBER(Data!$O19)), (1-Data!$O19), 1) * IF(AND($K$3="Yes", ISNUMBER(Data!$Q19)), (1-Data!$Q19), 1))</f>
        <v>0</v>
      </c>
      <c r="BP19" s="3">
        <f>IF(OR(Data!BQ19="", Data!$H19="", $G19=""), 0, ((Data!BQ19*Data!$H19*$G19)/2000) * IF(AND(BP$5="Particulate", ISNUMBER(Data!$O19)), (1-Data!$O19), 1) * IF(AND($K$3="Yes", ISNUMBER(Data!$Q19)), (1-Data!$Q19), 1))</f>
        <v>0</v>
      </c>
      <c r="BQ19" s="3">
        <f>IF(OR(Data!BR19="", Data!$H19="", $G19=""), 0, ((Data!BR19*Data!$H19*$G19)/2000) * IF(AND(BQ$5="Particulate", ISNUMBER(Data!$O19)), (1-Data!$O19), 1) * IF(AND($K$3="Yes", ISNUMBER(Data!$Q19)), (1-Data!$Q19), 1))</f>
        <v>0</v>
      </c>
      <c r="BR19" s="3">
        <f>IF(OR(Data!BS19="", Data!$H19="", $G19=""), 0, ((Data!BS19*Data!$H19*$G19)/2000) * IF(AND(BR$5="Particulate", ISNUMBER(Data!$O19)), (1-Data!$O19), 1) * IF(AND($K$3="Yes", ISNUMBER(Data!$Q19)), (1-Data!$Q19), 1))</f>
        <v>0</v>
      </c>
      <c r="BS19" s="3">
        <f>IF(OR(Data!BT19="", Data!$H19="", $G19=""), 0, ((Data!BT19*Data!$H19*$G19)/2000) * IF(AND(BS$5="Particulate", ISNUMBER(Data!$O19)), (1-Data!$O19), 1) * IF(AND($K$3="Yes", ISNUMBER(Data!$Q19)), (1-Data!$Q19), 1))</f>
        <v>0</v>
      </c>
      <c r="BT19" s="3">
        <f>IF(OR(Data!BU19="", Data!$H19="", $G19=""), 0, ((Data!BU19*Data!$H19*$G19)/2000) * IF(AND(BT$5="Particulate", ISNUMBER(Data!$O19)), (1-Data!$O19), 1) * IF(AND($K$3="Yes", ISNUMBER(Data!$Q19)), (1-Data!$Q19), 1))</f>
        <v>0</v>
      </c>
      <c r="BU19" s="3">
        <f>IF(OR(Data!BV19="", Data!$H19="", $G19=""), 0, ((Data!BV19*Data!$H19*$G19)/2000) * IF(AND(BU$5="Particulate", ISNUMBER(Data!$O19)), (1-Data!$O19), 1) * IF(AND($K$3="Yes", ISNUMBER(Data!$Q19)), (1-Data!$Q19), 1))</f>
        <v>0</v>
      </c>
      <c r="BV19" s="3">
        <f>IF(OR(Data!BW19="", Data!$H19="", $G19=""), 0, ((Data!BW19*Data!$H19*$G19)/2000) * IF(AND(BV$5="Particulate", ISNUMBER(Data!$O19)), (1-Data!$O19), 1) * IF(AND($K$3="Yes", ISNUMBER(Data!$Q19)), (1-Data!$Q19), 1))</f>
        <v>0</v>
      </c>
      <c r="BW19" s="3">
        <f>IF(OR(Data!BX19="", Data!$H19="", $G19=""), 0, ((Data!BX19*Data!$H19*$G19)/2000) * IF(AND(BW$5="Particulate", ISNUMBER(Data!$O19)), (1-Data!$O19), 1) * IF(AND($K$3="Yes", ISNUMBER(Data!$Q19)), (1-Data!$Q19), 1))</f>
        <v>0</v>
      </c>
      <c r="BX19" s="3">
        <f>IF(OR(Data!BY19="", Data!$H19="", $G19=""), 0, ((Data!BY19*Data!$H19*$G19)/2000) * IF(AND(BX$5="Particulate", ISNUMBER(Data!$O19)), (1-Data!$O19), 1) * IF(AND($K$3="Yes", ISNUMBER(Data!$Q19)), (1-Data!$Q19), 1))</f>
        <v>0</v>
      </c>
      <c r="BY19" s="3">
        <f>IF(OR(Data!BZ19="", Data!$H19="", $G19=""), 0, ((Data!BZ19*Data!$H19*$G19)/2000) * IF(AND(BY$5="Particulate", ISNUMBER(Data!$O19)), (1-Data!$O19), 1) * IF(AND($K$3="Yes", ISNUMBER(Data!$Q19)), (1-Data!$Q19), 1))</f>
        <v>0</v>
      </c>
      <c r="BZ19" s="3">
        <f>IF(OR(Data!CA19="", Data!$H19="", $G19=""), 0, ((Data!CA19*Data!$H19*$G19)/2000) * IF(AND(BZ$5="Particulate", ISNUMBER(Data!$O19)), (1-Data!$O19), 1) * IF(AND($K$3="Yes", ISNUMBER(Data!$Q19)), (1-Data!$Q19), 1))</f>
        <v>0</v>
      </c>
    </row>
    <row r="20" spans="1:78" x14ac:dyDescent="0.25">
      <c r="A20" s="347">
        <f>Data!A20</f>
        <v>12</v>
      </c>
      <c r="B20" s="108">
        <f>Data!B20</f>
        <v>0</v>
      </c>
      <c r="C20" s="108">
        <f>Data!C20</f>
        <v>0</v>
      </c>
      <c r="D20" s="108">
        <f>Data!D20</f>
        <v>0</v>
      </c>
      <c r="E20" s="108">
        <f>Data!E20</f>
        <v>0</v>
      </c>
      <c r="F20" s="108">
        <f>Data!F20</f>
        <v>0</v>
      </c>
      <c r="G20" s="189"/>
      <c r="I20" s="209" t="s">
        <v>13</v>
      </c>
      <c r="M20" s="209" t="s">
        <v>60</v>
      </c>
      <c r="Q20" s="365">
        <f>IF(ISNUMBER(Data!$K20), (Data!$K20*$G20)/2000, IF(AND(ISNUMBER(Data!$H20), ISNUMBER(Data!$I20)), (Data!$H20*Data!$I20*$G20)/2000, 0))</f>
        <v>0</v>
      </c>
      <c r="R20" s="17">
        <f>IF(ISNUMBER(Data!$L20), (Data!$L20*$G20)/2000, IF(AND(ISNUMBER(Data!$H20), ISNUMBER(Data!$J20)), (Data!$H20*Data!$J20*$G20)/2000, 0)) * IF(ISNUMBER(Data!$O20), 1-Data!$O20, 1) * IF(AND($K$3="yes",ISNUMBER(Data!$Q20)),(1-Data!$Q20),1)</f>
        <v>0</v>
      </c>
      <c r="S20" s="3">
        <f>IF(OR(Data!T20="", Data!$H20="", $G20=""), 0, ((Data!T20*Data!$H20*$G20)/2000) * IF(AND(S$5="Particulate", ISNUMBER(Data!$O20)), (1-Data!$O20), 1) * IF(AND($K$3="Yes", ISNUMBER(Data!$Q20)), (1-Data!$Q20), 1))</f>
        <v>0</v>
      </c>
      <c r="T20" s="3">
        <f>IF(OR(Data!U20="", Data!$H20="", $G20=""), 0, ((Data!U20*Data!$H20*$G20)/2000) * IF(AND(T$5="Particulate", ISNUMBER(Data!$O20)), (1-Data!$O20), 1) * IF(AND($K$3="Yes", ISNUMBER(Data!$Q20)), (1-Data!$Q20), 1))</f>
        <v>0</v>
      </c>
      <c r="U20" s="3">
        <f>IF(OR(Data!V20="", Data!$H20="", $G20=""), 0, ((Data!V20*Data!$H20*$G20)/2000) * IF(AND(U$5="Particulate", ISNUMBER(Data!$O20)), (1-Data!$O20), 1) * IF(AND($K$3="Yes", ISNUMBER(Data!$Q20)), (1-Data!$Q20), 1))</f>
        <v>0</v>
      </c>
      <c r="V20" s="3">
        <f>IF(OR(Data!W20="", Data!$H20="", $G20=""), 0, ((Data!W20*Data!$H20*$G20)/2000) * IF(AND(V$5="Particulate", ISNUMBER(Data!$O20)), (1-Data!$O20), 1) * IF(AND($K$3="Yes", ISNUMBER(Data!$Q20)), (1-Data!$Q20), 1))</f>
        <v>0</v>
      </c>
      <c r="W20" s="3">
        <f>IF(OR(Data!X20="", Data!$H20="", $G20=""), 0, ((Data!X20*Data!$H20*$G20)/2000) * IF(AND(W$5="Particulate", ISNUMBER(Data!$O20)), (1-Data!$O20), 1) * IF(AND($K$3="Yes", ISNUMBER(Data!$Q20)), (1-Data!$Q20), 1))</f>
        <v>0</v>
      </c>
      <c r="X20" s="3">
        <f>IF(OR(Data!Y20="", Data!$H20="", $G20=""), 0, ((Data!Y20*Data!$H20*$G20)/2000) * IF(AND(X$5="Particulate", ISNUMBER(Data!$O20)), (1-Data!$O20), 1) * IF(AND($K$3="Yes", ISNUMBER(Data!$Q20)), (1-Data!$Q20), 1))</f>
        <v>0</v>
      </c>
      <c r="Y20" s="3">
        <f>IF(OR(Data!Z20="", Data!$H20="", $G20=""), 0, ((Data!Z20*Data!$H20*$G20)/2000) * IF(AND(Y$5="Particulate", ISNUMBER(Data!$O20)), (1-Data!$O20), 1) * IF(AND($K$3="Yes", ISNUMBER(Data!$Q20)), (1-Data!$Q20), 1))</f>
        <v>0</v>
      </c>
      <c r="Z20" s="3">
        <f>IF(OR(Data!AA20="", Data!$H20="", $G20=""), 0, ((Data!AA20*Data!$H20*$G20)/2000) * IF(AND(Z$5="Particulate", ISNUMBER(Data!$O20)), (1-Data!$O20), 1) * IF(AND($K$3="Yes", ISNUMBER(Data!$Q20)), (1-Data!$Q20), 1))</f>
        <v>0</v>
      </c>
      <c r="AA20" s="3">
        <f>IF(OR(Data!AB20="", Data!$H20="", $G20=""), 0, ((Data!AB20*Data!$H20*$G20)/2000) * IF(AND(AA$5="Particulate", ISNUMBER(Data!$O20)), (1-Data!$O20), 1) * IF(AND($K$3="Yes", ISNUMBER(Data!$Q20)), (1-Data!$Q20), 1))</f>
        <v>0</v>
      </c>
      <c r="AB20" s="3">
        <f>IF(OR(Data!AC20="", Data!$H20="", $G20=""), 0, ((Data!AC20*Data!$H20*$G20)/2000) * IF(AND(AB$5="Particulate", ISNUMBER(Data!$O20)), (1-Data!$O20), 1) * IF(AND($K$3="Yes", ISNUMBER(Data!$Q20)), (1-Data!$Q20), 1))</f>
        <v>0</v>
      </c>
      <c r="AC20" s="3">
        <f>IF(OR(Data!AD20="", Data!$H20="", $G20=""), 0, ((Data!AD20*Data!$H20*$G20)/2000) * IF(AND(AC$5="Particulate", ISNUMBER(Data!$O20)), (1-Data!$O20), 1) * IF(AND($K$3="Yes", ISNUMBER(Data!$Q20)), (1-Data!$Q20), 1))</f>
        <v>0</v>
      </c>
      <c r="AD20" s="3">
        <f>IF(OR(Data!AE20="", Data!$H20="", $G20=""), 0, ((Data!AE20*Data!$H20*$G20)/2000) * IF(AND(AD$5="Particulate", ISNUMBER(Data!$O20)), (1-Data!$O20), 1) * IF(AND($K$3="Yes", ISNUMBER(Data!$Q20)), (1-Data!$Q20), 1))</f>
        <v>0</v>
      </c>
      <c r="AE20" s="3">
        <f>IF(OR(Data!AF20="", Data!$H20="", $G20=""), 0, ((Data!AF20*Data!$H20*$G20)/2000) * IF(AND(AE$5="Particulate", ISNUMBER(Data!$O20)), (1-Data!$O20), 1) * IF(AND($K$3="Yes", ISNUMBER(Data!$Q20)), (1-Data!$Q20), 1))</f>
        <v>0</v>
      </c>
      <c r="AF20" s="3">
        <f>IF(OR(Data!AG20="", Data!$H20="", $G20=""), 0, ((Data!AG20*Data!$H20*$G20)/2000) * IF(AND(AF$5="Particulate", ISNUMBER(Data!$O20)), (1-Data!$O20), 1) * IF(AND($K$3="Yes", ISNUMBER(Data!$Q20)), (1-Data!$Q20), 1))</f>
        <v>0</v>
      </c>
      <c r="AG20" s="3">
        <f>IF(OR(Data!AH20="", Data!$H20="", $G20=""), 0, ((Data!AH20*Data!$H20*$G20)/2000) * IF(AND(AG$5="Particulate", ISNUMBER(Data!$O20)), (1-Data!$O20), 1) * IF(AND($K$3="Yes", ISNUMBER(Data!$Q20)), (1-Data!$Q20), 1))</f>
        <v>0</v>
      </c>
      <c r="AH20" s="3">
        <f>IF(OR(Data!AI20="", Data!$H20="", $G20=""), 0, ((Data!AI20*Data!$H20*$G20)/2000) * IF(AND(AH$5="Particulate", ISNUMBER(Data!$O20)), (1-Data!$O20), 1) * IF(AND($K$3="Yes", ISNUMBER(Data!$Q20)), (1-Data!$Q20), 1))</f>
        <v>0</v>
      </c>
      <c r="AI20" s="3">
        <f>IF(OR(Data!AJ20="", Data!$H20="", $G20=""), 0, ((Data!AJ20*Data!$H20*$G20)/2000) * IF(AND(AI$5="Particulate", ISNUMBER(Data!$O20)), (1-Data!$O20), 1) * IF(AND($K$3="Yes", ISNUMBER(Data!$Q20)), (1-Data!$Q20), 1))</f>
        <v>0</v>
      </c>
      <c r="AJ20" s="3">
        <f>IF(OR(Data!AK20="", Data!$H20="", $G20=""), 0, ((Data!AK20*Data!$H20*$G20)/2000) * IF(AND(AJ$5="Particulate", ISNUMBER(Data!$O20)), (1-Data!$O20), 1) * IF(AND($K$3="Yes", ISNUMBER(Data!$Q20)), (1-Data!$Q20), 1))</f>
        <v>0</v>
      </c>
      <c r="AK20" s="3">
        <f>IF(OR(Data!AL20="", Data!$H20="", $G20=""), 0, ((Data!AL20*Data!$H20*$G20)/2000) * IF(AND(AK$5="Particulate", ISNUMBER(Data!$O20)), (1-Data!$O20), 1) * IF(AND($K$3="Yes", ISNUMBER(Data!$Q20)), (1-Data!$Q20), 1))</f>
        <v>0</v>
      </c>
      <c r="AL20" s="3">
        <f>IF(OR(Data!AM20="", Data!$H20="", $G20=""), 0, ((Data!AM20*Data!$H20*$G20)/2000) * IF(AND(AL$5="Particulate", ISNUMBER(Data!$O20)), (1-Data!$O20), 1) * IF(AND($K$3="Yes", ISNUMBER(Data!$Q20)), (1-Data!$Q20), 1))</f>
        <v>0</v>
      </c>
      <c r="AM20" s="3">
        <f>IF(OR(Data!AN20="", Data!$H20="", $G20=""), 0, ((Data!AN20*Data!$H20*$G20)/2000) * IF(AND(AM$5="Particulate", ISNUMBER(Data!$O20)), (1-Data!$O20), 1) * IF(AND($K$3="Yes", ISNUMBER(Data!$Q20)), (1-Data!$Q20), 1))</f>
        <v>0</v>
      </c>
      <c r="AN20" s="3">
        <f>IF(OR(Data!AO20="", Data!$H20="", $G20=""), 0, ((Data!AO20*Data!$H20*$G20)/2000) * IF(AND(AN$5="Particulate", ISNUMBER(Data!$O20)), (1-Data!$O20), 1) * IF(AND($K$3="Yes", ISNUMBER(Data!$Q20)), (1-Data!$Q20), 1))</f>
        <v>0</v>
      </c>
      <c r="AO20" s="3">
        <f>IF(OR(Data!AP20="", Data!$H20="", $G20=""), 0, ((Data!AP20*Data!$H20*$G20)/2000) * IF(AND(AO$5="Particulate", ISNUMBER(Data!$O20)), (1-Data!$O20), 1) * IF(AND($K$3="Yes", ISNUMBER(Data!$Q20)), (1-Data!$Q20), 1))</f>
        <v>0</v>
      </c>
      <c r="AP20" s="3">
        <f>IF(OR(Data!AQ20="", Data!$H20="", $G20=""), 0, ((Data!AQ20*Data!$H20*$G20)/2000) * IF(AND(AP$5="Particulate", ISNUMBER(Data!$O20)), (1-Data!$O20), 1) * IF(AND($K$3="Yes", ISNUMBER(Data!$Q20)), (1-Data!$Q20), 1))</f>
        <v>0</v>
      </c>
      <c r="AQ20" s="3">
        <f>IF(OR(Data!AR20="", Data!$H20="", $G20=""), 0, ((Data!AR20*Data!$H20*$G20)/2000) * IF(AND(AQ$5="Particulate", ISNUMBER(Data!$O20)), (1-Data!$O20), 1) * IF(AND($K$3="Yes", ISNUMBER(Data!$Q20)), (1-Data!$Q20), 1))</f>
        <v>0</v>
      </c>
      <c r="AR20" s="3">
        <f>IF(OR(Data!AS20="", Data!$H20="", $G20=""), 0, ((Data!AS20*Data!$H20*$G20)/2000) * IF(AND(AR$5="Particulate", ISNUMBER(Data!$O20)), (1-Data!$O20), 1) * IF(AND($K$3="Yes", ISNUMBER(Data!$Q20)), (1-Data!$Q20), 1))</f>
        <v>0</v>
      </c>
      <c r="AS20" s="3">
        <f>IF(OR(Data!AT20="", Data!$H20="", $G20=""), 0, ((Data!AT20*Data!$H20*$G20)/2000) * IF(AND(AS$5="Particulate", ISNUMBER(Data!$O20)), (1-Data!$O20), 1) * IF(AND($K$3="Yes", ISNUMBER(Data!$Q20)), (1-Data!$Q20), 1))</f>
        <v>0</v>
      </c>
      <c r="AT20" s="3">
        <f>IF(OR(Data!AU20="", Data!$H20="", $G20=""), 0, ((Data!AU20*Data!$H20*$G20)/2000) * IF(AND(AT$5="Particulate", ISNUMBER(Data!$O20)), (1-Data!$O20), 1) * IF(AND($K$3="Yes", ISNUMBER(Data!$Q20)), (1-Data!$Q20), 1))</f>
        <v>0</v>
      </c>
      <c r="AU20" s="3">
        <f>IF(OR(Data!AV20="", Data!$H20="", $G20=""), 0, ((Data!AV20*Data!$H20*$G20)/2000) * IF(AND(AU$5="Particulate", ISNUMBER(Data!$O20)), (1-Data!$O20), 1) * IF(AND($K$3="Yes", ISNUMBER(Data!$Q20)), (1-Data!$Q20), 1))</f>
        <v>0</v>
      </c>
      <c r="AV20" s="3">
        <f>IF(OR(Data!AW20="", Data!$H20="", $G20=""), 0, ((Data!AW20*Data!$H20*$G20)/2000) * IF(AND(AV$5="Particulate", ISNUMBER(Data!$O20)), (1-Data!$O20), 1) * IF(AND($K$3="Yes", ISNUMBER(Data!$Q20)), (1-Data!$Q20), 1))</f>
        <v>0</v>
      </c>
      <c r="AW20" s="3">
        <f>IF(OR(Data!AX20="", Data!$H20="", $G20=""), 0, ((Data!AX20*Data!$H20*$G20)/2000) * IF(AND(AW$5="Particulate", ISNUMBER(Data!$O20)), (1-Data!$O20), 1) * IF(AND($K$3="Yes", ISNUMBER(Data!$Q20)), (1-Data!$Q20), 1))</f>
        <v>0</v>
      </c>
      <c r="AX20" s="3">
        <f>IF(OR(Data!AY20="", Data!$H20="", $G20=""), 0, ((Data!AY20*Data!$H20*$G20)/2000) * IF(AND(AX$5="Particulate", ISNUMBER(Data!$O20)), (1-Data!$O20), 1) * IF(AND($K$3="Yes", ISNUMBER(Data!$Q20)), (1-Data!$Q20), 1))</f>
        <v>0</v>
      </c>
      <c r="AY20" s="3">
        <f>IF(OR(Data!AZ20="", Data!$H20="", $G20=""), 0, ((Data!AZ20*Data!$H20*$G20)/2000) * IF(AND(AY$5="Particulate", ISNUMBER(Data!$O20)), (1-Data!$O20), 1) * IF(AND($K$3="Yes", ISNUMBER(Data!$Q20)), (1-Data!$Q20), 1))</f>
        <v>0</v>
      </c>
      <c r="AZ20" s="3">
        <f>IF(OR(Data!BA20="", Data!$H20="", $G20=""), 0, ((Data!BA20*Data!$H20*$G20)/2000) * IF(AND(AZ$5="Particulate", ISNUMBER(Data!$O20)), (1-Data!$O20), 1) * IF(AND($K$3="Yes", ISNUMBER(Data!$Q20)), (1-Data!$Q20), 1))</f>
        <v>0</v>
      </c>
      <c r="BA20" s="3">
        <f>IF(OR(Data!BB20="", Data!$H20="", $G20=""), 0, ((Data!BB20*Data!$H20*$G20)/2000) * IF(AND(BA$5="Particulate", ISNUMBER(Data!$O20)), (1-Data!$O20), 1) * IF(AND($K$3="Yes", ISNUMBER(Data!$Q20)), (1-Data!$Q20), 1))</f>
        <v>0</v>
      </c>
      <c r="BB20" s="3">
        <f>IF(OR(Data!BC20="", Data!$H20="", $G20=""), 0, ((Data!BC20*Data!$H20*$G20)/2000) * IF(AND(BB$5="Particulate", ISNUMBER(Data!$O20)), (1-Data!$O20), 1) * IF(AND($K$3="Yes", ISNUMBER(Data!$Q20)), (1-Data!$Q20), 1))</f>
        <v>0</v>
      </c>
      <c r="BC20" s="3">
        <f>IF(OR(Data!BD20="", Data!$H20="", $G20=""), 0, ((Data!BD20*Data!$H20*$G20)/2000) * IF(AND(BC$5="Particulate", ISNUMBER(Data!$O20)), (1-Data!$O20), 1) * IF(AND($K$3="Yes", ISNUMBER(Data!$Q20)), (1-Data!$Q20), 1))</f>
        <v>0</v>
      </c>
      <c r="BD20" s="3">
        <f>IF(OR(Data!BE20="", Data!$H20="", $G20=""), 0, ((Data!BE20*Data!$H20*$G20)/2000) * IF(AND(BD$5="Particulate", ISNUMBER(Data!$O20)), (1-Data!$O20), 1) * IF(AND($K$3="Yes", ISNUMBER(Data!$Q20)), (1-Data!$Q20), 1))</f>
        <v>0</v>
      </c>
      <c r="BE20" s="3">
        <f>IF(OR(Data!BF20="", Data!$H20="", $G20=""), 0, ((Data!BF20*Data!$H20*$G20)/2000) * IF(AND(BE$5="Particulate", ISNUMBER(Data!$O20)), (1-Data!$O20), 1) * IF(AND($K$3="Yes", ISNUMBER(Data!$Q20)), (1-Data!$Q20), 1))</f>
        <v>0</v>
      </c>
      <c r="BF20" s="3">
        <f>IF(OR(Data!BG20="", Data!$H20="", $G20=""), 0, ((Data!BG20*Data!$H20*$G20)/2000) * IF(AND(BF$5="Particulate", ISNUMBER(Data!$O20)), (1-Data!$O20), 1) * IF(AND($K$3="Yes", ISNUMBER(Data!$Q20)), (1-Data!$Q20), 1))</f>
        <v>0</v>
      </c>
      <c r="BG20" s="3">
        <f>IF(OR(Data!BH20="", Data!$H20="", $G20=""), 0, ((Data!BH20*Data!$H20*$G20)/2000) * IF(AND(BG$5="Particulate", ISNUMBER(Data!$O20)), (1-Data!$O20), 1) * IF(AND($K$3="Yes", ISNUMBER(Data!$Q20)), (1-Data!$Q20), 1))</f>
        <v>0</v>
      </c>
      <c r="BH20" s="3">
        <f>IF(OR(Data!BI20="", Data!$H20="", $G20=""), 0, ((Data!BI20*Data!$H20*$G20)/2000) * IF(AND(BH$5="Particulate", ISNUMBER(Data!$O20)), (1-Data!$O20), 1) * IF(AND($K$3="Yes", ISNUMBER(Data!$Q20)), (1-Data!$Q20), 1))</f>
        <v>0</v>
      </c>
      <c r="BI20" s="3">
        <f>IF(OR(Data!BJ20="", Data!$H20="", $G20=""), 0, ((Data!BJ20*Data!$H20*$G20)/2000) * IF(AND(BI$5="Particulate", ISNUMBER(Data!$O20)), (1-Data!$O20), 1) * IF(AND($K$3="Yes", ISNUMBER(Data!$Q20)), (1-Data!$Q20), 1))</f>
        <v>0</v>
      </c>
      <c r="BJ20" s="3">
        <f>IF(OR(Data!BK20="", Data!$H20="", $G20=""), 0, ((Data!BK20*Data!$H20*$G20)/2000) * IF(AND(BJ$5="Particulate", ISNUMBER(Data!$O20)), (1-Data!$O20), 1) * IF(AND($K$3="Yes", ISNUMBER(Data!$Q20)), (1-Data!$Q20), 1))</f>
        <v>0</v>
      </c>
      <c r="BK20" s="3">
        <f>IF(OR(Data!BL20="", Data!$H20="", $G20=""), 0, ((Data!BL20*Data!$H20*$G20)/2000) * IF(AND(BK$5="Particulate", ISNUMBER(Data!$O20)), (1-Data!$O20), 1) * IF(AND($K$3="Yes", ISNUMBER(Data!$Q20)), (1-Data!$Q20), 1))</f>
        <v>0</v>
      </c>
      <c r="BL20" s="3">
        <f>IF(OR(Data!BM20="", Data!$H20="", $G20=""), 0, ((Data!BM20*Data!$H20*$G20)/2000) * IF(AND(BL$5="Particulate", ISNUMBER(Data!$O20)), (1-Data!$O20), 1) * IF(AND($K$3="Yes", ISNUMBER(Data!$Q20)), (1-Data!$Q20), 1))</f>
        <v>0</v>
      </c>
      <c r="BM20" s="3">
        <f>IF(OR(Data!BN20="", Data!$H20="", $G20=""), 0, ((Data!BN20*Data!$H20*$G20)/2000) * IF(AND(BM$5="Particulate", ISNUMBER(Data!$O20)), (1-Data!$O20), 1) * IF(AND($K$3="Yes", ISNUMBER(Data!$Q20)), (1-Data!$Q20), 1))</f>
        <v>0</v>
      </c>
      <c r="BN20" s="3">
        <f>IF(OR(Data!BO20="", Data!$H20="", $G20=""), 0, ((Data!BO20*Data!$H20*$G20)/2000) * IF(AND(BN$5="Particulate", ISNUMBER(Data!$O20)), (1-Data!$O20), 1) * IF(AND($K$3="Yes", ISNUMBER(Data!$Q20)), (1-Data!$Q20), 1))</f>
        <v>0</v>
      </c>
      <c r="BO20" s="3">
        <f>IF(OR(Data!BP20="", Data!$H20="", $G20=""), 0, ((Data!BP20*Data!$H20*$G20)/2000) * IF(AND(BO$5="Particulate", ISNUMBER(Data!$O20)), (1-Data!$O20), 1) * IF(AND($K$3="Yes", ISNUMBER(Data!$Q20)), (1-Data!$Q20), 1))</f>
        <v>0</v>
      </c>
      <c r="BP20" s="3">
        <f>IF(OR(Data!BQ20="", Data!$H20="", $G20=""), 0, ((Data!BQ20*Data!$H20*$G20)/2000) * IF(AND(BP$5="Particulate", ISNUMBER(Data!$O20)), (1-Data!$O20), 1) * IF(AND($K$3="Yes", ISNUMBER(Data!$Q20)), (1-Data!$Q20), 1))</f>
        <v>0</v>
      </c>
      <c r="BQ20" s="3">
        <f>IF(OR(Data!BR20="", Data!$H20="", $G20=""), 0, ((Data!BR20*Data!$H20*$G20)/2000) * IF(AND(BQ$5="Particulate", ISNUMBER(Data!$O20)), (1-Data!$O20), 1) * IF(AND($K$3="Yes", ISNUMBER(Data!$Q20)), (1-Data!$Q20), 1))</f>
        <v>0</v>
      </c>
      <c r="BR20" s="3">
        <f>IF(OR(Data!BS20="", Data!$H20="", $G20=""), 0, ((Data!BS20*Data!$H20*$G20)/2000) * IF(AND(BR$5="Particulate", ISNUMBER(Data!$O20)), (1-Data!$O20), 1) * IF(AND($K$3="Yes", ISNUMBER(Data!$Q20)), (1-Data!$Q20), 1))</f>
        <v>0</v>
      </c>
      <c r="BS20" s="3">
        <f>IF(OR(Data!BT20="", Data!$H20="", $G20=""), 0, ((Data!BT20*Data!$H20*$G20)/2000) * IF(AND(BS$5="Particulate", ISNUMBER(Data!$O20)), (1-Data!$O20), 1) * IF(AND($K$3="Yes", ISNUMBER(Data!$Q20)), (1-Data!$Q20), 1))</f>
        <v>0</v>
      </c>
      <c r="BT20" s="3">
        <f>IF(OR(Data!BU20="", Data!$H20="", $G20=""), 0, ((Data!BU20*Data!$H20*$G20)/2000) * IF(AND(BT$5="Particulate", ISNUMBER(Data!$O20)), (1-Data!$O20), 1) * IF(AND($K$3="Yes", ISNUMBER(Data!$Q20)), (1-Data!$Q20), 1))</f>
        <v>0</v>
      </c>
      <c r="BU20" s="3">
        <f>IF(OR(Data!BV20="", Data!$H20="", $G20=""), 0, ((Data!BV20*Data!$H20*$G20)/2000) * IF(AND(BU$5="Particulate", ISNUMBER(Data!$O20)), (1-Data!$O20), 1) * IF(AND($K$3="Yes", ISNUMBER(Data!$Q20)), (1-Data!$Q20), 1))</f>
        <v>0</v>
      </c>
      <c r="BV20" s="3">
        <f>IF(OR(Data!BW20="", Data!$H20="", $G20=""), 0, ((Data!BW20*Data!$H20*$G20)/2000) * IF(AND(BV$5="Particulate", ISNUMBER(Data!$O20)), (1-Data!$O20), 1) * IF(AND($K$3="Yes", ISNUMBER(Data!$Q20)), (1-Data!$Q20), 1))</f>
        <v>0</v>
      </c>
      <c r="BW20" s="3">
        <f>IF(OR(Data!BX20="", Data!$H20="", $G20=""), 0, ((Data!BX20*Data!$H20*$G20)/2000) * IF(AND(BW$5="Particulate", ISNUMBER(Data!$O20)), (1-Data!$O20), 1) * IF(AND($K$3="Yes", ISNUMBER(Data!$Q20)), (1-Data!$Q20), 1))</f>
        <v>0</v>
      </c>
      <c r="BX20" s="3">
        <f>IF(OR(Data!BY20="", Data!$H20="", $G20=""), 0, ((Data!BY20*Data!$H20*$G20)/2000) * IF(AND(BX$5="Particulate", ISNUMBER(Data!$O20)), (1-Data!$O20), 1) * IF(AND($K$3="Yes", ISNUMBER(Data!$Q20)), (1-Data!$Q20), 1))</f>
        <v>0</v>
      </c>
      <c r="BY20" s="3">
        <f>IF(OR(Data!BZ20="", Data!$H20="", $G20=""), 0, ((Data!BZ20*Data!$H20*$G20)/2000) * IF(AND(BY$5="Particulate", ISNUMBER(Data!$O20)), (1-Data!$O20), 1) * IF(AND($K$3="Yes", ISNUMBER(Data!$Q20)), (1-Data!$Q20), 1))</f>
        <v>0</v>
      </c>
      <c r="BZ20" s="3">
        <f>IF(OR(Data!CA20="", Data!$H20="", $G20=""), 0, ((Data!CA20*Data!$H20*$G20)/2000) * IF(AND(BZ$5="Particulate", ISNUMBER(Data!$O20)), (1-Data!$O20), 1) * IF(AND($K$3="Yes", ISNUMBER(Data!$Q20)), (1-Data!$Q20), 1))</f>
        <v>0</v>
      </c>
    </row>
    <row r="21" spans="1:78" x14ac:dyDescent="0.25">
      <c r="A21" s="347">
        <f>Data!A21</f>
        <v>13</v>
      </c>
      <c r="B21" s="108">
        <f>Data!B21</f>
        <v>0</v>
      </c>
      <c r="C21" s="108">
        <f>Data!C21</f>
        <v>0</v>
      </c>
      <c r="D21" s="108">
        <f>Data!D21</f>
        <v>0</v>
      </c>
      <c r="E21" s="108">
        <f>Data!E21</f>
        <v>0</v>
      </c>
      <c r="F21" s="108">
        <f>Data!F21</f>
        <v>0</v>
      </c>
      <c r="G21" s="189"/>
      <c r="I21" s="72"/>
      <c r="J21" s="72"/>
      <c r="K21" s="210" t="str">
        <f>IF($K$3="Yes","Controlled","Uncontrolled")</f>
        <v>Uncontrolled</v>
      </c>
      <c r="L21" s="210"/>
      <c r="O21" s="4" t="str">
        <f>IF($K$3="Yes","Controlled","Uncontrolled")</f>
        <v>Uncontrolled</v>
      </c>
      <c r="Q21" s="365">
        <f>IF(ISNUMBER(Data!$K21), (Data!$K21*$G21)/2000, IF(AND(ISNUMBER(Data!$H21), ISNUMBER(Data!$I21)), (Data!$H21*Data!$I21*$G21)/2000, 0))</f>
        <v>0</v>
      </c>
      <c r="R21" s="17">
        <f>IF(ISNUMBER(Data!$L21), (Data!$L21*$G21)/2000, IF(AND(ISNUMBER(Data!$H21), ISNUMBER(Data!$J21)), (Data!$H21*Data!$J21*$G21)/2000, 0)) * IF(ISNUMBER(Data!$O21), 1-Data!$O21, 1) * IF(AND($K$3="yes",ISNUMBER(Data!$Q21)),(1-Data!$Q21),1)</f>
        <v>0</v>
      </c>
      <c r="S21" s="3">
        <f>IF(OR(Data!T21="", Data!$H21="", $G21=""), 0, ((Data!T21*Data!$H21*$G21)/2000) * IF(AND(S$5="Particulate", ISNUMBER(Data!$O21)), (1-Data!$O21), 1) * IF(AND($K$3="Yes", ISNUMBER(Data!$Q21)), (1-Data!$Q21), 1))</f>
        <v>0</v>
      </c>
      <c r="T21" s="3">
        <f>IF(OR(Data!U21="", Data!$H21="", $G21=""), 0, ((Data!U21*Data!$H21*$G21)/2000) * IF(AND(T$5="Particulate", ISNUMBER(Data!$O21)), (1-Data!$O21), 1) * IF(AND($K$3="Yes", ISNUMBER(Data!$Q21)), (1-Data!$Q21), 1))</f>
        <v>0</v>
      </c>
      <c r="U21" s="3">
        <f>IF(OR(Data!V21="", Data!$H21="", $G21=""), 0, ((Data!V21*Data!$H21*$G21)/2000) * IF(AND(U$5="Particulate", ISNUMBER(Data!$O21)), (1-Data!$O21), 1) * IF(AND($K$3="Yes", ISNUMBER(Data!$Q21)), (1-Data!$Q21), 1))</f>
        <v>0</v>
      </c>
      <c r="V21" s="3">
        <f>IF(OR(Data!W21="", Data!$H21="", $G21=""), 0, ((Data!W21*Data!$H21*$G21)/2000) * IF(AND(V$5="Particulate", ISNUMBER(Data!$O21)), (1-Data!$O21), 1) * IF(AND($K$3="Yes", ISNUMBER(Data!$Q21)), (1-Data!$Q21), 1))</f>
        <v>0</v>
      </c>
      <c r="W21" s="3">
        <f>IF(OR(Data!X21="", Data!$H21="", $G21=""), 0, ((Data!X21*Data!$H21*$G21)/2000) * IF(AND(W$5="Particulate", ISNUMBER(Data!$O21)), (1-Data!$O21), 1) * IF(AND($K$3="Yes", ISNUMBER(Data!$Q21)), (1-Data!$Q21), 1))</f>
        <v>0</v>
      </c>
      <c r="X21" s="3">
        <f>IF(OR(Data!Y21="", Data!$H21="", $G21=""), 0, ((Data!Y21*Data!$H21*$G21)/2000) * IF(AND(X$5="Particulate", ISNUMBER(Data!$O21)), (1-Data!$O21), 1) * IF(AND($K$3="Yes", ISNUMBER(Data!$Q21)), (1-Data!$Q21), 1))</f>
        <v>0</v>
      </c>
      <c r="Y21" s="3">
        <f>IF(OR(Data!Z21="", Data!$H21="", $G21=""), 0, ((Data!Z21*Data!$H21*$G21)/2000) * IF(AND(Y$5="Particulate", ISNUMBER(Data!$O21)), (1-Data!$O21), 1) * IF(AND($K$3="Yes", ISNUMBER(Data!$Q21)), (1-Data!$Q21), 1))</f>
        <v>0</v>
      </c>
      <c r="Z21" s="3">
        <f>IF(OR(Data!AA21="", Data!$H21="", $G21=""), 0, ((Data!AA21*Data!$H21*$G21)/2000) * IF(AND(Z$5="Particulate", ISNUMBER(Data!$O21)), (1-Data!$O21), 1) * IF(AND($K$3="Yes", ISNUMBER(Data!$Q21)), (1-Data!$Q21), 1))</f>
        <v>0</v>
      </c>
      <c r="AA21" s="3">
        <f>IF(OR(Data!AB21="", Data!$H21="", $G21=""), 0, ((Data!AB21*Data!$H21*$G21)/2000) * IF(AND(AA$5="Particulate", ISNUMBER(Data!$O21)), (1-Data!$O21), 1) * IF(AND($K$3="Yes", ISNUMBER(Data!$Q21)), (1-Data!$Q21), 1))</f>
        <v>0</v>
      </c>
      <c r="AB21" s="3">
        <f>IF(OR(Data!AC21="", Data!$H21="", $G21=""), 0, ((Data!AC21*Data!$H21*$G21)/2000) * IF(AND(AB$5="Particulate", ISNUMBER(Data!$O21)), (1-Data!$O21), 1) * IF(AND($K$3="Yes", ISNUMBER(Data!$Q21)), (1-Data!$Q21), 1))</f>
        <v>0</v>
      </c>
      <c r="AC21" s="3">
        <f>IF(OR(Data!AD21="", Data!$H21="", $G21=""), 0, ((Data!AD21*Data!$H21*$G21)/2000) * IF(AND(AC$5="Particulate", ISNUMBER(Data!$O21)), (1-Data!$O21), 1) * IF(AND($K$3="Yes", ISNUMBER(Data!$Q21)), (1-Data!$Q21), 1))</f>
        <v>0</v>
      </c>
      <c r="AD21" s="3">
        <f>IF(OR(Data!AE21="", Data!$H21="", $G21=""), 0, ((Data!AE21*Data!$H21*$G21)/2000) * IF(AND(AD$5="Particulate", ISNUMBER(Data!$O21)), (1-Data!$O21), 1) * IF(AND($K$3="Yes", ISNUMBER(Data!$Q21)), (1-Data!$Q21), 1))</f>
        <v>0</v>
      </c>
      <c r="AE21" s="3">
        <f>IF(OR(Data!AF21="", Data!$H21="", $G21=""), 0, ((Data!AF21*Data!$H21*$G21)/2000) * IF(AND(AE$5="Particulate", ISNUMBER(Data!$O21)), (1-Data!$O21), 1) * IF(AND($K$3="Yes", ISNUMBER(Data!$Q21)), (1-Data!$Q21), 1))</f>
        <v>0</v>
      </c>
      <c r="AF21" s="3">
        <f>IF(OR(Data!AG21="", Data!$H21="", $G21=""), 0, ((Data!AG21*Data!$H21*$G21)/2000) * IF(AND(AF$5="Particulate", ISNUMBER(Data!$O21)), (1-Data!$O21), 1) * IF(AND($K$3="Yes", ISNUMBER(Data!$Q21)), (1-Data!$Q21), 1))</f>
        <v>0</v>
      </c>
      <c r="AG21" s="3">
        <f>IF(OR(Data!AH21="", Data!$H21="", $G21=""), 0, ((Data!AH21*Data!$H21*$G21)/2000) * IF(AND(AG$5="Particulate", ISNUMBER(Data!$O21)), (1-Data!$O21), 1) * IF(AND($K$3="Yes", ISNUMBER(Data!$Q21)), (1-Data!$Q21), 1))</f>
        <v>0</v>
      </c>
      <c r="AH21" s="3">
        <f>IF(OR(Data!AI21="", Data!$H21="", $G21=""), 0, ((Data!AI21*Data!$H21*$G21)/2000) * IF(AND(AH$5="Particulate", ISNUMBER(Data!$O21)), (1-Data!$O21), 1) * IF(AND($K$3="Yes", ISNUMBER(Data!$Q21)), (1-Data!$Q21), 1))</f>
        <v>0</v>
      </c>
      <c r="AI21" s="3">
        <f>IF(OR(Data!AJ21="", Data!$H21="", $G21=""), 0, ((Data!AJ21*Data!$H21*$G21)/2000) * IF(AND(AI$5="Particulate", ISNUMBER(Data!$O21)), (1-Data!$O21), 1) * IF(AND($K$3="Yes", ISNUMBER(Data!$Q21)), (1-Data!$Q21), 1))</f>
        <v>0</v>
      </c>
      <c r="AJ21" s="3">
        <f>IF(OR(Data!AK21="", Data!$H21="", $G21=""), 0, ((Data!AK21*Data!$H21*$G21)/2000) * IF(AND(AJ$5="Particulate", ISNUMBER(Data!$O21)), (1-Data!$O21), 1) * IF(AND($K$3="Yes", ISNUMBER(Data!$Q21)), (1-Data!$Q21), 1))</f>
        <v>0</v>
      </c>
      <c r="AK21" s="3">
        <f>IF(OR(Data!AL21="", Data!$H21="", $G21=""), 0, ((Data!AL21*Data!$H21*$G21)/2000) * IF(AND(AK$5="Particulate", ISNUMBER(Data!$O21)), (1-Data!$O21), 1) * IF(AND($K$3="Yes", ISNUMBER(Data!$Q21)), (1-Data!$Q21), 1))</f>
        <v>0</v>
      </c>
      <c r="AL21" s="3">
        <f>IF(OR(Data!AM21="", Data!$H21="", $G21=""), 0, ((Data!AM21*Data!$H21*$G21)/2000) * IF(AND(AL$5="Particulate", ISNUMBER(Data!$O21)), (1-Data!$O21), 1) * IF(AND($K$3="Yes", ISNUMBER(Data!$Q21)), (1-Data!$Q21), 1))</f>
        <v>0</v>
      </c>
      <c r="AM21" s="3">
        <f>IF(OR(Data!AN21="", Data!$H21="", $G21=""), 0, ((Data!AN21*Data!$H21*$G21)/2000) * IF(AND(AM$5="Particulate", ISNUMBER(Data!$O21)), (1-Data!$O21), 1) * IF(AND($K$3="Yes", ISNUMBER(Data!$Q21)), (1-Data!$Q21), 1))</f>
        <v>0</v>
      </c>
      <c r="AN21" s="3">
        <f>IF(OR(Data!AO21="", Data!$H21="", $G21=""), 0, ((Data!AO21*Data!$H21*$G21)/2000) * IF(AND(AN$5="Particulate", ISNUMBER(Data!$O21)), (1-Data!$O21), 1) * IF(AND($K$3="Yes", ISNUMBER(Data!$Q21)), (1-Data!$Q21), 1))</f>
        <v>0</v>
      </c>
      <c r="AO21" s="3">
        <f>IF(OR(Data!AP21="", Data!$H21="", $G21=""), 0, ((Data!AP21*Data!$H21*$G21)/2000) * IF(AND(AO$5="Particulate", ISNUMBER(Data!$O21)), (1-Data!$O21), 1) * IF(AND($K$3="Yes", ISNUMBER(Data!$Q21)), (1-Data!$Q21), 1))</f>
        <v>0</v>
      </c>
      <c r="AP21" s="3">
        <f>IF(OR(Data!AQ21="", Data!$H21="", $G21=""), 0, ((Data!AQ21*Data!$H21*$G21)/2000) * IF(AND(AP$5="Particulate", ISNUMBER(Data!$O21)), (1-Data!$O21), 1) * IF(AND($K$3="Yes", ISNUMBER(Data!$Q21)), (1-Data!$Q21), 1))</f>
        <v>0</v>
      </c>
      <c r="AQ21" s="3">
        <f>IF(OR(Data!AR21="", Data!$H21="", $G21=""), 0, ((Data!AR21*Data!$H21*$G21)/2000) * IF(AND(AQ$5="Particulate", ISNUMBER(Data!$O21)), (1-Data!$O21), 1) * IF(AND($K$3="Yes", ISNUMBER(Data!$Q21)), (1-Data!$Q21), 1))</f>
        <v>0</v>
      </c>
      <c r="AR21" s="3">
        <f>IF(OR(Data!AS21="", Data!$H21="", $G21=""), 0, ((Data!AS21*Data!$H21*$G21)/2000) * IF(AND(AR$5="Particulate", ISNUMBER(Data!$O21)), (1-Data!$O21), 1) * IF(AND($K$3="Yes", ISNUMBER(Data!$Q21)), (1-Data!$Q21), 1))</f>
        <v>0</v>
      </c>
      <c r="AS21" s="3">
        <f>IF(OR(Data!AT21="", Data!$H21="", $G21=""), 0, ((Data!AT21*Data!$H21*$G21)/2000) * IF(AND(AS$5="Particulate", ISNUMBER(Data!$O21)), (1-Data!$O21), 1) * IF(AND($K$3="Yes", ISNUMBER(Data!$Q21)), (1-Data!$Q21), 1))</f>
        <v>0</v>
      </c>
      <c r="AT21" s="3">
        <f>IF(OR(Data!AU21="", Data!$H21="", $G21=""), 0, ((Data!AU21*Data!$H21*$G21)/2000) * IF(AND(AT$5="Particulate", ISNUMBER(Data!$O21)), (1-Data!$O21), 1) * IF(AND($K$3="Yes", ISNUMBER(Data!$Q21)), (1-Data!$Q21), 1))</f>
        <v>0</v>
      </c>
      <c r="AU21" s="3">
        <f>IF(OR(Data!AV21="", Data!$H21="", $G21=""), 0, ((Data!AV21*Data!$H21*$G21)/2000) * IF(AND(AU$5="Particulate", ISNUMBER(Data!$O21)), (1-Data!$O21), 1) * IF(AND($K$3="Yes", ISNUMBER(Data!$Q21)), (1-Data!$Q21), 1))</f>
        <v>0</v>
      </c>
      <c r="AV21" s="3">
        <f>IF(OR(Data!AW21="", Data!$H21="", $G21=""), 0, ((Data!AW21*Data!$H21*$G21)/2000) * IF(AND(AV$5="Particulate", ISNUMBER(Data!$O21)), (1-Data!$O21), 1) * IF(AND($K$3="Yes", ISNUMBER(Data!$Q21)), (1-Data!$Q21), 1))</f>
        <v>0</v>
      </c>
      <c r="AW21" s="3">
        <f>IF(OR(Data!AX21="", Data!$H21="", $G21=""), 0, ((Data!AX21*Data!$H21*$G21)/2000) * IF(AND(AW$5="Particulate", ISNUMBER(Data!$O21)), (1-Data!$O21), 1) * IF(AND($K$3="Yes", ISNUMBER(Data!$Q21)), (1-Data!$Q21), 1))</f>
        <v>0</v>
      </c>
      <c r="AX21" s="3">
        <f>IF(OR(Data!AY21="", Data!$H21="", $G21=""), 0, ((Data!AY21*Data!$H21*$G21)/2000) * IF(AND(AX$5="Particulate", ISNUMBER(Data!$O21)), (1-Data!$O21), 1) * IF(AND($K$3="Yes", ISNUMBER(Data!$Q21)), (1-Data!$Q21), 1))</f>
        <v>0</v>
      </c>
      <c r="AY21" s="3">
        <f>IF(OR(Data!AZ21="", Data!$H21="", $G21=""), 0, ((Data!AZ21*Data!$H21*$G21)/2000) * IF(AND(AY$5="Particulate", ISNUMBER(Data!$O21)), (1-Data!$O21), 1) * IF(AND($K$3="Yes", ISNUMBER(Data!$Q21)), (1-Data!$Q21), 1))</f>
        <v>0</v>
      </c>
      <c r="AZ21" s="3">
        <f>IF(OR(Data!BA21="", Data!$H21="", $G21=""), 0, ((Data!BA21*Data!$H21*$G21)/2000) * IF(AND(AZ$5="Particulate", ISNUMBER(Data!$O21)), (1-Data!$O21), 1) * IF(AND($K$3="Yes", ISNUMBER(Data!$Q21)), (1-Data!$Q21), 1))</f>
        <v>0</v>
      </c>
      <c r="BA21" s="3">
        <f>IF(OR(Data!BB21="", Data!$H21="", $G21=""), 0, ((Data!BB21*Data!$H21*$G21)/2000) * IF(AND(BA$5="Particulate", ISNUMBER(Data!$O21)), (1-Data!$O21), 1) * IF(AND($K$3="Yes", ISNUMBER(Data!$Q21)), (1-Data!$Q21), 1))</f>
        <v>0</v>
      </c>
      <c r="BB21" s="3">
        <f>IF(OR(Data!BC21="", Data!$H21="", $G21=""), 0, ((Data!BC21*Data!$H21*$G21)/2000) * IF(AND(BB$5="Particulate", ISNUMBER(Data!$O21)), (1-Data!$O21), 1) * IF(AND($K$3="Yes", ISNUMBER(Data!$Q21)), (1-Data!$Q21), 1))</f>
        <v>0</v>
      </c>
      <c r="BC21" s="3">
        <f>IF(OR(Data!BD21="", Data!$H21="", $G21=""), 0, ((Data!BD21*Data!$H21*$G21)/2000) * IF(AND(BC$5="Particulate", ISNUMBER(Data!$O21)), (1-Data!$O21), 1) * IF(AND($K$3="Yes", ISNUMBER(Data!$Q21)), (1-Data!$Q21), 1))</f>
        <v>0</v>
      </c>
      <c r="BD21" s="3">
        <f>IF(OR(Data!BE21="", Data!$H21="", $G21=""), 0, ((Data!BE21*Data!$H21*$G21)/2000) * IF(AND(BD$5="Particulate", ISNUMBER(Data!$O21)), (1-Data!$O21), 1) * IF(AND($K$3="Yes", ISNUMBER(Data!$Q21)), (1-Data!$Q21), 1))</f>
        <v>0</v>
      </c>
      <c r="BE21" s="3">
        <f>IF(OR(Data!BF21="", Data!$H21="", $G21=""), 0, ((Data!BF21*Data!$H21*$G21)/2000) * IF(AND(BE$5="Particulate", ISNUMBER(Data!$O21)), (1-Data!$O21), 1) * IF(AND($K$3="Yes", ISNUMBER(Data!$Q21)), (1-Data!$Q21), 1))</f>
        <v>0</v>
      </c>
      <c r="BF21" s="3">
        <f>IF(OR(Data!BG21="", Data!$H21="", $G21=""), 0, ((Data!BG21*Data!$H21*$G21)/2000) * IF(AND(BF$5="Particulate", ISNUMBER(Data!$O21)), (1-Data!$O21), 1) * IF(AND($K$3="Yes", ISNUMBER(Data!$Q21)), (1-Data!$Q21), 1))</f>
        <v>0</v>
      </c>
      <c r="BG21" s="3">
        <f>IF(OR(Data!BH21="", Data!$H21="", $G21=""), 0, ((Data!BH21*Data!$H21*$G21)/2000) * IF(AND(BG$5="Particulate", ISNUMBER(Data!$O21)), (1-Data!$O21), 1) * IF(AND($K$3="Yes", ISNUMBER(Data!$Q21)), (1-Data!$Q21), 1))</f>
        <v>0</v>
      </c>
      <c r="BH21" s="3">
        <f>IF(OR(Data!BI21="", Data!$H21="", $G21=""), 0, ((Data!BI21*Data!$H21*$G21)/2000) * IF(AND(BH$5="Particulate", ISNUMBER(Data!$O21)), (1-Data!$O21), 1) * IF(AND($K$3="Yes", ISNUMBER(Data!$Q21)), (1-Data!$Q21), 1))</f>
        <v>0</v>
      </c>
      <c r="BI21" s="3">
        <f>IF(OR(Data!BJ21="", Data!$H21="", $G21=""), 0, ((Data!BJ21*Data!$H21*$G21)/2000) * IF(AND(BI$5="Particulate", ISNUMBER(Data!$O21)), (1-Data!$O21), 1) * IF(AND($K$3="Yes", ISNUMBER(Data!$Q21)), (1-Data!$Q21), 1))</f>
        <v>0</v>
      </c>
      <c r="BJ21" s="3">
        <f>IF(OR(Data!BK21="", Data!$H21="", $G21=""), 0, ((Data!BK21*Data!$H21*$G21)/2000) * IF(AND(BJ$5="Particulate", ISNUMBER(Data!$O21)), (1-Data!$O21), 1) * IF(AND($K$3="Yes", ISNUMBER(Data!$Q21)), (1-Data!$Q21), 1))</f>
        <v>0</v>
      </c>
      <c r="BK21" s="3">
        <f>IF(OR(Data!BL21="", Data!$H21="", $G21=""), 0, ((Data!BL21*Data!$H21*$G21)/2000) * IF(AND(BK$5="Particulate", ISNUMBER(Data!$O21)), (1-Data!$O21), 1) * IF(AND($K$3="Yes", ISNUMBER(Data!$Q21)), (1-Data!$Q21), 1))</f>
        <v>0</v>
      </c>
      <c r="BL21" s="3">
        <f>IF(OR(Data!BM21="", Data!$H21="", $G21=""), 0, ((Data!BM21*Data!$H21*$G21)/2000) * IF(AND(BL$5="Particulate", ISNUMBER(Data!$O21)), (1-Data!$O21), 1) * IF(AND($K$3="Yes", ISNUMBER(Data!$Q21)), (1-Data!$Q21), 1))</f>
        <v>0</v>
      </c>
      <c r="BM21" s="3">
        <f>IF(OR(Data!BN21="", Data!$H21="", $G21=""), 0, ((Data!BN21*Data!$H21*$G21)/2000) * IF(AND(BM$5="Particulate", ISNUMBER(Data!$O21)), (1-Data!$O21), 1) * IF(AND($K$3="Yes", ISNUMBER(Data!$Q21)), (1-Data!$Q21), 1))</f>
        <v>0</v>
      </c>
      <c r="BN21" s="3">
        <f>IF(OR(Data!BO21="", Data!$H21="", $G21=""), 0, ((Data!BO21*Data!$H21*$G21)/2000) * IF(AND(BN$5="Particulate", ISNUMBER(Data!$O21)), (1-Data!$O21), 1) * IF(AND($K$3="Yes", ISNUMBER(Data!$Q21)), (1-Data!$Q21), 1))</f>
        <v>0</v>
      </c>
      <c r="BO21" s="3">
        <f>IF(OR(Data!BP21="", Data!$H21="", $G21=""), 0, ((Data!BP21*Data!$H21*$G21)/2000) * IF(AND(BO$5="Particulate", ISNUMBER(Data!$O21)), (1-Data!$O21), 1) * IF(AND($K$3="Yes", ISNUMBER(Data!$Q21)), (1-Data!$Q21), 1))</f>
        <v>0</v>
      </c>
      <c r="BP21" s="3">
        <f>IF(OR(Data!BQ21="", Data!$H21="", $G21=""), 0, ((Data!BQ21*Data!$H21*$G21)/2000) * IF(AND(BP$5="Particulate", ISNUMBER(Data!$O21)), (1-Data!$O21), 1) * IF(AND($K$3="Yes", ISNUMBER(Data!$Q21)), (1-Data!$Q21), 1))</f>
        <v>0</v>
      </c>
      <c r="BQ21" s="3">
        <f>IF(OR(Data!BR21="", Data!$H21="", $G21=""), 0, ((Data!BR21*Data!$H21*$G21)/2000) * IF(AND(BQ$5="Particulate", ISNUMBER(Data!$O21)), (1-Data!$O21), 1) * IF(AND($K$3="Yes", ISNUMBER(Data!$Q21)), (1-Data!$Q21), 1))</f>
        <v>0</v>
      </c>
      <c r="BR21" s="3">
        <f>IF(OR(Data!BS21="", Data!$H21="", $G21=""), 0, ((Data!BS21*Data!$H21*$G21)/2000) * IF(AND(BR$5="Particulate", ISNUMBER(Data!$O21)), (1-Data!$O21), 1) * IF(AND($K$3="Yes", ISNUMBER(Data!$Q21)), (1-Data!$Q21), 1))</f>
        <v>0</v>
      </c>
      <c r="BS21" s="3">
        <f>IF(OR(Data!BT21="", Data!$H21="", $G21=""), 0, ((Data!BT21*Data!$H21*$G21)/2000) * IF(AND(BS$5="Particulate", ISNUMBER(Data!$O21)), (1-Data!$O21), 1) * IF(AND($K$3="Yes", ISNUMBER(Data!$Q21)), (1-Data!$Q21), 1))</f>
        <v>0</v>
      </c>
      <c r="BT21" s="3">
        <f>IF(OR(Data!BU21="", Data!$H21="", $G21=""), 0, ((Data!BU21*Data!$H21*$G21)/2000) * IF(AND(BT$5="Particulate", ISNUMBER(Data!$O21)), (1-Data!$O21), 1) * IF(AND($K$3="Yes", ISNUMBER(Data!$Q21)), (1-Data!$Q21), 1))</f>
        <v>0</v>
      </c>
      <c r="BU21" s="3">
        <f>IF(OR(Data!BV21="", Data!$H21="", $G21=""), 0, ((Data!BV21*Data!$H21*$G21)/2000) * IF(AND(BU$5="Particulate", ISNUMBER(Data!$O21)), (1-Data!$O21), 1) * IF(AND($K$3="Yes", ISNUMBER(Data!$Q21)), (1-Data!$Q21), 1))</f>
        <v>0</v>
      </c>
      <c r="BV21" s="3">
        <f>IF(OR(Data!BW21="", Data!$H21="", $G21=""), 0, ((Data!BW21*Data!$H21*$G21)/2000) * IF(AND(BV$5="Particulate", ISNUMBER(Data!$O21)), (1-Data!$O21), 1) * IF(AND($K$3="Yes", ISNUMBER(Data!$Q21)), (1-Data!$Q21), 1))</f>
        <v>0</v>
      </c>
      <c r="BW21" s="3">
        <f>IF(OR(Data!BX21="", Data!$H21="", $G21=""), 0, ((Data!BX21*Data!$H21*$G21)/2000) * IF(AND(BW$5="Particulate", ISNUMBER(Data!$O21)), (1-Data!$O21), 1) * IF(AND($K$3="Yes", ISNUMBER(Data!$Q21)), (1-Data!$Q21), 1))</f>
        <v>0</v>
      </c>
      <c r="BX21" s="3">
        <f>IF(OR(Data!BY21="", Data!$H21="", $G21=""), 0, ((Data!BY21*Data!$H21*$G21)/2000) * IF(AND(BX$5="Particulate", ISNUMBER(Data!$O21)), (1-Data!$O21), 1) * IF(AND($K$3="Yes", ISNUMBER(Data!$Q21)), (1-Data!$Q21), 1))</f>
        <v>0</v>
      </c>
      <c r="BY21" s="3">
        <f>IF(OR(Data!BZ21="", Data!$H21="", $G21=""), 0, ((Data!BZ21*Data!$H21*$G21)/2000) * IF(AND(BY$5="Particulate", ISNUMBER(Data!$O21)), (1-Data!$O21), 1) * IF(AND($K$3="Yes", ISNUMBER(Data!$Q21)), (1-Data!$Q21), 1))</f>
        <v>0</v>
      </c>
      <c r="BZ21" s="3">
        <f>IF(OR(Data!CA21="", Data!$H21="", $G21=""), 0, ((Data!CA21*Data!$H21*$G21)/2000) * IF(AND(BZ$5="Particulate", ISNUMBER(Data!$O21)), (1-Data!$O21), 1) * IF(AND($K$3="Yes", ISNUMBER(Data!$Q21)), (1-Data!$Q21), 1))</f>
        <v>0</v>
      </c>
    </row>
    <row r="22" spans="1:78" x14ac:dyDescent="0.25">
      <c r="A22" s="347">
        <f>Data!A22</f>
        <v>14</v>
      </c>
      <c r="B22" s="108">
        <f>Data!B22</f>
        <v>0</v>
      </c>
      <c r="C22" s="108">
        <f>Data!C22</f>
        <v>0</v>
      </c>
      <c r="D22" s="108">
        <f>Data!D22</f>
        <v>0</v>
      </c>
      <c r="E22" s="108">
        <f>Data!E22</f>
        <v>0</v>
      </c>
      <c r="F22" s="108">
        <f>Data!F22</f>
        <v>0</v>
      </c>
      <c r="G22" s="189"/>
      <c r="I22" s="35" t="s">
        <v>141</v>
      </c>
      <c r="J22" s="35" t="s">
        <v>6</v>
      </c>
      <c r="K22" s="35" t="s">
        <v>139</v>
      </c>
      <c r="L22" s="72"/>
      <c r="M22" s="35" t="s">
        <v>141</v>
      </c>
      <c r="N22" s="35" t="s">
        <v>6</v>
      </c>
      <c r="O22" s="35" t="s">
        <v>139</v>
      </c>
      <c r="Q22" s="365">
        <f>IF(ISNUMBER(Data!$K22), (Data!$K22*$G22)/2000, IF(AND(ISNUMBER(Data!$H22), ISNUMBER(Data!$I22)), (Data!$H22*Data!$I22*$G22)/2000, 0))</f>
        <v>0</v>
      </c>
      <c r="R22" s="17">
        <f>IF(ISNUMBER(Data!$L22), (Data!$L22*$G22)/2000, IF(AND(ISNUMBER(Data!$H22), ISNUMBER(Data!$J22)), (Data!$H22*Data!$J22*$G22)/2000, 0)) * IF(ISNUMBER(Data!$O22), 1-Data!$O22, 1) * IF(AND($K$3="yes",ISNUMBER(Data!$Q22)),(1-Data!$Q22),1)</f>
        <v>0</v>
      </c>
      <c r="S22" s="3">
        <f>IF(OR(Data!T22="", Data!$H22="", $G22=""), 0, ((Data!T22*Data!$H22*$G22)/2000) * IF(AND(S$5="Particulate", ISNUMBER(Data!$O22)), (1-Data!$O22), 1) * IF(AND($K$3="Yes", ISNUMBER(Data!$Q22)), (1-Data!$Q22), 1))</f>
        <v>0</v>
      </c>
      <c r="T22" s="3">
        <f>IF(OR(Data!U22="", Data!$H22="", $G22=""), 0, ((Data!U22*Data!$H22*$G22)/2000) * IF(AND(T$5="Particulate", ISNUMBER(Data!$O22)), (1-Data!$O22), 1) * IF(AND($K$3="Yes", ISNUMBER(Data!$Q22)), (1-Data!$Q22), 1))</f>
        <v>0</v>
      </c>
      <c r="U22" s="3">
        <f>IF(OR(Data!V22="", Data!$H22="", $G22=""), 0, ((Data!V22*Data!$H22*$G22)/2000) * IF(AND(U$5="Particulate", ISNUMBER(Data!$O22)), (1-Data!$O22), 1) * IF(AND($K$3="Yes", ISNUMBER(Data!$Q22)), (1-Data!$Q22), 1))</f>
        <v>0</v>
      </c>
      <c r="V22" s="3">
        <f>IF(OR(Data!W22="", Data!$H22="", $G22=""), 0, ((Data!W22*Data!$H22*$G22)/2000) * IF(AND(V$5="Particulate", ISNUMBER(Data!$O22)), (1-Data!$O22), 1) * IF(AND($K$3="Yes", ISNUMBER(Data!$Q22)), (1-Data!$Q22), 1))</f>
        <v>0</v>
      </c>
      <c r="W22" s="3">
        <f>IF(OR(Data!X22="", Data!$H22="", $G22=""), 0, ((Data!X22*Data!$H22*$G22)/2000) * IF(AND(W$5="Particulate", ISNUMBER(Data!$O22)), (1-Data!$O22), 1) * IF(AND($K$3="Yes", ISNUMBER(Data!$Q22)), (1-Data!$Q22), 1))</f>
        <v>0</v>
      </c>
      <c r="X22" s="3">
        <f>IF(OR(Data!Y22="", Data!$H22="", $G22=""), 0, ((Data!Y22*Data!$H22*$G22)/2000) * IF(AND(X$5="Particulate", ISNUMBER(Data!$O22)), (1-Data!$O22), 1) * IF(AND($K$3="Yes", ISNUMBER(Data!$Q22)), (1-Data!$Q22), 1))</f>
        <v>0</v>
      </c>
      <c r="Y22" s="3">
        <f>IF(OR(Data!Z22="", Data!$H22="", $G22=""), 0, ((Data!Z22*Data!$H22*$G22)/2000) * IF(AND(Y$5="Particulate", ISNUMBER(Data!$O22)), (1-Data!$O22), 1) * IF(AND($K$3="Yes", ISNUMBER(Data!$Q22)), (1-Data!$Q22), 1))</f>
        <v>0</v>
      </c>
      <c r="Z22" s="3">
        <f>IF(OR(Data!AA22="", Data!$H22="", $G22=""), 0, ((Data!AA22*Data!$H22*$G22)/2000) * IF(AND(Z$5="Particulate", ISNUMBER(Data!$O22)), (1-Data!$O22), 1) * IF(AND($K$3="Yes", ISNUMBER(Data!$Q22)), (1-Data!$Q22), 1))</f>
        <v>0</v>
      </c>
      <c r="AA22" s="3">
        <f>IF(OR(Data!AB22="", Data!$H22="", $G22=""), 0, ((Data!AB22*Data!$H22*$G22)/2000) * IF(AND(AA$5="Particulate", ISNUMBER(Data!$O22)), (1-Data!$O22), 1) * IF(AND($K$3="Yes", ISNUMBER(Data!$Q22)), (1-Data!$Q22), 1))</f>
        <v>0</v>
      </c>
      <c r="AB22" s="3">
        <f>IF(OR(Data!AC22="", Data!$H22="", $G22=""), 0, ((Data!AC22*Data!$H22*$G22)/2000) * IF(AND(AB$5="Particulate", ISNUMBER(Data!$O22)), (1-Data!$O22), 1) * IF(AND($K$3="Yes", ISNUMBER(Data!$Q22)), (1-Data!$Q22), 1))</f>
        <v>0</v>
      </c>
      <c r="AC22" s="3">
        <f>IF(OR(Data!AD22="", Data!$H22="", $G22=""), 0, ((Data!AD22*Data!$H22*$G22)/2000) * IF(AND(AC$5="Particulate", ISNUMBER(Data!$O22)), (1-Data!$O22), 1) * IF(AND($K$3="Yes", ISNUMBER(Data!$Q22)), (1-Data!$Q22), 1))</f>
        <v>0</v>
      </c>
      <c r="AD22" s="3">
        <f>IF(OR(Data!AE22="", Data!$H22="", $G22=""), 0, ((Data!AE22*Data!$H22*$G22)/2000) * IF(AND(AD$5="Particulate", ISNUMBER(Data!$O22)), (1-Data!$O22), 1) * IF(AND($K$3="Yes", ISNUMBER(Data!$Q22)), (1-Data!$Q22), 1))</f>
        <v>0</v>
      </c>
      <c r="AE22" s="3">
        <f>IF(OR(Data!AF22="", Data!$H22="", $G22=""), 0, ((Data!AF22*Data!$H22*$G22)/2000) * IF(AND(AE$5="Particulate", ISNUMBER(Data!$O22)), (1-Data!$O22), 1) * IF(AND($K$3="Yes", ISNUMBER(Data!$Q22)), (1-Data!$Q22), 1))</f>
        <v>0</v>
      </c>
      <c r="AF22" s="3">
        <f>IF(OR(Data!AG22="", Data!$H22="", $G22=""), 0, ((Data!AG22*Data!$H22*$G22)/2000) * IF(AND(AF$5="Particulate", ISNUMBER(Data!$O22)), (1-Data!$O22), 1) * IF(AND($K$3="Yes", ISNUMBER(Data!$Q22)), (1-Data!$Q22), 1))</f>
        <v>0</v>
      </c>
      <c r="AG22" s="3">
        <f>IF(OR(Data!AH22="", Data!$H22="", $G22=""), 0, ((Data!AH22*Data!$H22*$G22)/2000) * IF(AND(AG$5="Particulate", ISNUMBER(Data!$O22)), (1-Data!$O22), 1) * IF(AND($K$3="Yes", ISNUMBER(Data!$Q22)), (1-Data!$Q22), 1))</f>
        <v>0</v>
      </c>
      <c r="AH22" s="3">
        <f>IF(OR(Data!AI22="", Data!$H22="", $G22=""), 0, ((Data!AI22*Data!$H22*$G22)/2000) * IF(AND(AH$5="Particulate", ISNUMBER(Data!$O22)), (1-Data!$O22), 1) * IF(AND($K$3="Yes", ISNUMBER(Data!$Q22)), (1-Data!$Q22), 1))</f>
        <v>0</v>
      </c>
      <c r="AI22" s="3">
        <f>IF(OR(Data!AJ22="", Data!$H22="", $G22=""), 0, ((Data!AJ22*Data!$H22*$G22)/2000) * IF(AND(AI$5="Particulate", ISNUMBER(Data!$O22)), (1-Data!$O22), 1) * IF(AND($K$3="Yes", ISNUMBER(Data!$Q22)), (1-Data!$Q22), 1))</f>
        <v>0</v>
      </c>
      <c r="AJ22" s="3">
        <f>IF(OR(Data!AK22="", Data!$H22="", $G22=""), 0, ((Data!AK22*Data!$H22*$G22)/2000) * IF(AND(AJ$5="Particulate", ISNUMBER(Data!$O22)), (1-Data!$O22), 1) * IF(AND($K$3="Yes", ISNUMBER(Data!$Q22)), (1-Data!$Q22), 1))</f>
        <v>0</v>
      </c>
      <c r="AK22" s="3">
        <f>IF(OR(Data!AL22="", Data!$H22="", $G22=""), 0, ((Data!AL22*Data!$H22*$G22)/2000) * IF(AND(AK$5="Particulate", ISNUMBER(Data!$O22)), (1-Data!$O22), 1) * IF(AND($K$3="Yes", ISNUMBER(Data!$Q22)), (1-Data!$Q22), 1))</f>
        <v>0</v>
      </c>
      <c r="AL22" s="3">
        <f>IF(OR(Data!AM22="", Data!$H22="", $G22=""), 0, ((Data!AM22*Data!$H22*$G22)/2000) * IF(AND(AL$5="Particulate", ISNUMBER(Data!$O22)), (1-Data!$O22), 1) * IF(AND($K$3="Yes", ISNUMBER(Data!$Q22)), (1-Data!$Q22), 1))</f>
        <v>0</v>
      </c>
      <c r="AM22" s="3">
        <f>IF(OR(Data!AN22="", Data!$H22="", $G22=""), 0, ((Data!AN22*Data!$H22*$G22)/2000) * IF(AND(AM$5="Particulate", ISNUMBER(Data!$O22)), (1-Data!$O22), 1) * IF(AND($K$3="Yes", ISNUMBER(Data!$Q22)), (1-Data!$Q22), 1))</f>
        <v>0</v>
      </c>
      <c r="AN22" s="3">
        <f>IF(OR(Data!AO22="", Data!$H22="", $G22=""), 0, ((Data!AO22*Data!$H22*$G22)/2000) * IF(AND(AN$5="Particulate", ISNUMBER(Data!$O22)), (1-Data!$O22), 1) * IF(AND($K$3="Yes", ISNUMBER(Data!$Q22)), (1-Data!$Q22), 1))</f>
        <v>0</v>
      </c>
      <c r="AO22" s="3">
        <f>IF(OR(Data!AP22="", Data!$H22="", $G22=""), 0, ((Data!AP22*Data!$H22*$G22)/2000) * IF(AND(AO$5="Particulate", ISNUMBER(Data!$O22)), (1-Data!$O22), 1) * IF(AND($K$3="Yes", ISNUMBER(Data!$Q22)), (1-Data!$Q22), 1))</f>
        <v>0</v>
      </c>
      <c r="AP22" s="3">
        <f>IF(OR(Data!AQ22="", Data!$H22="", $G22=""), 0, ((Data!AQ22*Data!$H22*$G22)/2000) * IF(AND(AP$5="Particulate", ISNUMBER(Data!$O22)), (1-Data!$O22), 1) * IF(AND($K$3="Yes", ISNUMBER(Data!$Q22)), (1-Data!$Q22), 1))</f>
        <v>0</v>
      </c>
      <c r="AQ22" s="3">
        <f>IF(OR(Data!AR22="", Data!$H22="", $G22=""), 0, ((Data!AR22*Data!$H22*$G22)/2000) * IF(AND(AQ$5="Particulate", ISNUMBER(Data!$O22)), (1-Data!$O22), 1) * IF(AND($K$3="Yes", ISNUMBER(Data!$Q22)), (1-Data!$Q22), 1))</f>
        <v>0</v>
      </c>
      <c r="AR22" s="3">
        <f>IF(OR(Data!AS22="", Data!$H22="", $G22=""), 0, ((Data!AS22*Data!$H22*$G22)/2000) * IF(AND(AR$5="Particulate", ISNUMBER(Data!$O22)), (1-Data!$O22), 1) * IF(AND($K$3="Yes", ISNUMBER(Data!$Q22)), (1-Data!$Q22), 1))</f>
        <v>0</v>
      </c>
      <c r="AS22" s="3">
        <f>IF(OR(Data!AT22="", Data!$H22="", $G22=""), 0, ((Data!AT22*Data!$H22*$G22)/2000) * IF(AND(AS$5="Particulate", ISNUMBER(Data!$O22)), (1-Data!$O22), 1) * IF(AND($K$3="Yes", ISNUMBER(Data!$Q22)), (1-Data!$Q22), 1))</f>
        <v>0</v>
      </c>
      <c r="AT22" s="3">
        <f>IF(OR(Data!AU22="", Data!$H22="", $G22=""), 0, ((Data!AU22*Data!$H22*$G22)/2000) * IF(AND(AT$5="Particulate", ISNUMBER(Data!$O22)), (1-Data!$O22), 1) * IF(AND($K$3="Yes", ISNUMBER(Data!$Q22)), (1-Data!$Q22), 1))</f>
        <v>0</v>
      </c>
      <c r="AU22" s="3">
        <f>IF(OR(Data!AV22="", Data!$H22="", $G22=""), 0, ((Data!AV22*Data!$H22*$G22)/2000) * IF(AND(AU$5="Particulate", ISNUMBER(Data!$O22)), (1-Data!$O22), 1) * IF(AND($K$3="Yes", ISNUMBER(Data!$Q22)), (1-Data!$Q22), 1))</f>
        <v>0</v>
      </c>
      <c r="AV22" s="3">
        <f>IF(OR(Data!AW22="", Data!$H22="", $G22=""), 0, ((Data!AW22*Data!$H22*$G22)/2000) * IF(AND(AV$5="Particulate", ISNUMBER(Data!$O22)), (1-Data!$O22), 1) * IF(AND($K$3="Yes", ISNUMBER(Data!$Q22)), (1-Data!$Q22), 1))</f>
        <v>0</v>
      </c>
      <c r="AW22" s="3">
        <f>IF(OR(Data!AX22="", Data!$H22="", $G22=""), 0, ((Data!AX22*Data!$H22*$G22)/2000) * IF(AND(AW$5="Particulate", ISNUMBER(Data!$O22)), (1-Data!$O22), 1) * IF(AND($K$3="Yes", ISNUMBER(Data!$Q22)), (1-Data!$Q22), 1))</f>
        <v>0</v>
      </c>
      <c r="AX22" s="3">
        <f>IF(OR(Data!AY22="", Data!$H22="", $G22=""), 0, ((Data!AY22*Data!$H22*$G22)/2000) * IF(AND(AX$5="Particulate", ISNUMBER(Data!$O22)), (1-Data!$O22), 1) * IF(AND($K$3="Yes", ISNUMBER(Data!$Q22)), (1-Data!$Q22), 1))</f>
        <v>0</v>
      </c>
      <c r="AY22" s="3">
        <f>IF(OR(Data!AZ22="", Data!$H22="", $G22=""), 0, ((Data!AZ22*Data!$H22*$G22)/2000) * IF(AND(AY$5="Particulate", ISNUMBER(Data!$O22)), (1-Data!$O22), 1) * IF(AND($K$3="Yes", ISNUMBER(Data!$Q22)), (1-Data!$Q22), 1))</f>
        <v>0</v>
      </c>
      <c r="AZ22" s="3">
        <f>IF(OR(Data!BA22="", Data!$H22="", $G22=""), 0, ((Data!BA22*Data!$H22*$G22)/2000) * IF(AND(AZ$5="Particulate", ISNUMBER(Data!$O22)), (1-Data!$O22), 1) * IF(AND($K$3="Yes", ISNUMBER(Data!$Q22)), (1-Data!$Q22), 1))</f>
        <v>0</v>
      </c>
      <c r="BA22" s="3">
        <f>IF(OR(Data!BB22="", Data!$H22="", $G22=""), 0, ((Data!BB22*Data!$H22*$G22)/2000) * IF(AND(BA$5="Particulate", ISNUMBER(Data!$O22)), (1-Data!$O22), 1) * IF(AND($K$3="Yes", ISNUMBER(Data!$Q22)), (1-Data!$Q22), 1))</f>
        <v>0</v>
      </c>
      <c r="BB22" s="3">
        <f>IF(OR(Data!BC22="", Data!$H22="", $G22=""), 0, ((Data!BC22*Data!$H22*$G22)/2000) * IF(AND(BB$5="Particulate", ISNUMBER(Data!$O22)), (1-Data!$O22), 1) * IF(AND($K$3="Yes", ISNUMBER(Data!$Q22)), (1-Data!$Q22), 1))</f>
        <v>0</v>
      </c>
      <c r="BC22" s="3">
        <f>IF(OR(Data!BD22="", Data!$H22="", $G22=""), 0, ((Data!BD22*Data!$H22*$G22)/2000) * IF(AND(BC$5="Particulate", ISNUMBER(Data!$O22)), (1-Data!$O22), 1) * IF(AND($K$3="Yes", ISNUMBER(Data!$Q22)), (1-Data!$Q22), 1))</f>
        <v>0</v>
      </c>
      <c r="BD22" s="3">
        <f>IF(OR(Data!BE22="", Data!$H22="", $G22=""), 0, ((Data!BE22*Data!$H22*$G22)/2000) * IF(AND(BD$5="Particulate", ISNUMBER(Data!$O22)), (1-Data!$O22), 1) * IF(AND($K$3="Yes", ISNUMBER(Data!$Q22)), (1-Data!$Q22), 1))</f>
        <v>0</v>
      </c>
      <c r="BE22" s="3">
        <f>IF(OR(Data!BF22="", Data!$H22="", $G22=""), 0, ((Data!BF22*Data!$H22*$G22)/2000) * IF(AND(BE$5="Particulate", ISNUMBER(Data!$O22)), (1-Data!$O22), 1) * IF(AND($K$3="Yes", ISNUMBER(Data!$Q22)), (1-Data!$Q22), 1))</f>
        <v>0</v>
      </c>
      <c r="BF22" s="3">
        <f>IF(OR(Data!BG22="", Data!$H22="", $G22=""), 0, ((Data!BG22*Data!$H22*$G22)/2000) * IF(AND(BF$5="Particulate", ISNUMBER(Data!$O22)), (1-Data!$O22), 1) * IF(AND($K$3="Yes", ISNUMBER(Data!$Q22)), (1-Data!$Q22), 1))</f>
        <v>0</v>
      </c>
      <c r="BG22" s="3">
        <f>IF(OR(Data!BH22="", Data!$H22="", $G22=""), 0, ((Data!BH22*Data!$H22*$G22)/2000) * IF(AND(BG$5="Particulate", ISNUMBER(Data!$O22)), (1-Data!$O22), 1) * IF(AND($K$3="Yes", ISNUMBER(Data!$Q22)), (1-Data!$Q22), 1))</f>
        <v>0</v>
      </c>
      <c r="BH22" s="3">
        <f>IF(OR(Data!BI22="", Data!$H22="", $G22=""), 0, ((Data!BI22*Data!$H22*$G22)/2000) * IF(AND(BH$5="Particulate", ISNUMBER(Data!$O22)), (1-Data!$O22), 1) * IF(AND($K$3="Yes", ISNUMBER(Data!$Q22)), (1-Data!$Q22), 1))</f>
        <v>0</v>
      </c>
      <c r="BI22" s="3">
        <f>IF(OR(Data!BJ22="", Data!$H22="", $G22=""), 0, ((Data!BJ22*Data!$H22*$G22)/2000) * IF(AND(BI$5="Particulate", ISNUMBER(Data!$O22)), (1-Data!$O22), 1) * IF(AND($K$3="Yes", ISNUMBER(Data!$Q22)), (1-Data!$Q22), 1))</f>
        <v>0</v>
      </c>
      <c r="BJ22" s="3">
        <f>IF(OR(Data!BK22="", Data!$H22="", $G22=""), 0, ((Data!BK22*Data!$H22*$G22)/2000) * IF(AND(BJ$5="Particulate", ISNUMBER(Data!$O22)), (1-Data!$O22), 1) * IF(AND($K$3="Yes", ISNUMBER(Data!$Q22)), (1-Data!$Q22), 1))</f>
        <v>0</v>
      </c>
      <c r="BK22" s="3">
        <f>IF(OR(Data!BL22="", Data!$H22="", $G22=""), 0, ((Data!BL22*Data!$H22*$G22)/2000) * IF(AND(BK$5="Particulate", ISNUMBER(Data!$O22)), (1-Data!$O22), 1) * IF(AND($K$3="Yes", ISNUMBER(Data!$Q22)), (1-Data!$Q22), 1))</f>
        <v>0</v>
      </c>
      <c r="BL22" s="3">
        <f>IF(OR(Data!BM22="", Data!$H22="", $G22=""), 0, ((Data!BM22*Data!$H22*$G22)/2000) * IF(AND(BL$5="Particulate", ISNUMBER(Data!$O22)), (1-Data!$O22), 1) * IF(AND($K$3="Yes", ISNUMBER(Data!$Q22)), (1-Data!$Q22), 1))</f>
        <v>0</v>
      </c>
      <c r="BM22" s="3">
        <f>IF(OR(Data!BN22="", Data!$H22="", $G22=""), 0, ((Data!BN22*Data!$H22*$G22)/2000) * IF(AND(BM$5="Particulate", ISNUMBER(Data!$O22)), (1-Data!$O22), 1) * IF(AND($K$3="Yes", ISNUMBER(Data!$Q22)), (1-Data!$Q22), 1))</f>
        <v>0</v>
      </c>
      <c r="BN22" s="3">
        <f>IF(OR(Data!BO22="", Data!$H22="", $G22=""), 0, ((Data!BO22*Data!$H22*$G22)/2000) * IF(AND(BN$5="Particulate", ISNUMBER(Data!$O22)), (1-Data!$O22), 1) * IF(AND($K$3="Yes", ISNUMBER(Data!$Q22)), (1-Data!$Q22), 1))</f>
        <v>0</v>
      </c>
      <c r="BO22" s="3">
        <f>IF(OR(Data!BP22="", Data!$H22="", $G22=""), 0, ((Data!BP22*Data!$H22*$G22)/2000) * IF(AND(BO$5="Particulate", ISNUMBER(Data!$O22)), (1-Data!$O22), 1) * IF(AND($K$3="Yes", ISNUMBER(Data!$Q22)), (1-Data!$Q22), 1))</f>
        <v>0</v>
      </c>
      <c r="BP22" s="3">
        <f>IF(OR(Data!BQ22="", Data!$H22="", $G22=""), 0, ((Data!BQ22*Data!$H22*$G22)/2000) * IF(AND(BP$5="Particulate", ISNUMBER(Data!$O22)), (1-Data!$O22), 1) * IF(AND($K$3="Yes", ISNUMBER(Data!$Q22)), (1-Data!$Q22), 1))</f>
        <v>0</v>
      </c>
      <c r="BQ22" s="3">
        <f>IF(OR(Data!BR22="", Data!$H22="", $G22=""), 0, ((Data!BR22*Data!$H22*$G22)/2000) * IF(AND(BQ$5="Particulate", ISNUMBER(Data!$O22)), (1-Data!$O22), 1) * IF(AND($K$3="Yes", ISNUMBER(Data!$Q22)), (1-Data!$Q22), 1))</f>
        <v>0</v>
      </c>
      <c r="BR22" s="3">
        <f>IF(OR(Data!BS22="", Data!$H22="", $G22=""), 0, ((Data!BS22*Data!$H22*$G22)/2000) * IF(AND(BR$5="Particulate", ISNUMBER(Data!$O22)), (1-Data!$O22), 1) * IF(AND($K$3="Yes", ISNUMBER(Data!$Q22)), (1-Data!$Q22), 1))</f>
        <v>0</v>
      </c>
      <c r="BS22" s="3">
        <f>IF(OR(Data!BT22="", Data!$H22="", $G22=""), 0, ((Data!BT22*Data!$H22*$G22)/2000) * IF(AND(BS$5="Particulate", ISNUMBER(Data!$O22)), (1-Data!$O22), 1) * IF(AND($K$3="Yes", ISNUMBER(Data!$Q22)), (1-Data!$Q22), 1))</f>
        <v>0</v>
      </c>
      <c r="BT22" s="3">
        <f>IF(OR(Data!BU22="", Data!$H22="", $G22=""), 0, ((Data!BU22*Data!$H22*$G22)/2000) * IF(AND(BT$5="Particulate", ISNUMBER(Data!$O22)), (1-Data!$O22), 1) * IF(AND($K$3="Yes", ISNUMBER(Data!$Q22)), (1-Data!$Q22), 1))</f>
        <v>0</v>
      </c>
      <c r="BU22" s="3">
        <f>IF(OR(Data!BV22="", Data!$H22="", $G22=""), 0, ((Data!BV22*Data!$H22*$G22)/2000) * IF(AND(BU$5="Particulate", ISNUMBER(Data!$O22)), (1-Data!$O22), 1) * IF(AND($K$3="Yes", ISNUMBER(Data!$Q22)), (1-Data!$Q22), 1))</f>
        <v>0</v>
      </c>
      <c r="BV22" s="3">
        <f>IF(OR(Data!BW22="", Data!$H22="", $G22=""), 0, ((Data!BW22*Data!$H22*$G22)/2000) * IF(AND(BV$5="Particulate", ISNUMBER(Data!$O22)), (1-Data!$O22), 1) * IF(AND($K$3="Yes", ISNUMBER(Data!$Q22)), (1-Data!$Q22), 1))</f>
        <v>0</v>
      </c>
      <c r="BW22" s="3">
        <f>IF(OR(Data!BX22="", Data!$H22="", $G22=""), 0, ((Data!BX22*Data!$H22*$G22)/2000) * IF(AND(BW$5="Particulate", ISNUMBER(Data!$O22)), (1-Data!$O22), 1) * IF(AND($K$3="Yes", ISNUMBER(Data!$Q22)), (1-Data!$Q22), 1))</f>
        <v>0</v>
      </c>
      <c r="BX22" s="3">
        <f>IF(OR(Data!BY22="", Data!$H22="", $G22=""), 0, ((Data!BY22*Data!$H22*$G22)/2000) * IF(AND(BX$5="Particulate", ISNUMBER(Data!$O22)), (1-Data!$O22), 1) * IF(AND($K$3="Yes", ISNUMBER(Data!$Q22)), (1-Data!$Q22), 1))</f>
        <v>0</v>
      </c>
      <c r="BY22" s="3">
        <f>IF(OR(Data!BZ22="", Data!$H22="", $G22=""), 0, ((Data!BZ22*Data!$H22*$G22)/2000) * IF(AND(BY$5="Particulate", ISNUMBER(Data!$O22)), (1-Data!$O22), 1) * IF(AND($K$3="Yes", ISNUMBER(Data!$Q22)), (1-Data!$Q22), 1))</f>
        <v>0</v>
      </c>
      <c r="BZ22" s="3">
        <f>IF(OR(Data!CA22="", Data!$H22="", $G22=""), 0, ((Data!CA22*Data!$H22*$G22)/2000) * IF(AND(BZ$5="Particulate", ISNUMBER(Data!$O22)), (1-Data!$O22), 1) * IF(AND($K$3="Yes", ISNUMBER(Data!$Q22)), (1-Data!$Q22), 1))</f>
        <v>0</v>
      </c>
    </row>
    <row r="23" spans="1:78" x14ac:dyDescent="0.25">
      <c r="A23" s="347">
        <f>Data!A23</f>
        <v>15</v>
      </c>
      <c r="B23" s="108">
        <f>Data!B23</f>
        <v>0</v>
      </c>
      <c r="C23" s="108">
        <f>Data!C23</f>
        <v>0</v>
      </c>
      <c r="D23" s="108">
        <f>Data!D23</f>
        <v>0</v>
      </c>
      <c r="E23" s="108">
        <f>Data!E23</f>
        <v>0</v>
      </c>
      <c r="F23" s="108">
        <f>Data!F23</f>
        <v>0</v>
      </c>
      <c r="G23" s="189"/>
      <c r="I23" s="3" t="str" cm="1">
        <f t="array" ref="I23">TRANSPOSE(_xlfn._xlws.FILTER($S$4:$BZ$4,$S$6:$BZ$6="HAP",""))</f>
        <v/>
      </c>
      <c r="J23" s="3" t="str" cm="1">
        <f t="array" ref="J23">TRANSPOSE(_xlfn._xlws.FILTER($S$3:$BZ$3,$S$6:$BZ$6="HAP",""))</f>
        <v/>
      </c>
      <c r="K23" s="3" t="str" cm="1">
        <f t="array" ref="K23">TRANSPOSE(_xlfn._xlws.FILTER($S$8:$BZ$8,$S$6:$BZ$6="HAP",""))</f>
        <v/>
      </c>
      <c r="M23" s="3" t="str" cm="1">
        <f t="array" ref="M23">TRANSPOSE(_xlfn._xlws.FILTER($S$4:$BZ$4,$S$6:$BZ$6="Other AT",""))</f>
        <v/>
      </c>
      <c r="N23" s="3" t="str" cm="1">
        <f t="array" ref="N23">TRANSPOSE(_xlfn._xlws.FILTER($S$3:$BZ$3,$S$6:$BZ$6="Other AT",""))</f>
        <v/>
      </c>
      <c r="O23" s="3" t="str" cm="1">
        <f t="array" ref="O23">TRANSPOSE(_xlfn._xlws.FILTER($S$8:$BZ$8,$S$6:$BZ$6="Other AT",""))</f>
        <v/>
      </c>
      <c r="Q23" s="365">
        <f>IF(ISNUMBER(Data!$K23), (Data!$K23*$G23)/2000, IF(AND(ISNUMBER(Data!$H23), ISNUMBER(Data!$I23)), (Data!$H23*Data!$I23*$G23)/2000, 0))</f>
        <v>0</v>
      </c>
      <c r="R23" s="17">
        <f>IF(ISNUMBER(Data!$L23), (Data!$L23*$G23)/2000, IF(AND(ISNUMBER(Data!$H23), ISNUMBER(Data!$J23)), (Data!$H23*Data!$J23*$G23)/2000, 0)) * IF(ISNUMBER(Data!$O23), 1-Data!$O23, 1) * IF(AND($K$3="yes",ISNUMBER(Data!$Q23)),(1-Data!$Q23),1)</f>
        <v>0</v>
      </c>
      <c r="S23" s="3">
        <f>IF(OR(Data!T23="", Data!$H23="", $G23=""), 0, ((Data!T23*Data!$H23*$G23)/2000) * IF(AND(S$5="Particulate", ISNUMBER(Data!$O23)), (1-Data!$O23), 1) * IF(AND($K$3="Yes", ISNUMBER(Data!$Q23)), (1-Data!$Q23), 1))</f>
        <v>0</v>
      </c>
      <c r="T23" s="3">
        <f>IF(OR(Data!U23="", Data!$H23="", $G23=""), 0, ((Data!U23*Data!$H23*$G23)/2000) * IF(AND(T$5="Particulate", ISNUMBER(Data!$O23)), (1-Data!$O23), 1) * IF(AND($K$3="Yes", ISNUMBER(Data!$Q23)), (1-Data!$Q23), 1))</f>
        <v>0</v>
      </c>
      <c r="U23" s="3">
        <f>IF(OR(Data!V23="", Data!$H23="", $G23=""), 0, ((Data!V23*Data!$H23*$G23)/2000) * IF(AND(U$5="Particulate", ISNUMBER(Data!$O23)), (1-Data!$O23), 1) * IF(AND($K$3="Yes", ISNUMBER(Data!$Q23)), (1-Data!$Q23), 1))</f>
        <v>0</v>
      </c>
      <c r="V23" s="3">
        <f>IF(OR(Data!W23="", Data!$H23="", $G23=""), 0, ((Data!W23*Data!$H23*$G23)/2000) * IF(AND(V$5="Particulate", ISNUMBER(Data!$O23)), (1-Data!$O23), 1) * IF(AND($K$3="Yes", ISNUMBER(Data!$Q23)), (1-Data!$Q23), 1))</f>
        <v>0</v>
      </c>
      <c r="W23" s="3">
        <f>IF(OR(Data!X23="", Data!$H23="", $G23=""), 0, ((Data!X23*Data!$H23*$G23)/2000) * IF(AND(W$5="Particulate", ISNUMBER(Data!$O23)), (1-Data!$O23), 1) * IF(AND($K$3="Yes", ISNUMBER(Data!$Q23)), (1-Data!$Q23), 1))</f>
        <v>0</v>
      </c>
      <c r="X23" s="3">
        <f>IF(OR(Data!Y23="", Data!$H23="", $G23=""), 0, ((Data!Y23*Data!$H23*$G23)/2000) * IF(AND(X$5="Particulate", ISNUMBER(Data!$O23)), (1-Data!$O23), 1) * IF(AND($K$3="Yes", ISNUMBER(Data!$Q23)), (1-Data!$Q23), 1))</f>
        <v>0</v>
      </c>
      <c r="Y23" s="3">
        <f>IF(OR(Data!Z23="", Data!$H23="", $G23=""), 0, ((Data!Z23*Data!$H23*$G23)/2000) * IF(AND(Y$5="Particulate", ISNUMBER(Data!$O23)), (1-Data!$O23), 1) * IF(AND($K$3="Yes", ISNUMBER(Data!$Q23)), (1-Data!$Q23), 1))</f>
        <v>0</v>
      </c>
      <c r="Z23" s="3">
        <f>IF(OR(Data!AA23="", Data!$H23="", $G23=""), 0, ((Data!AA23*Data!$H23*$G23)/2000) * IF(AND(Z$5="Particulate", ISNUMBER(Data!$O23)), (1-Data!$O23), 1) * IF(AND($K$3="Yes", ISNUMBER(Data!$Q23)), (1-Data!$Q23), 1))</f>
        <v>0</v>
      </c>
      <c r="AA23" s="3">
        <f>IF(OR(Data!AB23="", Data!$H23="", $G23=""), 0, ((Data!AB23*Data!$H23*$G23)/2000) * IF(AND(AA$5="Particulate", ISNUMBER(Data!$O23)), (1-Data!$O23), 1) * IF(AND($K$3="Yes", ISNUMBER(Data!$Q23)), (1-Data!$Q23), 1))</f>
        <v>0</v>
      </c>
      <c r="AB23" s="3">
        <f>IF(OR(Data!AC23="", Data!$H23="", $G23=""), 0, ((Data!AC23*Data!$H23*$G23)/2000) * IF(AND(AB$5="Particulate", ISNUMBER(Data!$O23)), (1-Data!$O23), 1) * IF(AND($K$3="Yes", ISNUMBER(Data!$Q23)), (1-Data!$Q23), 1))</f>
        <v>0</v>
      </c>
      <c r="AC23" s="3">
        <f>IF(OR(Data!AD23="", Data!$H23="", $G23=""), 0, ((Data!AD23*Data!$H23*$G23)/2000) * IF(AND(AC$5="Particulate", ISNUMBER(Data!$O23)), (1-Data!$O23), 1) * IF(AND($K$3="Yes", ISNUMBER(Data!$Q23)), (1-Data!$Q23), 1))</f>
        <v>0</v>
      </c>
      <c r="AD23" s="3">
        <f>IF(OR(Data!AE23="", Data!$H23="", $G23=""), 0, ((Data!AE23*Data!$H23*$G23)/2000) * IF(AND(AD$5="Particulate", ISNUMBER(Data!$O23)), (1-Data!$O23), 1) * IF(AND($K$3="Yes", ISNUMBER(Data!$Q23)), (1-Data!$Q23), 1))</f>
        <v>0</v>
      </c>
      <c r="AE23" s="3">
        <f>IF(OR(Data!AF23="", Data!$H23="", $G23=""), 0, ((Data!AF23*Data!$H23*$G23)/2000) * IF(AND(AE$5="Particulate", ISNUMBER(Data!$O23)), (1-Data!$O23), 1) * IF(AND($K$3="Yes", ISNUMBER(Data!$Q23)), (1-Data!$Q23), 1))</f>
        <v>0</v>
      </c>
      <c r="AF23" s="3">
        <f>IF(OR(Data!AG23="", Data!$H23="", $G23=""), 0, ((Data!AG23*Data!$H23*$G23)/2000) * IF(AND(AF$5="Particulate", ISNUMBER(Data!$O23)), (1-Data!$O23), 1) * IF(AND($K$3="Yes", ISNUMBER(Data!$Q23)), (1-Data!$Q23), 1))</f>
        <v>0</v>
      </c>
      <c r="AG23" s="3">
        <f>IF(OR(Data!AH23="", Data!$H23="", $G23=""), 0, ((Data!AH23*Data!$H23*$G23)/2000) * IF(AND(AG$5="Particulate", ISNUMBER(Data!$O23)), (1-Data!$O23), 1) * IF(AND($K$3="Yes", ISNUMBER(Data!$Q23)), (1-Data!$Q23), 1))</f>
        <v>0</v>
      </c>
      <c r="AH23" s="3">
        <f>IF(OR(Data!AI23="", Data!$H23="", $G23=""), 0, ((Data!AI23*Data!$H23*$G23)/2000) * IF(AND(AH$5="Particulate", ISNUMBER(Data!$O23)), (1-Data!$O23), 1) * IF(AND($K$3="Yes", ISNUMBER(Data!$Q23)), (1-Data!$Q23), 1))</f>
        <v>0</v>
      </c>
      <c r="AI23" s="3">
        <f>IF(OR(Data!AJ23="", Data!$H23="", $G23=""), 0, ((Data!AJ23*Data!$H23*$G23)/2000) * IF(AND(AI$5="Particulate", ISNUMBER(Data!$O23)), (1-Data!$O23), 1) * IF(AND($K$3="Yes", ISNUMBER(Data!$Q23)), (1-Data!$Q23), 1))</f>
        <v>0</v>
      </c>
      <c r="AJ23" s="3">
        <f>IF(OR(Data!AK23="", Data!$H23="", $G23=""), 0, ((Data!AK23*Data!$H23*$G23)/2000) * IF(AND(AJ$5="Particulate", ISNUMBER(Data!$O23)), (1-Data!$O23), 1) * IF(AND($K$3="Yes", ISNUMBER(Data!$Q23)), (1-Data!$Q23), 1))</f>
        <v>0</v>
      </c>
      <c r="AK23" s="3">
        <f>IF(OR(Data!AL23="", Data!$H23="", $G23=""), 0, ((Data!AL23*Data!$H23*$G23)/2000) * IF(AND(AK$5="Particulate", ISNUMBER(Data!$O23)), (1-Data!$O23), 1) * IF(AND($K$3="Yes", ISNUMBER(Data!$Q23)), (1-Data!$Q23), 1))</f>
        <v>0</v>
      </c>
      <c r="AL23" s="3">
        <f>IF(OR(Data!AM23="", Data!$H23="", $G23=""), 0, ((Data!AM23*Data!$H23*$G23)/2000) * IF(AND(AL$5="Particulate", ISNUMBER(Data!$O23)), (1-Data!$O23), 1) * IF(AND($K$3="Yes", ISNUMBER(Data!$Q23)), (1-Data!$Q23), 1))</f>
        <v>0</v>
      </c>
      <c r="AM23" s="3">
        <f>IF(OR(Data!AN23="", Data!$H23="", $G23=""), 0, ((Data!AN23*Data!$H23*$G23)/2000) * IF(AND(AM$5="Particulate", ISNUMBER(Data!$O23)), (1-Data!$O23), 1) * IF(AND($K$3="Yes", ISNUMBER(Data!$Q23)), (1-Data!$Q23), 1))</f>
        <v>0</v>
      </c>
      <c r="AN23" s="3">
        <f>IF(OR(Data!AO23="", Data!$H23="", $G23=""), 0, ((Data!AO23*Data!$H23*$G23)/2000) * IF(AND(AN$5="Particulate", ISNUMBER(Data!$O23)), (1-Data!$O23), 1) * IF(AND($K$3="Yes", ISNUMBER(Data!$Q23)), (1-Data!$Q23), 1))</f>
        <v>0</v>
      </c>
      <c r="AO23" s="3">
        <f>IF(OR(Data!AP23="", Data!$H23="", $G23=""), 0, ((Data!AP23*Data!$H23*$G23)/2000) * IF(AND(AO$5="Particulate", ISNUMBER(Data!$O23)), (1-Data!$O23), 1) * IF(AND($K$3="Yes", ISNUMBER(Data!$Q23)), (1-Data!$Q23), 1))</f>
        <v>0</v>
      </c>
      <c r="AP23" s="3">
        <f>IF(OR(Data!AQ23="", Data!$H23="", $G23=""), 0, ((Data!AQ23*Data!$H23*$G23)/2000) * IF(AND(AP$5="Particulate", ISNUMBER(Data!$O23)), (1-Data!$O23), 1) * IF(AND($K$3="Yes", ISNUMBER(Data!$Q23)), (1-Data!$Q23), 1))</f>
        <v>0</v>
      </c>
      <c r="AQ23" s="3">
        <f>IF(OR(Data!AR23="", Data!$H23="", $G23=""), 0, ((Data!AR23*Data!$H23*$G23)/2000) * IF(AND(AQ$5="Particulate", ISNUMBER(Data!$O23)), (1-Data!$O23), 1) * IF(AND($K$3="Yes", ISNUMBER(Data!$Q23)), (1-Data!$Q23), 1))</f>
        <v>0</v>
      </c>
      <c r="AR23" s="3">
        <f>IF(OR(Data!AS23="", Data!$H23="", $G23=""), 0, ((Data!AS23*Data!$H23*$G23)/2000) * IF(AND(AR$5="Particulate", ISNUMBER(Data!$O23)), (1-Data!$O23), 1) * IF(AND($K$3="Yes", ISNUMBER(Data!$Q23)), (1-Data!$Q23), 1))</f>
        <v>0</v>
      </c>
      <c r="AS23" s="3">
        <f>IF(OR(Data!AT23="", Data!$H23="", $G23=""), 0, ((Data!AT23*Data!$H23*$G23)/2000) * IF(AND(AS$5="Particulate", ISNUMBER(Data!$O23)), (1-Data!$O23), 1) * IF(AND($K$3="Yes", ISNUMBER(Data!$Q23)), (1-Data!$Q23), 1))</f>
        <v>0</v>
      </c>
      <c r="AT23" s="3">
        <f>IF(OR(Data!AU23="", Data!$H23="", $G23=""), 0, ((Data!AU23*Data!$H23*$G23)/2000) * IF(AND(AT$5="Particulate", ISNUMBER(Data!$O23)), (1-Data!$O23), 1) * IF(AND($K$3="Yes", ISNUMBER(Data!$Q23)), (1-Data!$Q23), 1))</f>
        <v>0</v>
      </c>
      <c r="AU23" s="3">
        <f>IF(OR(Data!AV23="", Data!$H23="", $G23=""), 0, ((Data!AV23*Data!$H23*$G23)/2000) * IF(AND(AU$5="Particulate", ISNUMBER(Data!$O23)), (1-Data!$O23), 1) * IF(AND($K$3="Yes", ISNUMBER(Data!$Q23)), (1-Data!$Q23), 1))</f>
        <v>0</v>
      </c>
      <c r="AV23" s="3">
        <f>IF(OR(Data!AW23="", Data!$H23="", $G23=""), 0, ((Data!AW23*Data!$H23*$G23)/2000) * IF(AND(AV$5="Particulate", ISNUMBER(Data!$O23)), (1-Data!$O23), 1) * IF(AND($K$3="Yes", ISNUMBER(Data!$Q23)), (1-Data!$Q23), 1))</f>
        <v>0</v>
      </c>
      <c r="AW23" s="3">
        <f>IF(OR(Data!AX23="", Data!$H23="", $G23=""), 0, ((Data!AX23*Data!$H23*$G23)/2000) * IF(AND(AW$5="Particulate", ISNUMBER(Data!$O23)), (1-Data!$O23), 1) * IF(AND($K$3="Yes", ISNUMBER(Data!$Q23)), (1-Data!$Q23), 1))</f>
        <v>0</v>
      </c>
      <c r="AX23" s="3">
        <f>IF(OR(Data!AY23="", Data!$H23="", $G23=""), 0, ((Data!AY23*Data!$H23*$G23)/2000) * IF(AND(AX$5="Particulate", ISNUMBER(Data!$O23)), (1-Data!$O23), 1) * IF(AND($K$3="Yes", ISNUMBER(Data!$Q23)), (1-Data!$Q23), 1))</f>
        <v>0</v>
      </c>
      <c r="AY23" s="3">
        <f>IF(OR(Data!AZ23="", Data!$H23="", $G23=""), 0, ((Data!AZ23*Data!$H23*$G23)/2000) * IF(AND(AY$5="Particulate", ISNUMBER(Data!$O23)), (1-Data!$O23), 1) * IF(AND($K$3="Yes", ISNUMBER(Data!$Q23)), (1-Data!$Q23), 1))</f>
        <v>0</v>
      </c>
      <c r="AZ23" s="3">
        <f>IF(OR(Data!BA23="", Data!$H23="", $G23=""), 0, ((Data!BA23*Data!$H23*$G23)/2000) * IF(AND(AZ$5="Particulate", ISNUMBER(Data!$O23)), (1-Data!$O23), 1) * IF(AND($K$3="Yes", ISNUMBER(Data!$Q23)), (1-Data!$Q23), 1))</f>
        <v>0</v>
      </c>
      <c r="BA23" s="3">
        <f>IF(OR(Data!BB23="", Data!$H23="", $G23=""), 0, ((Data!BB23*Data!$H23*$G23)/2000) * IF(AND(BA$5="Particulate", ISNUMBER(Data!$O23)), (1-Data!$O23), 1) * IF(AND($K$3="Yes", ISNUMBER(Data!$Q23)), (1-Data!$Q23), 1))</f>
        <v>0</v>
      </c>
      <c r="BB23" s="3">
        <f>IF(OR(Data!BC23="", Data!$H23="", $G23=""), 0, ((Data!BC23*Data!$H23*$G23)/2000) * IF(AND(BB$5="Particulate", ISNUMBER(Data!$O23)), (1-Data!$O23), 1) * IF(AND($K$3="Yes", ISNUMBER(Data!$Q23)), (1-Data!$Q23), 1))</f>
        <v>0</v>
      </c>
      <c r="BC23" s="3">
        <f>IF(OR(Data!BD23="", Data!$H23="", $G23=""), 0, ((Data!BD23*Data!$H23*$G23)/2000) * IF(AND(BC$5="Particulate", ISNUMBER(Data!$O23)), (1-Data!$O23), 1) * IF(AND($K$3="Yes", ISNUMBER(Data!$Q23)), (1-Data!$Q23), 1))</f>
        <v>0</v>
      </c>
      <c r="BD23" s="3">
        <f>IF(OR(Data!BE23="", Data!$H23="", $G23=""), 0, ((Data!BE23*Data!$H23*$G23)/2000) * IF(AND(BD$5="Particulate", ISNUMBER(Data!$O23)), (1-Data!$O23), 1) * IF(AND($K$3="Yes", ISNUMBER(Data!$Q23)), (1-Data!$Q23), 1))</f>
        <v>0</v>
      </c>
      <c r="BE23" s="3">
        <f>IF(OR(Data!BF23="", Data!$H23="", $G23=""), 0, ((Data!BF23*Data!$H23*$G23)/2000) * IF(AND(BE$5="Particulate", ISNUMBER(Data!$O23)), (1-Data!$O23), 1) * IF(AND($K$3="Yes", ISNUMBER(Data!$Q23)), (1-Data!$Q23), 1))</f>
        <v>0</v>
      </c>
      <c r="BF23" s="3">
        <f>IF(OR(Data!BG23="", Data!$H23="", $G23=""), 0, ((Data!BG23*Data!$H23*$G23)/2000) * IF(AND(BF$5="Particulate", ISNUMBER(Data!$O23)), (1-Data!$O23), 1) * IF(AND($K$3="Yes", ISNUMBER(Data!$Q23)), (1-Data!$Q23), 1))</f>
        <v>0</v>
      </c>
      <c r="BG23" s="3">
        <f>IF(OR(Data!BH23="", Data!$H23="", $G23=""), 0, ((Data!BH23*Data!$H23*$G23)/2000) * IF(AND(BG$5="Particulate", ISNUMBER(Data!$O23)), (1-Data!$O23), 1) * IF(AND($K$3="Yes", ISNUMBER(Data!$Q23)), (1-Data!$Q23), 1))</f>
        <v>0</v>
      </c>
      <c r="BH23" s="3">
        <f>IF(OR(Data!BI23="", Data!$H23="", $G23=""), 0, ((Data!BI23*Data!$H23*$G23)/2000) * IF(AND(BH$5="Particulate", ISNUMBER(Data!$O23)), (1-Data!$O23), 1) * IF(AND($K$3="Yes", ISNUMBER(Data!$Q23)), (1-Data!$Q23), 1))</f>
        <v>0</v>
      </c>
      <c r="BI23" s="3">
        <f>IF(OR(Data!BJ23="", Data!$H23="", $G23=""), 0, ((Data!BJ23*Data!$H23*$G23)/2000) * IF(AND(BI$5="Particulate", ISNUMBER(Data!$O23)), (1-Data!$O23), 1) * IF(AND($K$3="Yes", ISNUMBER(Data!$Q23)), (1-Data!$Q23), 1))</f>
        <v>0</v>
      </c>
      <c r="BJ23" s="3">
        <f>IF(OR(Data!BK23="", Data!$H23="", $G23=""), 0, ((Data!BK23*Data!$H23*$G23)/2000) * IF(AND(BJ$5="Particulate", ISNUMBER(Data!$O23)), (1-Data!$O23), 1) * IF(AND($K$3="Yes", ISNUMBER(Data!$Q23)), (1-Data!$Q23), 1))</f>
        <v>0</v>
      </c>
      <c r="BK23" s="3">
        <f>IF(OR(Data!BL23="", Data!$H23="", $G23=""), 0, ((Data!BL23*Data!$H23*$G23)/2000) * IF(AND(BK$5="Particulate", ISNUMBER(Data!$O23)), (1-Data!$O23), 1) * IF(AND($K$3="Yes", ISNUMBER(Data!$Q23)), (1-Data!$Q23), 1))</f>
        <v>0</v>
      </c>
      <c r="BL23" s="3">
        <f>IF(OR(Data!BM23="", Data!$H23="", $G23=""), 0, ((Data!BM23*Data!$H23*$G23)/2000) * IF(AND(BL$5="Particulate", ISNUMBER(Data!$O23)), (1-Data!$O23), 1) * IF(AND($K$3="Yes", ISNUMBER(Data!$Q23)), (1-Data!$Q23), 1))</f>
        <v>0</v>
      </c>
      <c r="BM23" s="3">
        <f>IF(OR(Data!BN23="", Data!$H23="", $G23=""), 0, ((Data!BN23*Data!$H23*$G23)/2000) * IF(AND(BM$5="Particulate", ISNUMBER(Data!$O23)), (1-Data!$O23), 1) * IF(AND($K$3="Yes", ISNUMBER(Data!$Q23)), (1-Data!$Q23), 1))</f>
        <v>0</v>
      </c>
      <c r="BN23" s="3">
        <f>IF(OR(Data!BO23="", Data!$H23="", $G23=""), 0, ((Data!BO23*Data!$H23*$G23)/2000) * IF(AND(BN$5="Particulate", ISNUMBER(Data!$O23)), (1-Data!$O23), 1) * IF(AND($K$3="Yes", ISNUMBER(Data!$Q23)), (1-Data!$Q23), 1))</f>
        <v>0</v>
      </c>
      <c r="BO23" s="3">
        <f>IF(OR(Data!BP23="", Data!$H23="", $G23=""), 0, ((Data!BP23*Data!$H23*$G23)/2000) * IF(AND(BO$5="Particulate", ISNUMBER(Data!$O23)), (1-Data!$O23), 1) * IF(AND($K$3="Yes", ISNUMBER(Data!$Q23)), (1-Data!$Q23), 1))</f>
        <v>0</v>
      </c>
      <c r="BP23" s="3">
        <f>IF(OR(Data!BQ23="", Data!$H23="", $G23=""), 0, ((Data!BQ23*Data!$H23*$G23)/2000) * IF(AND(BP$5="Particulate", ISNUMBER(Data!$O23)), (1-Data!$O23), 1) * IF(AND($K$3="Yes", ISNUMBER(Data!$Q23)), (1-Data!$Q23), 1))</f>
        <v>0</v>
      </c>
      <c r="BQ23" s="3">
        <f>IF(OR(Data!BR23="", Data!$H23="", $G23=""), 0, ((Data!BR23*Data!$H23*$G23)/2000) * IF(AND(BQ$5="Particulate", ISNUMBER(Data!$O23)), (1-Data!$O23), 1) * IF(AND($K$3="Yes", ISNUMBER(Data!$Q23)), (1-Data!$Q23), 1))</f>
        <v>0</v>
      </c>
      <c r="BR23" s="3">
        <f>IF(OR(Data!BS23="", Data!$H23="", $G23=""), 0, ((Data!BS23*Data!$H23*$G23)/2000) * IF(AND(BR$5="Particulate", ISNUMBER(Data!$O23)), (1-Data!$O23), 1) * IF(AND($K$3="Yes", ISNUMBER(Data!$Q23)), (1-Data!$Q23), 1))</f>
        <v>0</v>
      </c>
      <c r="BS23" s="3">
        <f>IF(OR(Data!BT23="", Data!$H23="", $G23=""), 0, ((Data!BT23*Data!$H23*$G23)/2000) * IF(AND(BS$5="Particulate", ISNUMBER(Data!$O23)), (1-Data!$O23), 1) * IF(AND($K$3="Yes", ISNUMBER(Data!$Q23)), (1-Data!$Q23), 1))</f>
        <v>0</v>
      </c>
      <c r="BT23" s="3">
        <f>IF(OR(Data!BU23="", Data!$H23="", $G23=""), 0, ((Data!BU23*Data!$H23*$G23)/2000) * IF(AND(BT$5="Particulate", ISNUMBER(Data!$O23)), (1-Data!$O23), 1) * IF(AND($K$3="Yes", ISNUMBER(Data!$Q23)), (1-Data!$Q23), 1))</f>
        <v>0</v>
      </c>
      <c r="BU23" s="3">
        <f>IF(OR(Data!BV23="", Data!$H23="", $G23=""), 0, ((Data!BV23*Data!$H23*$G23)/2000) * IF(AND(BU$5="Particulate", ISNUMBER(Data!$O23)), (1-Data!$O23), 1) * IF(AND($K$3="Yes", ISNUMBER(Data!$Q23)), (1-Data!$Q23), 1))</f>
        <v>0</v>
      </c>
      <c r="BV23" s="3">
        <f>IF(OR(Data!BW23="", Data!$H23="", $G23=""), 0, ((Data!BW23*Data!$H23*$G23)/2000) * IF(AND(BV$5="Particulate", ISNUMBER(Data!$O23)), (1-Data!$O23), 1) * IF(AND($K$3="Yes", ISNUMBER(Data!$Q23)), (1-Data!$Q23), 1))</f>
        <v>0</v>
      </c>
      <c r="BW23" s="3">
        <f>IF(OR(Data!BX23="", Data!$H23="", $G23=""), 0, ((Data!BX23*Data!$H23*$G23)/2000) * IF(AND(BW$5="Particulate", ISNUMBER(Data!$O23)), (1-Data!$O23), 1) * IF(AND($K$3="Yes", ISNUMBER(Data!$Q23)), (1-Data!$Q23), 1))</f>
        <v>0</v>
      </c>
      <c r="BX23" s="3">
        <f>IF(OR(Data!BY23="", Data!$H23="", $G23=""), 0, ((Data!BY23*Data!$H23*$G23)/2000) * IF(AND(BX$5="Particulate", ISNUMBER(Data!$O23)), (1-Data!$O23), 1) * IF(AND($K$3="Yes", ISNUMBER(Data!$Q23)), (1-Data!$Q23), 1))</f>
        <v>0</v>
      </c>
      <c r="BY23" s="3">
        <f>IF(OR(Data!BZ23="", Data!$H23="", $G23=""), 0, ((Data!BZ23*Data!$H23*$G23)/2000) * IF(AND(BY$5="Particulate", ISNUMBER(Data!$O23)), (1-Data!$O23), 1) * IF(AND($K$3="Yes", ISNUMBER(Data!$Q23)), (1-Data!$Q23), 1))</f>
        <v>0</v>
      </c>
      <c r="BZ23" s="3">
        <f>IF(OR(Data!CA23="", Data!$H23="", $G23=""), 0, ((Data!CA23*Data!$H23*$G23)/2000) * IF(AND(BZ$5="Particulate", ISNUMBER(Data!$O23)), (1-Data!$O23), 1) * IF(AND($K$3="Yes", ISNUMBER(Data!$Q23)), (1-Data!$Q23), 1))</f>
        <v>0</v>
      </c>
    </row>
    <row r="24" spans="1:78" x14ac:dyDescent="0.25">
      <c r="A24" s="347">
        <f>Data!A24</f>
        <v>16</v>
      </c>
      <c r="B24" s="108">
        <f>Data!B24</f>
        <v>0</v>
      </c>
      <c r="C24" s="108">
        <f>Data!C24</f>
        <v>0</v>
      </c>
      <c r="D24" s="108">
        <f>Data!D24</f>
        <v>0</v>
      </c>
      <c r="E24" s="108">
        <f>Data!E24</f>
        <v>0</v>
      </c>
      <c r="F24" s="108">
        <f>Data!F24</f>
        <v>0</v>
      </c>
      <c r="G24" s="189"/>
      <c r="Q24" s="365">
        <f>IF(ISNUMBER(Data!$K24), (Data!$K24*$G24)/2000, IF(AND(ISNUMBER(Data!$H24), ISNUMBER(Data!$I24)), (Data!$H24*Data!$I24*$G24)/2000, 0))</f>
        <v>0</v>
      </c>
      <c r="R24" s="17">
        <f>IF(ISNUMBER(Data!$L24), (Data!$L24*$G24)/2000, IF(AND(ISNUMBER(Data!$H24), ISNUMBER(Data!$J24)), (Data!$H24*Data!$J24*$G24)/2000, 0)) * IF(ISNUMBER(Data!$O24), 1-Data!$O24, 1) * IF(AND($K$3="yes",ISNUMBER(Data!$Q24)),(1-Data!$Q24),1)</f>
        <v>0</v>
      </c>
      <c r="S24" s="3">
        <f>IF(OR(Data!T24="", Data!$H24="", $G24=""), 0, ((Data!T24*Data!$H24*$G24)/2000) * IF(AND(S$5="Particulate", ISNUMBER(Data!$O24)), (1-Data!$O24), 1) * IF(AND($K$3="Yes", ISNUMBER(Data!$Q24)), (1-Data!$Q24), 1))</f>
        <v>0</v>
      </c>
      <c r="T24" s="3">
        <f>IF(OR(Data!U24="", Data!$H24="", $G24=""), 0, ((Data!U24*Data!$H24*$G24)/2000) * IF(AND(T$5="Particulate", ISNUMBER(Data!$O24)), (1-Data!$O24), 1) * IF(AND($K$3="Yes", ISNUMBER(Data!$Q24)), (1-Data!$Q24), 1))</f>
        <v>0</v>
      </c>
      <c r="U24" s="3">
        <f>IF(OR(Data!V24="", Data!$H24="", $G24=""), 0, ((Data!V24*Data!$H24*$G24)/2000) * IF(AND(U$5="Particulate", ISNUMBER(Data!$O24)), (1-Data!$O24), 1) * IF(AND($K$3="Yes", ISNUMBER(Data!$Q24)), (1-Data!$Q24), 1))</f>
        <v>0</v>
      </c>
      <c r="V24" s="3">
        <f>IF(OR(Data!W24="", Data!$H24="", $G24=""), 0, ((Data!W24*Data!$H24*$G24)/2000) * IF(AND(V$5="Particulate", ISNUMBER(Data!$O24)), (1-Data!$O24), 1) * IF(AND($K$3="Yes", ISNUMBER(Data!$Q24)), (1-Data!$Q24), 1))</f>
        <v>0</v>
      </c>
      <c r="W24" s="3">
        <f>IF(OR(Data!X24="", Data!$H24="", $G24=""), 0, ((Data!X24*Data!$H24*$G24)/2000) * IF(AND(W$5="Particulate", ISNUMBER(Data!$O24)), (1-Data!$O24), 1) * IF(AND($K$3="Yes", ISNUMBER(Data!$Q24)), (1-Data!$Q24), 1))</f>
        <v>0</v>
      </c>
      <c r="X24" s="3">
        <f>IF(OR(Data!Y24="", Data!$H24="", $G24=""), 0, ((Data!Y24*Data!$H24*$G24)/2000) * IF(AND(X$5="Particulate", ISNUMBER(Data!$O24)), (1-Data!$O24), 1) * IF(AND($K$3="Yes", ISNUMBER(Data!$Q24)), (1-Data!$Q24), 1))</f>
        <v>0</v>
      </c>
      <c r="Y24" s="3">
        <f>IF(OR(Data!Z24="", Data!$H24="", $G24=""), 0, ((Data!Z24*Data!$H24*$G24)/2000) * IF(AND(Y$5="Particulate", ISNUMBER(Data!$O24)), (1-Data!$O24), 1) * IF(AND($K$3="Yes", ISNUMBER(Data!$Q24)), (1-Data!$Q24), 1))</f>
        <v>0</v>
      </c>
      <c r="Z24" s="3">
        <f>IF(OR(Data!AA24="", Data!$H24="", $G24=""), 0, ((Data!AA24*Data!$H24*$G24)/2000) * IF(AND(Z$5="Particulate", ISNUMBER(Data!$O24)), (1-Data!$O24), 1) * IF(AND($K$3="Yes", ISNUMBER(Data!$Q24)), (1-Data!$Q24), 1))</f>
        <v>0</v>
      </c>
      <c r="AA24" s="3">
        <f>IF(OR(Data!AB24="", Data!$H24="", $G24=""), 0, ((Data!AB24*Data!$H24*$G24)/2000) * IF(AND(AA$5="Particulate", ISNUMBER(Data!$O24)), (1-Data!$O24), 1) * IF(AND($K$3="Yes", ISNUMBER(Data!$Q24)), (1-Data!$Q24), 1))</f>
        <v>0</v>
      </c>
      <c r="AB24" s="3">
        <f>IF(OR(Data!AC24="", Data!$H24="", $G24=""), 0, ((Data!AC24*Data!$H24*$G24)/2000) * IF(AND(AB$5="Particulate", ISNUMBER(Data!$O24)), (1-Data!$O24), 1) * IF(AND($K$3="Yes", ISNUMBER(Data!$Q24)), (1-Data!$Q24), 1))</f>
        <v>0</v>
      </c>
      <c r="AC24" s="3">
        <f>IF(OR(Data!AD24="", Data!$H24="", $G24=""), 0, ((Data!AD24*Data!$H24*$G24)/2000) * IF(AND(AC$5="Particulate", ISNUMBER(Data!$O24)), (1-Data!$O24), 1) * IF(AND($K$3="Yes", ISNUMBER(Data!$Q24)), (1-Data!$Q24), 1))</f>
        <v>0</v>
      </c>
      <c r="AD24" s="3">
        <f>IF(OR(Data!AE24="", Data!$H24="", $G24=""), 0, ((Data!AE24*Data!$H24*$G24)/2000) * IF(AND(AD$5="Particulate", ISNUMBER(Data!$O24)), (1-Data!$O24), 1) * IF(AND($K$3="Yes", ISNUMBER(Data!$Q24)), (1-Data!$Q24), 1))</f>
        <v>0</v>
      </c>
      <c r="AE24" s="3">
        <f>IF(OR(Data!AF24="", Data!$H24="", $G24=""), 0, ((Data!AF24*Data!$H24*$G24)/2000) * IF(AND(AE$5="Particulate", ISNUMBER(Data!$O24)), (1-Data!$O24), 1) * IF(AND($K$3="Yes", ISNUMBER(Data!$Q24)), (1-Data!$Q24), 1))</f>
        <v>0</v>
      </c>
      <c r="AF24" s="3">
        <f>IF(OR(Data!AG24="", Data!$H24="", $G24=""), 0, ((Data!AG24*Data!$H24*$G24)/2000) * IF(AND(AF$5="Particulate", ISNUMBER(Data!$O24)), (1-Data!$O24), 1) * IF(AND($K$3="Yes", ISNUMBER(Data!$Q24)), (1-Data!$Q24), 1))</f>
        <v>0</v>
      </c>
      <c r="AG24" s="3">
        <f>IF(OR(Data!AH24="", Data!$H24="", $G24=""), 0, ((Data!AH24*Data!$H24*$G24)/2000) * IF(AND(AG$5="Particulate", ISNUMBER(Data!$O24)), (1-Data!$O24), 1) * IF(AND($K$3="Yes", ISNUMBER(Data!$Q24)), (1-Data!$Q24), 1))</f>
        <v>0</v>
      </c>
      <c r="AH24" s="3">
        <f>IF(OR(Data!AI24="", Data!$H24="", $G24=""), 0, ((Data!AI24*Data!$H24*$G24)/2000) * IF(AND(AH$5="Particulate", ISNUMBER(Data!$O24)), (1-Data!$O24), 1) * IF(AND($K$3="Yes", ISNUMBER(Data!$Q24)), (1-Data!$Q24), 1))</f>
        <v>0</v>
      </c>
      <c r="AI24" s="3">
        <f>IF(OR(Data!AJ24="", Data!$H24="", $G24=""), 0, ((Data!AJ24*Data!$H24*$G24)/2000) * IF(AND(AI$5="Particulate", ISNUMBER(Data!$O24)), (1-Data!$O24), 1) * IF(AND($K$3="Yes", ISNUMBER(Data!$Q24)), (1-Data!$Q24), 1))</f>
        <v>0</v>
      </c>
      <c r="AJ24" s="3">
        <f>IF(OR(Data!AK24="", Data!$H24="", $G24=""), 0, ((Data!AK24*Data!$H24*$G24)/2000) * IF(AND(AJ$5="Particulate", ISNUMBER(Data!$O24)), (1-Data!$O24), 1) * IF(AND($K$3="Yes", ISNUMBER(Data!$Q24)), (1-Data!$Q24), 1))</f>
        <v>0</v>
      </c>
      <c r="AK24" s="3">
        <f>IF(OR(Data!AL24="", Data!$H24="", $G24=""), 0, ((Data!AL24*Data!$H24*$G24)/2000) * IF(AND(AK$5="Particulate", ISNUMBER(Data!$O24)), (1-Data!$O24), 1) * IF(AND($K$3="Yes", ISNUMBER(Data!$Q24)), (1-Data!$Q24), 1))</f>
        <v>0</v>
      </c>
      <c r="AL24" s="3">
        <f>IF(OR(Data!AM24="", Data!$H24="", $G24=""), 0, ((Data!AM24*Data!$H24*$G24)/2000) * IF(AND(AL$5="Particulate", ISNUMBER(Data!$O24)), (1-Data!$O24), 1) * IF(AND($K$3="Yes", ISNUMBER(Data!$Q24)), (1-Data!$Q24), 1))</f>
        <v>0</v>
      </c>
      <c r="AM24" s="3">
        <f>IF(OR(Data!AN24="", Data!$H24="", $G24=""), 0, ((Data!AN24*Data!$H24*$G24)/2000) * IF(AND(AM$5="Particulate", ISNUMBER(Data!$O24)), (1-Data!$O24), 1) * IF(AND($K$3="Yes", ISNUMBER(Data!$Q24)), (1-Data!$Q24), 1))</f>
        <v>0</v>
      </c>
      <c r="AN24" s="3">
        <f>IF(OR(Data!AO24="", Data!$H24="", $G24=""), 0, ((Data!AO24*Data!$H24*$G24)/2000) * IF(AND(AN$5="Particulate", ISNUMBER(Data!$O24)), (1-Data!$O24), 1) * IF(AND($K$3="Yes", ISNUMBER(Data!$Q24)), (1-Data!$Q24), 1))</f>
        <v>0</v>
      </c>
      <c r="AO24" s="3">
        <f>IF(OR(Data!AP24="", Data!$H24="", $G24=""), 0, ((Data!AP24*Data!$H24*$G24)/2000) * IF(AND(AO$5="Particulate", ISNUMBER(Data!$O24)), (1-Data!$O24), 1) * IF(AND($K$3="Yes", ISNUMBER(Data!$Q24)), (1-Data!$Q24), 1))</f>
        <v>0</v>
      </c>
      <c r="AP24" s="3">
        <f>IF(OR(Data!AQ24="", Data!$H24="", $G24=""), 0, ((Data!AQ24*Data!$H24*$G24)/2000) * IF(AND(AP$5="Particulate", ISNUMBER(Data!$O24)), (1-Data!$O24), 1) * IF(AND($K$3="Yes", ISNUMBER(Data!$Q24)), (1-Data!$Q24), 1))</f>
        <v>0</v>
      </c>
      <c r="AQ24" s="3">
        <f>IF(OR(Data!AR24="", Data!$H24="", $G24=""), 0, ((Data!AR24*Data!$H24*$G24)/2000) * IF(AND(AQ$5="Particulate", ISNUMBER(Data!$O24)), (1-Data!$O24), 1) * IF(AND($K$3="Yes", ISNUMBER(Data!$Q24)), (1-Data!$Q24), 1))</f>
        <v>0</v>
      </c>
      <c r="AR24" s="3">
        <f>IF(OR(Data!AS24="", Data!$H24="", $G24=""), 0, ((Data!AS24*Data!$H24*$G24)/2000) * IF(AND(AR$5="Particulate", ISNUMBER(Data!$O24)), (1-Data!$O24), 1) * IF(AND($K$3="Yes", ISNUMBER(Data!$Q24)), (1-Data!$Q24), 1))</f>
        <v>0</v>
      </c>
      <c r="AS24" s="3">
        <f>IF(OR(Data!AT24="", Data!$H24="", $G24=""), 0, ((Data!AT24*Data!$H24*$G24)/2000) * IF(AND(AS$5="Particulate", ISNUMBER(Data!$O24)), (1-Data!$O24), 1) * IF(AND($K$3="Yes", ISNUMBER(Data!$Q24)), (1-Data!$Q24), 1))</f>
        <v>0</v>
      </c>
      <c r="AT24" s="3">
        <f>IF(OR(Data!AU24="", Data!$H24="", $G24=""), 0, ((Data!AU24*Data!$H24*$G24)/2000) * IF(AND(AT$5="Particulate", ISNUMBER(Data!$O24)), (1-Data!$O24), 1) * IF(AND($K$3="Yes", ISNUMBER(Data!$Q24)), (1-Data!$Q24), 1))</f>
        <v>0</v>
      </c>
      <c r="AU24" s="3">
        <f>IF(OR(Data!AV24="", Data!$H24="", $G24=""), 0, ((Data!AV24*Data!$H24*$G24)/2000) * IF(AND(AU$5="Particulate", ISNUMBER(Data!$O24)), (1-Data!$O24), 1) * IF(AND($K$3="Yes", ISNUMBER(Data!$Q24)), (1-Data!$Q24), 1))</f>
        <v>0</v>
      </c>
      <c r="AV24" s="3">
        <f>IF(OR(Data!AW24="", Data!$H24="", $G24=""), 0, ((Data!AW24*Data!$H24*$G24)/2000) * IF(AND(AV$5="Particulate", ISNUMBER(Data!$O24)), (1-Data!$O24), 1) * IF(AND($K$3="Yes", ISNUMBER(Data!$Q24)), (1-Data!$Q24), 1))</f>
        <v>0</v>
      </c>
      <c r="AW24" s="3">
        <f>IF(OR(Data!AX24="", Data!$H24="", $G24=""), 0, ((Data!AX24*Data!$H24*$G24)/2000) * IF(AND(AW$5="Particulate", ISNUMBER(Data!$O24)), (1-Data!$O24), 1) * IF(AND($K$3="Yes", ISNUMBER(Data!$Q24)), (1-Data!$Q24), 1))</f>
        <v>0</v>
      </c>
      <c r="AX24" s="3">
        <f>IF(OR(Data!AY24="", Data!$H24="", $G24=""), 0, ((Data!AY24*Data!$H24*$G24)/2000) * IF(AND(AX$5="Particulate", ISNUMBER(Data!$O24)), (1-Data!$O24), 1) * IF(AND($K$3="Yes", ISNUMBER(Data!$Q24)), (1-Data!$Q24), 1))</f>
        <v>0</v>
      </c>
      <c r="AY24" s="3">
        <f>IF(OR(Data!AZ24="", Data!$H24="", $G24=""), 0, ((Data!AZ24*Data!$H24*$G24)/2000) * IF(AND(AY$5="Particulate", ISNUMBER(Data!$O24)), (1-Data!$O24), 1) * IF(AND($K$3="Yes", ISNUMBER(Data!$Q24)), (1-Data!$Q24), 1))</f>
        <v>0</v>
      </c>
      <c r="AZ24" s="3">
        <f>IF(OR(Data!BA24="", Data!$H24="", $G24=""), 0, ((Data!BA24*Data!$H24*$G24)/2000) * IF(AND(AZ$5="Particulate", ISNUMBER(Data!$O24)), (1-Data!$O24), 1) * IF(AND($K$3="Yes", ISNUMBER(Data!$Q24)), (1-Data!$Q24), 1))</f>
        <v>0</v>
      </c>
      <c r="BA24" s="3">
        <f>IF(OR(Data!BB24="", Data!$H24="", $G24=""), 0, ((Data!BB24*Data!$H24*$G24)/2000) * IF(AND(BA$5="Particulate", ISNUMBER(Data!$O24)), (1-Data!$O24), 1) * IF(AND($K$3="Yes", ISNUMBER(Data!$Q24)), (1-Data!$Q24), 1))</f>
        <v>0</v>
      </c>
      <c r="BB24" s="3">
        <f>IF(OR(Data!BC24="", Data!$H24="", $G24=""), 0, ((Data!BC24*Data!$H24*$G24)/2000) * IF(AND(BB$5="Particulate", ISNUMBER(Data!$O24)), (1-Data!$O24), 1) * IF(AND($K$3="Yes", ISNUMBER(Data!$Q24)), (1-Data!$Q24), 1))</f>
        <v>0</v>
      </c>
      <c r="BC24" s="3">
        <f>IF(OR(Data!BD24="", Data!$H24="", $G24=""), 0, ((Data!BD24*Data!$H24*$G24)/2000) * IF(AND(BC$5="Particulate", ISNUMBER(Data!$O24)), (1-Data!$O24), 1) * IF(AND($K$3="Yes", ISNUMBER(Data!$Q24)), (1-Data!$Q24), 1))</f>
        <v>0</v>
      </c>
      <c r="BD24" s="3">
        <f>IF(OR(Data!BE24="", Data!$H24="", $G24=""), 0, ((Data!BE24*Data!$H24*$G24)/2000) * IF(AND(BD$5="Particulate", ISNUMBER(Data!$O24)), (1-Data!$O24), 1) * IF(AND($K$3="Yes", ISNUMBER(Data!$Q24)), (1-Data!$Q24), 1))</f>
        <v>0</v>
      </c>
      <c r="BE24" s="3">
        <f>IF(OR(Data!BF24="", Data!$H24="", $G24=""), 0, ((Data!BF24*Data!$H24*$G24)/2000) * IF(AND(BE$5="Particulate", ISNUMBER(Data!$O24)), (1-Data!$O24), 1) * IF(AND($K$3="Yes", ISNUMBER(Data!$Q24)), (1-Data!$Q24), 1))</f>
        <v>0</v>
      </c>
      <c r="BF24" s="3">
        <f>IF(OR(Data!BG24="", Data!$H24="", $G24=""), 0, ((Data!BG24*Data!$H24*$G24)/2000) * IF(AND(BF$5="Particulate", ISNUMBER(Data!$O24)), (1-Data!$O24), 1) * IF(AND($K$3="Yes", ISNUMBER(Data!$Q24)), (1-Data!$Q24), 1))</f>
        <v>0</v>
      </c>
      <c r="BG24" s="3">
        <f>IF(OR(Data!BH24="", Data!$H24="", $G24=""), 0, ((Data!BH24*Data!$H24*$G24)/2000) * IF(AND(BG$5="Particulate", ISNUMBER(Data!$O24)), (1-Data!$O24), 1) * IF(AND($K$3="Yes", ISNUMBER(Data!$Q24)), (1-Data!$Q24), 1))</f>
        <v>0</v>
      </c>
      <c r="BH24" s="3">
        <f>IF(OR(Data!BI24="", Data!$H24="", $G24=""), 0, ((Data!BI24*Data!$H24*$G24)/2000) * IF(AND(BH$5="Particulate", ISNUMBER(Data!$O24)), (1-Data!$O24), 1) * IF(AND($K$3="Yes", ISNUMBER(Data!$Q24)), (1-Data!$Q24), 1))</f>
        <v>0</v>
      </c>
      <c r="BI24" s="3">
        <f>IF(OR(Data!BJ24="", Data!$H24="", $G24=""), 0, ((Data!BJ24*Data!$H24*$G24)/2000) * IF(AND(BI$5="Particulate", ISNUMBER(Data!$O24)), (1-Data!$O24), 1) * IF(AND($K$3="Yes", ISNUMBER(Data!$Q24)), (1-Data!$Q24), 1))</f>
        <v>0</v>
      </c>
      <c r="BJ24" s="3">
        <f>IF(OR(Data!BK24="", Data!$H24="", $G24=""), 0, ((Data!BK24*Data!$H24*$G24)/2000) * IF(AND(BJ$5="Particulate", ISNUMBER(Data!$O24)), (1-Data!$O24), 1) * IF(AND($K$3="Yes", ISNUMBER(Data!$Q24)), (1-Data!$Q24), 1))</f>
        <v>0</v>
      </c>
      <c r="BK24" s="3">
        <f>IF(OR(Data!BL24="", Data!$H24="", $G24=""), 0, ((Data!BL24*Data!$H24*$G24)/2000) * IF(AND(BK$5="Particulate", ISNUMBER(Data!$O24)), (1-Data!$O24), 1) * IF(AND($K$3="Yes", ISNUMBER(Data!$Q24)), (1-Data!$Q24), 1))</f>
        <v>0</v>
      </c>
      <c r="BL24" s="3">
        <f>IF(OR(Data!BM24="", Data!$H24="", $G24=""), 0, ((Data!BM24*Data!$H24*$G24)/2000) * IF(AND(BL$5="Particulate", ISNUMBER(Data!$O24)), (1-Data!$O24), 1) * IF(AND($K$3="Yes", ISNUMBER(Data!$Q24)), (1-Data!$Q24), 1))</f>
        <v>0</v>
      </c>
      <c r="BM24" s="3">
        <f>IF(OR(Data!BN24="", Data!$H24="", $G24=""), 0, ((Data!BN24*Data!$H24*$G24)/2000) * IF(AND(BM$5="Particulate", ISNUMBER(Data!$O24)), (1-Data!$O24), 1) * IF(AND($K$3="Yes", ISNUMBER(Data!$Q24)), (1-Data!$Q24), 1))</f>
        <v>0</v>
      </c>
      <c r="BN24" s="3">
        <f>IF(OR(Data!BO24="", Data!$H24="", $G24=""), 0, ((Data!BO24*Data!$H24*$G24)/2000) * IF(AND(BN$5="Particulate", ISNUMBER(Data!$O24)), (1-Data!$O24), 1) * IF(AND($K$3="Yes", ISNUMBER(Data!$Q24)), (1-Data!$Q24), 1))</f>
        <v>0</v>
      </c>
      <c r="BO24" s="3">
        <f>IF(OR(Data!BP24="", Data!$H24="", $G24=""), 0, ((Data!BP24*Data!$H24*$G24)/2000) * IF(AND(BO$5="Particulate", ISNUMBER(Data!$O24)), (1-Data!$O24), 1) * IF(AND($K$3="Yes", ISNUMBER(Data!$Q24)), (1-Data!$Q24), 1))</f>
        <v>0</v>
      </c>
      <c r="BP24" s="3">
        <f>IF(OR(Data!BQ24="", Data!$H24="", $G24=""), 0, ((Data!BQ24*Data!$H24*$G24)/2000) * IF(AND(BP$5="Particulate", ISNUMBER(Data!$O24)), (1-Data!$O24), 1) * IF(AND($K$3="Yes", ISNUMBER(Data!$Q24)), (1-Data!$Q24), 1))</f>
        <v>0</v>
      </c>
      <c r="BQ24" s="3">
        <f>IF(OR(Data!BR24="", Data!$H24="", $G24=""), 0, ((Data!BR24*Data!$H24*$G24)/2000) * IF(AND(BQ$5="Particulate", ISNUMBER(Data!$O24)), (1-Data!$O24), 1) * IF(AND($K$3="Yes", ISNUMBER(Data!$Q24)), (1-Data!$Q24), 1))</f>
        <v>0</v>
      </c>
      <c r="BR24" s="3">
        <f>IF(OR(Data!BS24="", Data!$H24="", $G24=""), 0, ((Data!BS24*Data!$H24*$G24)/2000) * IF(AND(BR$5="Particulate", ISNUMBER(Data!$O24)), (1-Data!$O24), 1) * IF(AND($K$3="Yes", ISNUMBER(Data!$Q24)), (1-Data!$Q24), 1))</f>
        <v>0</v>
      </c>
      <c r="BS24" s="3">
        <f>IF(OR(Data!BT24="", Data!$H24="", $G24=""), 0, ((Data!BT24*Data!$H24*$G24)/2000) * IF(AND(BS$5="Particulate", ISNUMBER(Data!$O24)), (1-Data!$O24), 1) * IF(AND($K$3="Yes", ISNUMBER(Data!$Q24)), (1-Data!$Q24), 1))</f>
        <v>0</v>
      </c>
      <c r="BT24" s="3">
        <f>IF(OR(Data!BU24="", Data!$H24="", $G24=""), 0, ((Data!BU24*Data!$H24*$G24)/2000) * IF(AND(BT$5="Particulate", ISNUMBER(Data!$O24)), (1-Data!$O24), 1) * IF(AND($K$3="Yes", ISNUMBER(Data!$Q24)), (1-Data!$Q24), 1))</f>
        <v>0</v>
      </c>
      <c r="BU24" s="3">
        <f>IF(OR(Data!BV24="", Data!$H24="", $G24=""), 0, ((Data!BV24*Data!$H24*$G24)/2000) * IF(AND(BU$5="Particulate", ISNUMBER(Data!$O24)), (1-Data!$O24), 1) * IF(AND($K$3="Yes", ISNUMBER(Data!$Q24)), (1-Data!$Q24), 1))</f>
        <v>0</v>
      </c>
      <c r="BV24" s="3">
        <f>IF(OR(Data!BW24="", Data!$H24="", $G24=""), 0, ((Data!BW24*Data!$H24*$G24)/2000) * IF(AND(BV$5="Particulate", ISNUMBER(Data!$O24)), (1-Data!$O24), 1) * IF(AND($K$3="Yes", ISNUMBER(Data!$Q24)), (1-Data!$Q24), 1))</f>
        <v>0</v>
      </c>
      <c r="BW24" s="3">
        <f>IF(OR(Data!BX24="", Data!$H24="", $G24=""), 0, ((Data!BX24*Data!$H24*$G24)/2000) * IF(AND(BW$5="Particulate", ISNUMBER(Data!$O24)), (1-Data!$O24), 1) * IF(AND($K$3="Yes", ISNUMBER(Data!$Q24)), (1-Data!$Q24), 1))</f>
        <v>0</v>
      </c>
      <c r="BX24" s="3">
        <f>IF(OR(Data!BY24="", Data!$H24="", $G24=""), 0, ((Data!BY24*Data!$H24*$G24)/2000) * IF(AND(BX$5="Particulate", ISNUMBER(Data!$O24)), (1-Data!$O24), 1) * IF(AND($K$3="Yes", ISNUMBER(Data!$Q24)), (1-Data!$Q24), 1))</f>
        <v>0</v>
      </c>
      <c r="BY24" s="3">
        <f>IF(OR(Data!BZ24="", Data!$H24="", $G24=""), 0, ((Data!BZ24*Data!$H24*$G24)/2000) * IF(AND(BY$5="Particulate", ISNUMBER(Data!$O24)), (1-Data!$O24), 1) * IF(AND($K$3="Yes", ISNUMBER(Data!$Q24)), (1-Data!$Q24), 1))</f>
        <v>0</v>
      </c>
      <c r="BZ24" s="3">
        <f>IF(OR(Data!CA24="", Data!$H24="", $G24=""), 0, ((Data!CA24*Data!$H24*$G24)/2000) * IF(AND(BZ$5="Particulate", ISNUMBER(Data!$O24)), (1-Data!$O24), 1) * IF(AND($K$3="Yes", ISNUMBER(Data!$Q24)), (1-Data!$Q24), 1))</f>
        <v>0</v>
      </c>
    </row>
    <row r="25" spans="1:78" x14ac:dyDescent="0.25">
      <c r="A25" s="347">
        <f>Data!A25</f>
        <v>17</v>
      </c>
      <c r="B25" s="108">
        <f>Data!B25</f>
        <v>0</v>
      </c>
      <c r="C25" s="108">
        <f>Data!C25</f>
        <v>0</v>
      </c>
      <c r="D25" s="108">
        <f>Data!D25</f>
        <v>0</v>
      </c>
      <c r="E25" s="108">
        <f>Data!E25</f>
        <v>0</v>
      </c>
      <c r="F25" s="108">
        <f>Data!F25</f>
        <v>0</v>
      </c>
      <c r="G25" s="189"/>
      <c r="Q25" s="365">
        <f>IF(ISNUMBER(Data!$K25), (Data!$K25*$G25)/2000, IF(AND(ISNUMBER(Data!$H25), ISNUMBER(Data!$I25)), (Data!$H25*Data!$I25*$G25)/2000, 0))</f>
        <v>0</v>
      </c>
      <c r="R25" s="17">
        <f>IF(ISNUMBER(Data!$L25), (Data!$L25*$G25)/2000, IF(AND(ISNUMBER(Data!$H25), ISNUMBER(Data!$J25)), (Data!$H25*Data!$J25*$G25)/2000, 0)) * IF(ISNUMBER(Data!$O25), 1-Data!$O25, 1) * IF(AND($K$3="yes",ISNUMBER(Data!$Q25)),(1-Data!$Q25),1)</f>
        <v>0</v>
      </c>
      <c r="S25" s="3">
        <f>IF(OR(Data!T25="", Data!$H25="", $G25=""), 0, ((Data!T25*Data!$H25*$G25)/2000) * IF(AND(S$5="Particulate", ISNUMBER(Data!$O25)), (1-Data!$O25), 1) * IF(AND($K$3="Yes", ISNUMBER(Data!$Q25)), (1-Data!$Q25), 1))</f>
        <v>0</v>
      </c>
      <c r="T25" s="3">
        <f>IF(OR(Data!U25="", Data!$H25="", $G25=""), 0, ((Data!U25*Data!$H25*$G25)/2000) * IF(AND(T$5="Particulate", ISNUMBER(Data!$O25)), (1-Data!$O25), 1) * IF(AND($K$3="Yes", ISNUMBER(Data!$Q25)), (1-Data!$Q25), 1))</f>
        <v>0</v>
      </c>
      <c r="U25" s="3">
        <f>IF(OR(Data!V25="", Data!$H25="", $G25=""), 0, ((Data!V25*Data!$H25*$G25)/2000) * IF(AND(U$5="Particulate", ISNUMBER(Data!$O25)), (1-Data!$O25), 1) * IF(AND($K$3="Yes", ISNUMBER(Data!$Q25)), (1-Data!$Q25), 1))</f>
        <v>0</v>
      </c>
      <c r="V25" s="3">
        <f>IF(OR(Data!W25="", Data!$H25="", $G25=""), 0, ((Data!W25*Data!$H25*$G25)/2000) * IF(AND(V$5="Particulate", ISNUMBER(Data!$O25)), (1-Data!$O25), 1) * IF(AND($K$3="Yes", ISNUMBER(Data!$Q25)), (1-Data!$Q25), 1))</f>
        <v>0</v>
      </c>
      <c r="W25" s="3">
        <f>IF(OR(Data!X25="", Data!$H25="", $G25=""), 0, ((Data!X25*Data!$H25*$G25)/2000) * IF(AND(W$5="Particulate", ISNUMBER(Data!$O25)), (1-Data!$O25), 1) * IF(AND($K$3="Yes", ISNUMBER(Data!$Q25)), (1-Data!$Q25), 1))</f>
        <v>0</v>
      </c>
      <c r="X25" s="3">
        <f>IF(OR(Data!Y25="", Data!$H25="", $G25=""), 0, ((Data!Y25*Data!$H25*$G25)/2000) * IF(AND(X$5="Particulate", ISNUMBER(Data!$O25)), (1-Data!$O25), 1) * IF(AND($K$3="Yes", ISNUMBER(Data!$Q25)), (1-Data!$Q25), 1))</f>
        <v>0</v>
      </c>
      <c r="Y25" s="3">
        <f>IF(OR(Data!Z25="", Data!$H25="", $G25=""), 0, ((Data!Z25*Data!$H25*$G25)/2000) * IF(AND(Y$5="Particulate", ISNUMBER(Data!$O25)), (1-Data!$O25), 1) * IF(AND($K$3="Yes", ISNUMBER(Data!$Q25)), (1-Data!$Q25), 1))</f>
        <v>0</v>
      </c>
      <c r="Z25" s="3">
        <f>IF(OR(Data!AA25="", Data!$H25="", $G25=""), 0, ((Data!AA25*Data!$H25*$G25)/2000) * IF(AND(Z$5="Particulate", ISNUMBER(Data!$O25)), (1-Data!$O25), 1) * IF(AND($K$3="Yes", ISNUMBER(Data!$Q25)), (1-Data!$Q25), 1))</f>
        <v>0</v>
      </c>
      <c r="AA25" s="3">
        <f>IF(OR(Data!AB25="", Data!$H25="", $G25=""), 0, ((Data!AB25*Data!$H25*$G25)/2000) * IF(AND(AA$5="Particulate", ISNUMBER(Data!$O25)), (1-Data!$O25), 1) * IF(AND($K$3="Yes", ISNUMBER(Data!$Q25)), (1-Data!$Q25), 1))</f>
        <v>0</v>
      </c>
      <c r="AB25" s="3">
        <f>IF(OR(Data!AC25="", Data!$H25="", $G25=""), 0, ((Data!AC25*Data!$H25*$G25)/2000) * IF(AND(AB$5="Particulate", ISNUMBER(Data!$O25)), (1-Data!$O25), 1) * IF(AND($K$3="Yes", ISNUMBER(Data!$Q25)), (1-Data!$Q25), 1))</f>
        <v>0</v>
      </c>
      <c r="AC25" s="3">
        <f>IF(OR(Data!AD25="", Data!$H25="", $G25=""), 0, ((Data!AD25*Data!$H25*$G25)/2000) * IF(AND(AC$5="Particulate", ISNUMBER(Data!$O25)), (1-Data!$O25), 1) * IF(AND($K$3="Yes", ISNUMBER(Data!$Q25)), (1-Data!$Q25), 1))</f>
        <v>0</v>
      </c>
      <c r="AD25" s="3">
        <f>IF(OR(Data!AE25="", Data!$H25="", $G25=""), 0, ((Data!AE25*Data!$H25*$G25)/2000) * IF(AND(AD$5="Particulate", ISNUMBER(Data!$O25)), (1-Data!$O25), 1) * IF(AND($K$3="Yes", ISNUMBER(Data!$Q25)), (1-Data!$Q25), 1))</f>
        <v>0</v>
      </c>
      <c r="AE25" s="3">
        <f>IF(OR(Data!AF25="", Data!$H25="", $G25=""), 0, ((Data!AF25*Data!$H25*$G25)/2000) * IF(AND(AE$5="Particulate", ISNUMBER(Data!$O25)), (1-Data!$O25), 1) * IF(AND($K$3="Yes", ISNUMBER(Data!$Q25)), (1-Data!$Q25), 1))</f>
        <v>0</v>
      </c>
      <c r="AF25" s="3">
        <f>IF(OR(Data!AG25="", Data!$H25="", $G25=""), 0, ((Data!AG25*Data!$H25*$G25)/2000) * IF(AND(AF$5="Particulate", ISNUMBER(Data!$O25)), (1-Data!$O25), 1) * IF(AND($K$3="Yes", ISNUMBER(Data!$Q25)), (1-Data!$Q25), 1))</f>
        <v>0</v>
      </c>
      <c r="AG25" s="3">
        <f>IF(OR(Data!AH25="", Data!$H25="", $G25=""), 0, ((Data!AH25*Data!$H25*$G25)/2000) * IF(AND(AG$5="Particulate", ISNUMBER(Data!$O25)), (1-Data!$O25), 1) * IF(AND($K$3="Yes", ISNUMBER(Data!$Q25)), (1-Data!$Q25), 1))</f>
        <v>0</v>
      </c>
      <c r="AH25" s="3">
        <f>IF(OR(Data!AI25="", Data!$H25="", $G25=""), 0, ((Data!AI25*Data!$H25*$G25)/2000) * IF(AND(AH$5="Particulate", ISNUMBER(Data!$O25)), (1-Data!$O25), 1) * IF(AND($K$3="Yes", ISNUMBER(Data!$Q25)), (1-Data!$Q25), 1))</f>
        <v>0</v>
      </c>
      <c r="AI25" s="3">
        <f>IF(OR(Data!AJ25="", Data!$H25="", $G25=""), 0, ((Data!AJ25*Data!$H25*$G25)/2000) * IF(AND(AI$5="Particulate", ISNUMBER(Data!$O25)), (1-Data!$O25), 1) * IF(AND($K$3="Yes", ISNUMBER(Data!$Q25)), (1-Data!$Q25), 1))</f>
        <v>0</v>
      </c>
      <c r="AJ25" s="3">
        <f>IF(OR(Data!AK25="", Data!$H25="", $G25=""), 0, ((Data!AK25*Data!$H25*$G25)/2000) * IF(AND(AJ$5="Particulate", ISNUMBER(Data!$O25)), (1-Data!$O25), 1) * IF(AND($K$3="Yes", ISNUMBER(Data!$Q25)), (1-Data!$Q25), 1))</f>
        <v>0</v>
      </c>
      <c r="AK25" s="3">
        <f>IF(OR(Data!AL25="", Data!$H25="", $G25=""), 0, ((Data!AL25*Data!$H25*$G25)/2000) * IF(AND(AK$5="Particulate", ISNUMBER(Data!$O25)), (1-Data!$O25), 1) * IF(AND($K$3="Yes", ISNUMBER(Data!$Q25)), (1-Data!$Q25), 1))</f>
        <v>0</v>
      </c>
      <c r="AL25" s="3">
        <f>IF(OR(Data!AM25="", Data!$H25="", $G25=""), 0, ((Data!AM25*Data!$H25*$G25)/2000) * IF(AND(AL$5="Particulate", ISNUMBER(Data!$O25)), (1-Data!$O25), 1) * IF(AND($K$3="Yes", ISNUMBER(Data!$Q25)), (1-Data!$Q25), 1))</f>
        <v>0</v>
      </c>
      <c r="AM25" s="3">
        <f>IF(OR(Data!AN25="", Data!$H25="", $G25=""), 0, ((Data!AN25*Data!$H25*$G25)/2000) * IF(AND(AM$5="Particulate", ISNUMBER(Data!$O25)), (1-Data!$O25), 1) * IF(AND($K$3="Yes", ISNUMBER(Data!$Q25)), (1-Data!$Q25), 1))</f>
        <v>0</v>
      </c>
      <c r="AN25" s="3">
        <f>IF(OR(Data!AO25="", Data!$H25="", $G25=""), 0, ((Data!AO25*Data!$H25*$G25)/2000) * IF(AND(AN$5="Particulate", ISNUMBER(Data!$O25)), (1-Data!$O25), 1) * IF(AND($K$3="Yes", ISNUMBER(Data!$Q25)), (1-Data!$Q25), 1))</f>
        <v>0</v>
      </c>
      <c r="AO25" s="3">
        <f>IF(OR(Data!AP25="", Data!$H25="", $G25=""), 0, ((Data!AP25*Data!$H25*$G25)/2000) * IF(AND(AO$5="Particulate", ISNUMBER(Data!$O25)), (1-Data!$O25), 1) * IF(AND($K$3="Yes", ISNUMBER(Data!$Q25)), (1-Data!$Q25), 1))</f>
        <v>0</v>
      </c>
      <c r="AP25" s="3">
        <f>IF(OR(Data!AQ25="", Data!$H25="", $G25=""), 0, ((Data!AQ25*Data!$H25*$G25)/2000) * IF(AND(AP$5="Particulate", ISNUMBER(Data!$O25)), (1-Data!$O25), 1) * IF(AND($K$3="Yes", ISNUMBER(Data!$Q25)), (1-Data!$Q25), 1))</f>
        <v>0</v>
      </c>
      <c r="AQ25" s="3">
        <f>IF(OR(Data!AR25="", Data!$H25="", $G25=""), 0, ((Data!AR25*Data!$H25*$G25)/2000) * IF(AND(AQ$5="Particulate", ISNUMBER(Data!$O25)), (1-Data!$O25), 1) * IF(AND($K$3="Yes", ISNUMBER(Data!$Q25)), (1-Data!$Q25), 1))</f>
        <v>0</v>
      </c>
      <c r="AR25" s="3">
        <f>IF(OR(Data!AS25="", Data!$H25="", $G25=""), 0, ((Data!AS25*Data!$H25*$G25)/2000) * IF(AND(AR$5="Particulate", ISNUMBER(Data!$O25)), (1-Data!$O25), 1) * IF(AND($K$3="Yes", ISNUMBER(Data!$Q25)), (1-Data!$Q25), 1))</f>
        <v>0</v>
      </c>
      <c r="AS25" s="3">
        <f>IF(OR(Data!AT25="", Data!$H25="", $G25=""), 0, ((Data!AT25*Data!$H25*$G25)/2000) * IF(AND(AS$5="Particulate", ISNUMBER(Data!$O25)), (1-Data!$O25), 1) * IF(AND($K$3="Yes", ISNUMBER(Data!$Q25)), (1-Data!$Q25), 1))</f>
        <v>0</v>
      </c>
      <c r="AT25" s="3">
        <f>IF(OR(Data!AU25="", Data!$H25="", $G25=""), 0, ((Data!AU25*Data!$H25*$G25)/2000) * IF(AND(AT$5="Particulate", ISNUMBER(Data!$O25)), (1-Data!$O25), 1) * IF(AND($K$3="Yes", ISNUMBER(Data!$Q25)), (1-Data!$Q25), 1))</f>
        <v>0</v>
      </c>
      <c r="AU25" s="3">
        <f>IF(OR(Data!AV25="", Data!$H25="", $G25=""), 0, ((Data!AV25*Data!$H25*$G25)/2000) * IF(AND(AU$5="Particulate", ISNUMBER(Data!$O25)), (1-Data!$O25), 1) * IF(AND($K$3="Yes", ISNUMBER(Data!$Q25)), (1-Data!$Q25), 1))</f>
        <v>0</v>
      </c>
      <c r="AV25" s="3">
        <f>IF(OR(Data!AW25="", Data!$H25="", $G25=""), 0, ((Data!AW25*Data!$H25*$G25)/2000) * IF(AND(AV$5="Particulate", ISNUMBER(Data!$O25)), (1-Data!$O25), 1) * IF(AND($K$3="Yes", ISNUMBER(Data!$Q25)), (1-Data!$Q25), 1))</f>
        <v>0</v>
      </c>
      <c r="AW25" s="3">
        <f>IF(OR(Data!AX25="", Data!$H25="", $G25=""), 0, ((Data!AX25*Data!$H25*$G25)/2000) * IF(AND(AW$5="Particulate", ISNUMBER(Data!$O25)), (1-Data!$O25), 1) * IF(AND($K$3="Yes", ISNUMBER(Data!$Q25)), (1-Data!$Q25), 1))</f>
        <v>0</v>
      </c>
      <c r="AX25" s="3">
        <f>IF(OR(Data!AY25="", Data!$H25="", $G25=""), 0, ((Data!AY25*Data!$H25*$G25)/2000) * IF(AND(AX$5="Particulate", ISNUMBER(Data!$O25)), (1-Data!$O25), 1) * IF(AND($K$3="Yes", ISNUMBER(Data!$Q25)), (1-Data!$Q25), 1))</f>
        <v>0</v>
      </c>
      <c r="AY25" s="3">
        <f>IF(OR(Data!AZ25="", Data!$H25="", $G25=""), 0, ((Data!AZ25*Data!$H25*$G25)/2000) * IF(AND(AY$5="Particulate", ISNUMBER(Data!$O25)), (1-Data!$O25), 1) * IF(AND($K$3="Yes", ISNUMBER(Data!$Q25)), (1-Data!$Q25), 1))</f>
        <v>0</v>
      </c>
      <c r="AZ25" s="3">
        <f>IF(OR(Data!BA25="", Data!$H25="", $G25=""), 0, ((Data!BA25*Data!$H25*$G25)/2000) * IF(AND(AZ$5="Particulate", ISNUMBER(Data!$O25)), (1-Data!$O25), 1) * IF(AND($K$3="Yes", ISNUMBER(Data!$Q25)), (1-Data!$Q25), 1))</f>
        <v>0</v>
      </c>
      <c r="BA25" s="3">
        <f>IF(OR(Data!BB25="", Data!$H25="", $G25=""), 0, ((Data!BB25*Data!$H25*$G25)/2000) * IF(AND(BA$5="Particulate", ISNUMBER(Data!$O25)), (1-Data!$O25), 1) * IF(AND($K$3="Yes", ISNUMBER(Data!$Q25)), (1-Data!$Q25), 1))</f>
        <v>0</v>
      </c>
      <c r="BB25" s="3">
        <f>IF(OR(Data!BC25="", Data!$H25="", $G25=""), 0, ((Data!BC25*Data!$H25*$G25)/2000) * IF(AND(BB$5="Particulate", ISNUMBER(Data!$O25)), (1-Data!$O25), 1) * IF(AND($K$3="Yes", ISNUMBER(Data!$Q25)), (1-Data!$Q25), 1))</f>
        <v>0</v>
      </c>
      <c r="BC25" s="3">
        <f>IF(OR(Data!BD25="", Data!$H25="", $G25=""), 0, ((Data!BD25*Data!$H25*$G25)/2000) * IF(AND(BC$5="Particulate", ISNUMBER(Data!$O25)), (1-Data!$O25), 1) * IF(AND($K$3="Yes", ISNUMBER(Data!$Q25)), (1-Data!$Q25), 1))</f>
        <v>0</v>
      </c>
      <c r="BD25" s="3">
        <f>IF(OR(Data!BE25="", Data!$H25="", $G25=""), 0, ((Data!BE25*Data!$H25*$G25)/2000) * IF(AND(BD$5="Particulate", ISNUMBER(Data!$O25)), (1-Data!$O25), 1) * IF(AND($K$3="Yes", ISNUMBER(Data!$Q25)), (1-Data!$Q25), 1))</f>
        <v>0</v>
      </c>
      <c r="BE25" s="3">
        <f>IF(OR(Data!BF25="", Data!$H25="", $G25=""), 0, ((Data!BF25*Data!$H25*$G25)/2000) * IF(AND(BE$5="Particulate", ISNUMBER(Data!$O25)), (1-Data!$O25), 1) * IF(AND($K$3="Yes", ISNUMBER(Data!$Q25)), (1-Data!$Q25), 1))</f>
        <v>0</v>
      </c>
      <c r="BF25" s="3">
        <f>IF(OR(Data!BG25="", Data!$H25="", $G25=""), 0, ((Data!BG25*Data!$H25*$G25)/2000) * IF(AND(BF$5="Particulate", ISNUMBER(Data!$O25)), (1-Data!$O25), 1) * IF(AND($K$3="Yes", ISNUMBER(Data!$Q25)), (1-Data!$Q25), 1))</f>
        <v>0</v>
      </c>
      <c r="BG25" s="3">
        <f>IF(OR(Data!BH25="", Data!$H25="", $G25=""), 0, ((Data!BH25*Data!$H25*$G25)/2000) * IF(AND(BG$5="Particulate", ISNUMBER(Data!$O25)), (1-Data!$O25), 1) * IF(AND($K$3="Yes", ISNUMBER(Data!$Q25)), (1-Data!$Q25), 1))</f>
        <v>0</v>
      </c>
      <c r="BH25" s="3">
        <f>IF(OR(Data!BI25="", Data!$H25="", $G25=""), 0, ((Data!BI25*Data!$H25*$G25)/2000) * IF(AND(BH$5="Particulate", ISNUMBER(Data!$O25)), (1-Data!$O25), 1) * IF(AND($K$3="Yes", ISNUMBER(Data!$Q25)), (1-Data!$Q25), 1))</f>
        <v>0</v>
      </c>
      <c r="BI25" s="3">
        <f>IF(OR(Data!BJ25="", Data!$H25="", $G25=""), 0, ((Data!BJ25*Data!$H25*$G25)/2000) * IF(AND(BI$5="Particulate", ISNUMBER(Data!$O25)), (1-Data!$O25), 1) * IF(AND($K$3="Yes", ISNUMBER(Data!$Q25)), (1-Data!$Q25), 1))</f>
        <v>0</v>
      </c>
      <c r="BJ25" s="3">
        <f>IF(OR(Data!BK25="", Data!$H25="", $G25=""), 0, ((Data!BK25*Data!$H25*$G25)/2000) * IF(AND(BJ$5="Particulate", ISNUMBER(Data!$O25)), (1-Data!$O25), 1) * IF(AND($K$3="Yes", ISNUMBER(Data!$Q25)), (1-Data!$Q25), 1))</f>
        <v>0</v>
      </c>
      <c r="BK25" s="3">
        <f>IF(OR(Data!BL25="", Data!$H25="", $G25=""), 0, ((Data!BL25*Data!$H25*$G25)/2000) * IF(AND(BK$5="Particulate", ISNUMBER(Data!$O25)), (1-Data!$O25), 1) * IF(AND($K$3="Yes", ISNUMBER(Data!$Q25)), (1-Data!$Q25), 1))</f>
        <v>0</v>
      </c>
      <c r="BL25" s="3">
        <f>IF(OR(Data!BM25="", Data!$H25="", $G25=""), 0, ((Data!BM25*Data!$H25*$G25)/2000) * IF(AND(BL$5="Particulate", ISNUMBER(Data!$O25)), (1-Data!$O25), 1) * IF(AND($K$3="Yes", ISNUMBER(Data!$Q25)), (1-Data!$Q25), 1))</f>
        <v>0</v>
      </c>
      <c r="BM25" s="3">
        <f>IF(OR(Data!BN25="", Data!$H25="", $G25=""), 0, ((Data!BN25*Data!$H25*$G25)/2000) * IF(AND(BM$5="Particulate", ISNUMBER(Data!$O25)), (1-Data!$O25), 1) * IF(AND($K$3="Yes", ISNUMBER(Data!$Q25)), (1-Data!$Q25), 1))</f>
        <v>0</v>
      </c>
      <c r="BN25" s="3">
        <f>IF(OR(Data!BO25="", Data!$H25="", $G25=""), 0, ((Data!BO25*Data!$H25*$G25)/2000) * IF(AND(BN$5="Particulate", ISNUMBER(Data!$O25)), (1-Data!$O25), 1) * IF(AND($K$3="Yes", ISNUMBER(Data!$Q25)), (1-Data!$Q25), 1))</f>
        <v>0</v>
      </c>
      <c r="BO25" s="3">
        <f>IF(OR(Data!BP25="", Data!$H25="", $G25=""), 0, ((Data!BP25*Data!$H25*$G25)/2000) * IF(AND(BO$5="Particulate", ISNUMBER(Data!$O25)), (1-Data!$O25), 1) * IF(AND($K$3="Yes", ISNUMBER(Data!$Q25)), (1-Data!$Q25), 1))</f>
        <v>0</v>
      </c>
      <c r="BP25" s="3">
        <f>IF(OR(Data!BQ25="", Data!$H25="", $G25=""), 0, ((Data!BQ25*Data!$H25*$G25)/2000) * IF(AND(BP$5="Particulate", ISNUMBER(Data!$O25)), (1-Data!$O25), 1) * IF(AND($K$3="Yes", ISNUMBER(Data!$Q25)), (1-Data!$Q25), 1))</f>
        <v>0</v>
      </c>
      <c r="BQ25" s="3">
        <f>IF(OR(Data!BR25="", Data!$H25="", $G25=""), 0, ((Data!BR25*Data!$H25*$G25)/2000) * IF(AND(BQ$5="Particulate", ISNUMBER(Data!$O25)), (1-Data!$O25), 1) * IF(AND($K$3="Yes", ISNUMBER(Data!$Q25)), (1-Data!$Q25), 1))</f>
        <v>0</v>
      </c>
      <c r="BR25" s="3">
        <f>IF(OR(Data!BS25="", Data!$H25="", $G25=""), 0, ((Data!BS25*Data!$H25*$G25)/2000) * IF(AND(BR$5="Particulate", ISNUMBER(Data!$O25)), (1-Data!$O25), 1) * IF(AND($K$3="Yes", ISNUMBER(Data!$Q25)), (1-Data!$Q25), 1))</f>
        <v>0</v>
      </c>
      <c r="BS25" s="3">
        <f>IF(OR(Data!BT25="", Data!$H25="", $G25=""), 0, ((Data!BT25*Data!$H25*$G25)/2000) * IF(AND(BS$5="Particulate", ISNUMBER(Data!$O25)), (1-Data!$O25), 1) * IF(AND($K$3="Yes", ISNUMBER(Data!$Q25)), (1-Data!$Q25), 1))</f>
        <v>0</v>
      </c>
      <c r="BT25" s="3">
        <f>IF(OR(Data!BU25="", Data!$H25="", $G25=""), 0, ((Data!BU25*Data!$H25*$G25)/2000) * IF(AND(BT$5="Particulate", ISNUMBER(Data!$O25)), (1-Data!$O25), 1) * IF(AND($K$3="Yes", ISNUMBER(Data!$Q25)), (1-Data!$Q25), 1))</f>
        <v>0</v>
      </c>
      <c r="BU25" s="3">
        <f>IF(OR(Data!BV25="", Data!$H25="", $G25=""), 0, ((Data!BV25*Data!$H25*$G25)/2000) * IF(AND(BU$5="Particulate", ISNUMBER(Data!$O25)), (1-Data!$O25), 1) * IF(AND($K$3="Yes", ISNUMBER(Data!$Q25)), (1-Data!$Q25), 1))</f>
        <v>0</v>
      </c>
      <c r="BV25" s="3">
        <f>IF(OR(Data!BW25="", Data!$H25="", $G25=""), 0, ((Data!BW25*Data!$H25*$G25)/2000) * IF(AND(BV$5="Particulate", ISNUMBER(Data!$O25)), (1-Data!$O25), 1) * IF(AND($K$3="Yes", ISNUMBER(Data!$Q25)), (1-Data!$Q25), 1))</f>
        <v>0</v>
      </c>
      <c r="BW25" s="3">
        <f>IF(OR(Data!BX25="", Data!$H25="", $G25=""), 0, ((Data!BX25*Data!$H25*$G25)/2000) * IF(AND(BW$5="Particulate", ISNUMBER(Data!$O25)), (1-Data!$O25), 1) * IF(AND($K$3="Yes", ISNUMBER(Data!$Q25)), (1-Data!$Q25), 1))</f>
        <v>0</v>
      </c>
      <c r="BX25" s="3">
        <f>IF(OR(Data!BY25="", Data!$H25="", $G25=""), 0, ((Data!BY25*Data!$H25*$G25)/2000) * IF(AND(BX$5="Particulate", ISNUMBER(Data!$O25)), (1-Data!$O25), 1) * IF(AND($K$3="Yes", ISNUMBER(Data!$Q25)), (1-Data!$Q25), 1))</f>
        <v>0</v>
      </c>
      <c r="BY25" s="3">
        <f>IF(OR(Data!BZ25="", Data!$H25="", $G25=""), 0, ((Data!BZ25*Data!$H25*$G25)/2000) * IF(AND(BY$5="Particulate", ISNUMBER(Data!$O25)), (1-Data!$O25), 1) * IF(AND($K$3="Yes", ISNUMBER(Data!$Q25)), (1-Data!$Q25), 1))</f>
        <v>0</v>
      </c>
      <c r="BZ25" s="3">
        <f>IF(OR(Data!CA25="", Data!$H25="", $G25=""), 0, ((Data!CA25*Data!$H25*$G25)/2000) * IF(AND(BZ$5="Particulate", ISNUMBER(Data!$O25)), (1-Data!$O25), 1) * IF(AND($K$3="Yes", ISNUMBER(Data!$Q25)), (1-Data!$Q25), 1))</f>
        <v>0</v>
      </c>
    </row>
    <row r="26" spans="1:78" x14ac:dyDescent="0.25">
      <c r="A26" s="347">
        <f>Data!A26</f>
        <v>18</v>
      </c>
      <c r="B26" s="108">
        <f>Data!B26</f>
        <v>0</v>
      </c>
      <c r="C26" s="108">
        <f>Data!C26</f>
        <v>0</v>
      </c>
      <c r="D26" s="108">
        <f>Data!D26</f>
        <v>0</v>
      </c>
      <c r="E26" s="108">
        <f>Data!E26</f>
        <v>0</v>
      </c>
      <c r="F26" s="108">
        <f>Data!F26</f>
        <v>0</v>
      </c>
      <c r="G26" s="189"/>
      <c r="Q26" s="365">
        <f>IF(ISNUMBER(Data!$K26), (Data!$K26*$G26)/2000, IF(AND(ISNUMBER(Data!$H26), ISNUMBER(Data!$I26)), (Data!$H26*Data!$I26*$G26)/2000, 0))</f>
        <v>0</v>
      </c>
      <c r="R26" s="17">
        <f>IF(ISNUMBER(Data!$L26), (Data!$L26*$G26)/2000, IF(AND(ISNUMBER(Data!$H26), ISNUMBER(Data!$J26)), (Data!$H26*Data!$J26*$G26)/2000, 0)) * IF(ISNUMBER(Data!$O26), 1-Data!$O26, 1) * IF(AND($K$3="yes",ISNUMBER(Data!$Q26)),(1-Data!$Q26),1)</f>
        <v>0</v>
      </c>
      <c r="S26" s="3">
        <f>IF(OR(Data!T26="", Data!$H26="", $G26=""), 0, ((Data!T26*Data!$H26*$G26)/2000) * IF(AND(S$5="Particulate", ISNUMBER(Data!$O26)), (1-Data!$O26), 1) * IF(AND($K$3="Yes", ISNUMBER(Data!$Q26)), (1-Data!$Q26), 1))</f>
        <v>0</v>
      </c>
      <c r="T26" s="3">
        <f>IF(OR(Data!U26="", Data!$H26="", $G26=""), 0, ((Data!U26*Data!$H26*$G26)/2000) * IF(AND(T$5="Particulate", ISNUMBER(Data!$O26)), (1-Data!$O26), 1) * IF(AND($K$3="Yes", ISNUMBER(Data!$Q26)), (1-Data!$Q26), 1))</f>
        <v>0</v>
      </c>
      <c r="U26" s="3">
        <f>IF(OR(Data!V26="", Data!$H26="", $G26=""), 0, ((Data!V26*Data!$H26*$G26)/2000) * IF(AND(U$5="Particulate", ISNUMBER(Data!$O26)), (1-Data!$O26), 1) * IF(AND($K$3="Yes", ISNUMBER(Data!$Q26)), (1-Data!$Q26), 1))</f>
        <v>0</v>
      </c>
      <c r="V26" s="3">
        <f>IF(OR(Data!W26="", Data!$H26="", $G26=""), 0, ((Data!W26*Data!$H26*$G26)/2000) * IF(AND(V$5="Particulate", ISNUMBER(Data!$O26)), (1-Data!$O26), 1) * IF(AND($K$3="Yes", ISNUMBER(Data!$Q26)), (1-Data!$Q26), 1))</f>
        <v>0</v>
      </c>
      <c r="W26" s="3">
        <f>IF(OR(Data!X26="", Data!$H26="", $G26=""), 0, ((Data!X26*Data!$H26*$G26)/2000) * IF(AND(W$5="Particulate", ISNUMBER(Data!$O26)), (1-Data!$O26), 1) * IF(AND($K$3="Yes", ISNUMBER(Data!$Q26)), (1-Data!$Q26), 1))</f>
        <v>0</v>
      </c>
      <c r="X26" s="3">
        <f>IF(OR(Data!Y26="", Data!$H26="", $G26=""), 0, ((Data!Y26*Data!$H26*$G26)/2000) * IF(AND(X$5="Particulate", ISNUMBER(Data!$O26)), (1-Data!$O26), 1) * IF(AND($K$3="Yes", ISNUMBER(Data!$Q26)), (1-Data!$Q26), 1))</f>
        <v>0</v>
      </c>
      <c r="Y26" s="3">
        <f>IF(OR(Data!Z26="", Data!$H26="", $G26=""), 0, ((Data!Z26*Data!$H26*$G26)/2000) * IF(AND(Y$5="Particulate", ISNUMBER(Data!$O26)), (1-Data!$O26), 1) * IF(AND($K$3="Yes", ISNUMBER(Data!$Q26)), (1-Data!$Q26), 1))</f>
        <v>0</v>
      </c>
      <c r="Z26" s="3">
        <f>IF(OR(Data!AA26="", Data!$H26="", $G26=""), 0, ((Data!AA26*Data!$H26*$G26)/2000) * IF(AND(Z$5="Particulate", ISNUMBER(Data!$O26)), (1-Data!$O26), 1) * IF(AND($K$3="Yes", ISNUMBER(Data!$Q26)), (1-Data!$Q26), 1))</f>
        <v>0</v>
      </c>
      <c r="AA26" s="3">
        <f>IF(OR(Data!AB26="", Data!$H26="", $G26=""), 0, ((Data!AB26*Data!$H26*$G26)/2000) * IF(AND(AA$5="Particulate", ISNUMBER(Data!$O26)), (1-Data!$O26), 1) * IF(AND($K$3="Yes", ISNUMBER(Data!$Q26)), (1-Data!$Q26), 1))</f>
        <v>0</v>
      </c>
      <c r="AB26" s="3">
        <f>IF(OR(Data!AC26="", Data!$H26="", $G26=""), 0, ((Data!AC26*Data!$H26*$G26)/2000) * IF(AND(AB$5="Particulate", ISNUMBER(Data!$O26)), (1-Data!$O26), 1) * IF(AND($K$3="Yes", ISNUMBER(Data!$Q26)), (1-Data!$Q26), 1))</f>
        <v>0</v>
      </c>
      <c r="AC26" s="3">
        <f>IF(OR(Data!AD26="", Data!$H26="", $G26=""), 0, ((Data!AD26*Data!$H26*$G26)/2000) * IF(AND(AC$5="Particulate", ISNUMBER(Data!$O26)), (1-Data!$O26), 1) * IF(AND($K$3="Yes", ISNUMBER(Data!$Q26)), (1-Data!$Q26), 1))</f>
        <v>0</v>
      </c>
      <c r="AD26" s="3">
        <f>IF(OR(Data!AE26="", Data!$H26="", $G26=""), 0, ((Data!AE26*Data!$H26*$G26)/2000) * IF(AND(AD$5="Particulate", ISNUMBER(Data!$O26)), (1-Data!$O26), 1) * IF(AND($K$3="Yes", ISNUMBER(Data!$Q26)), (1-Data!$Q26), 1))</f>
        <v>0</v>
      </c>
      <c r="AE26" s="3">
        <f>IF(OR(Data!AF26="", Data!$H26="", $G26=""), 0, ((Data!AF26*Data!$H26*$G26)/2000) * IF(AND(AE$5="Particulate", ISNUMBER(Data!$O26)), (1-Data!$O26), 1) * IF(AND($K$3="Yes", ISNUMBER(Data!$Q26)), (1-Data!$Q26), 1))</f>
        <v>0</v>
      </c>
      <c r="AF26" s="3">
        <f>IF(OR(Data!AG26="", Data!$H26="", $G26=""), 0, ((Data!AG26*Data!$H26*$G26)/2000) * IF(AND(AF$5="Particulate", ISNUMBER(Data!$O26)), (1-Data!$O26), 1) * IF(AND($K$3="Yes", ISNUMBER(Data!$Q26)), (1-Data!$Q26), 1))</f>
        <v>0</v>
      </c>
      <c r="AG26" s="3">
        <f>IF(OR(Data!AH26="", Data!$H26="", $G26=""), 0, ((Data!AH26*Data!$H26*$G26)/2000) * IF(AND(AG$5="Particulate", ISNUMBER(Data!$O26)), (1-Data!$O26), 1) * IF(AND($K$3="Yes", ISNUMBER(Data!$Q26)), (1-Data!$Q26), 1))</f>
        <v>0</v>
      </c>
      <c r="AH26" s="3">
        <f>IF(OR(Data!AI26="", Data!$H26="", $G26=""), 0, ((Data!AI26*Data!$H26*$G26)/2000) * IF(AND(AH$5="Particulate", ISNUMBER(Data!$O26)), (1-Data!$O26), 1) * IF(AND($K$3="Yes", ISNUMBER(Data!$Q26)), (1-Data!$Q26), 1))</f>
        <v>0</v>
      </c>
      <c r="AI26" s="3">
        <f>IF(OR(Data!AJ26="", Data!$H26="", $G26=""), 0, ((Data!AJ26*Data!$H26*$G26)/2000) * IF(AND(AI$5="Particulate", ISNUMBER(Data!$O26)), (1-Data!$O26), 1) * IF(AND($K$3="Yes", ISNUMBER(Data!$Q26)), (1-Data!$Q26), 1))</f>
        <v>0</v>
      </c>
      <c r="AJ26" s="3">
        <f>IF(OR(Data!AK26="", Data!$H26="", $G26=""), 0, ((Data!AK26*Data!$H26*$G26)/2000) * IF(AND(AJ$5="Particulate", ISNUMBER(Data!$O26)), (1-Data!$O26), 1) * IF(AND($K$3="Yes", ISNUMBER(Data!$Q26)), (1-Data!$Q26), 1))</f>
        <v>0</v>
      </c>
      <c r="AK26" s="3">
        <f>IF(OR(Data!AL26="", Data!$H26="", $G26=""), 0, ((Data!AL26*Data!$H26*$G26)/2000) * IF(AND(AK$5="Particulate", ISNUMBER(Data!$O26)), (1-Data!$O26), 1) * IF(AND($K$3="Yes", ISNUMBER(Data!$Q26)), (1-Data!$Q26), 1))</f>
        <v>0</v>
      </c>
      <c r="AL26" s="3">
        <f>IF(OR(Data!AM26="", Data!$H26="", $G26=""), 0, ((Data!AM26*Data!$H26*$G26)/2000) * IF(AND(AL$5="Particulate", ISNUMBER(Data!$O26)), (1-Data!$O26), 1) * IF(AND($K$3="Yes", ISNUMBER(Data!$Q26)), (1-Data!$Q26), 1))</f>
        <v>0</v>
      </c>
      <c r="AM26" s="3">
        <f>IF(OR(Data!AN26="", Data!$H26="", $G26=""), 0, ((Data!AN26*Data!$H26*$G26)/2000) * IF(AND(AM$5="Particulate", ISNUMBER(Data!$O26)), (1-Data!$O26), 1) * IF(AND($K$3="Yes", ISNUMBER(Data!$Q26)), (1-Data!$Q26), 1))</f>
        <v>0</v>
      </c>
      <c r="AN26" s="3">
        <f>IF(OR(Data!AO26="", Data!$H26="", $G26=""), 0, ((Data!AO26*Data!$H26*$G26)/2000) * IF(AND(AN$5="Particulate", ISNUMBER(Data!$O26)), (1-Data!$O26), 1) * IF(AND($K$3="Yes", ISNUMBER(Data!$Q26)), (1-Data!$Q26), 1))</f>
        <v>0</v>
      </c>
      <c r="AO26" s="3">
        <f>IF(OR(Data!AP26="", Data!$H26="", $G26=""), 0, ((Data!AP26*Data!$H26*$G26)/2000) * IF(AND(AO$5="Particulate", ISNUMBER(Data!$O26)), (1-Data!$O26), 1) * IF(AND($K$3="Yes", ISNUMBER(Data!$Q26)), (1-Data!$Q26), 1))</f>
        <v>0</v>
      </c>
      <c r="AP26" s="3">
        <f>IF(OR(Data!AQ26="", Data!$H26="", $G26=""), 0, ((Data!AQ26*Data!$H26*$G26)/2000) * IF(AND(AP$5="Particulate", ISNUMBER(Data!$O26)), (1-Data!$O26), 1) * IF(AND($K$3="Yes", ISNUMBER(Data!$Q26)), (1-Data!$Q26), 1))</f>
        <v>0</v>
      </c>
      <c r="AQ26" s="3">
        <f>IF(OR(Data!AR26="", Data!$H26="", $G26=""), 0, ((Data!AR26*Data!$H26*$G26)/2000) * IF(AND(AQ$5="Particulate", ISNUMBER(Data!$O26)), (1-Data!$O26), 1) * IF(AND($K$3="Yes", ISNUMBER(Data!$Q26)), (1-Data!$Q26), 1))</f>
        <v>0</v>
      </c>
      <c r="AR26" s="3">
        <f>IF(OR(Data!AS26="", Data!$H26="", $G26=""), 0, ((Data!AS26*Data!$H26*$G26)/2000) * IF(AND(AR$5="Particulate", ISNUMBER(Data!$O26)), (1-Data!$O26), 1) * IF(AND($K$3="Yes", ISNUMBER(Data!$Q26)), (1-Data!$Q26), 1))</f>
        <v>0</v>
      </c>
      <c r="AS26" s="3">
        <f>IF(OR(Data!AT26="", Data!$H26="", $G26=""), 0, ((Data!AT26*Data!$H26*$G26)/2000) * IF(AND(AS$5="Particulate", ISNUMBER(Data!$O26)), (1-Data!$O26), 1) * IF(AND($K$3="Yes", ISNUMBER(Data!$Q26)), (1-Data!$Q26), 1))</f>
        <v>0</v>
      </c>
      <c r="AT26" s="3">
        <f>IF(OR(Data!AU26="", Data!$H26="", $G26=""), 0, ((Data!AU26*Data!$H26*$G26)/2000) * IF(AND(AT$5="Particulate", ISNUMBER(Data!$O26)), (1-Data!$O26), 1) * IF(AND($K$3="Yes", ISNUMBER(Data!$Q26)), (1-Data!$Q26), 1))</f>
        <v>0</v>
      </c>
      <c r="AU26" s="3">
        <f>IF(OR(Data!AV26="", Data!$H26="", $G26=""), 0, ((Data!AV26*Data!$H26*$G26)/2000) * IF(AND(AU$5="Particulate", ISNUMBER(Data!$O26)), (1-Data!$O26), 1) * IF(AND($K$3="Yes", ISNUMBER(Data!$Q26)), (1-Data!$Q26), 1))</f>
        <v>0</v>
      </c>
      <c r="AV26" s="3">
        <f>IF(OR(Data!AW26="", Data!$H26="", $G26=""), 0, ((Data!AW26*Data!$H26*$G26)/2000) * IF(AND(AV$5="Particulate", ISNUMBER(Data!$O26)), (1-Data!$O26), 1) * IF(AND($K$3="Yes", ISNUMBER(Data!$Q26)), (1-Data!$Q26), 1))</f>
        <v>0</v>
      </c>
      <c r="AW26" s="3">
        <f>IF(OR(Data!AX26="", Data!$H26="", $G26=""), 0, ((Data!AX26*Data!$H26*$G26)/2000) * IF(AND(AW$5="Particulate", ISNUMBER(Data!$O26)), (1-Data!$O26), 1) * IF(AND($K$3="Yes", ISNUMBER(Data!$Q26)), (1-Data!$Q26), 1))</f>
        <v>0</v>
      </c>
      <c r="AX26" s="3">
        <f>IF(OR(Data!AY26="", Data!$H26="", $G26=""), 0, ((Data!AY26*Data!$H26*$G26)/2000) * IF(AND(AX$5="Particulate", ISNUMBER(Data!$O26)), (1-Data!$O26), 1) * IF(AND($K$3="Yes", ISNUMBER(Data!$Q26)), (1-Data!$Q26), 1))</f>
        <v>0</v>
      </c>
      <c r="AY26" s="3">
        <f>IF(OR(Data!AZ26="", Data!$H26="", $G26=""), 0, ((Data!AZ26*Data!$H26*$G26)/2000) * IF(AND(AY$5="Particulate", ISNUMBER(Data!$O26)), (1-Data!$O26), 1) * IF(AND($K$3="Yes", ISNUMBER(Data!$Q26)), (1-Data!$Q26), 1))</f>
        <v>0</v>
      </c>
      <c r="AZ26" s="3">
        <f>IF(OR(Data!BA26="", Data!$H26="", $G26=""), 0, ((Data!BA26*Data!$H26*$G26)/2000) * IF(AND(AZ$5="Particulate", ISNUMBER(Data!$O26)), (1-Data!$O26), 1) * IF(AND($K$3="Yes", ISNUMBER(Data!$Q26)), (1-Data!$Q26), 1))</f>
        <v>0</v>
      </c>
      <c r="BA26" s="3">
        <f>IF(OR(Data!BB26="", Data!$H26="", $G26=""), 0, ((Data!BB26*Data!$H26*$G26)/2000) * IF(AND(BA$5="Particulate", ISNUMBER(Data!$O26)), (1-Data!$O26), 1) * IF(AND($K$3="Yes", ISNUMBER(Data!$Q26)), (1-Data!$Q26), 1))</f>
        <v>0</v>
      </c>
      <c r="BB26" s="3">
        <f>IF(OR(Data!BC26="", Data!$H26="", $G26=""), 0, ((Data!BC26*Data!$H26*$G26)/2000) * IF(AND(BB$5="Particulate", ISNUMBER(Data!$O26)), (1-Data!$O26), 1) * IF(AND($K$3="Yes", ISNUMBER(Data!$Q26)), (1-Data!$Q26), 1))</f>
        <v>0</v>
      </c>
      <c r="BC26" s="3">
        <f>IF(OR(Data!BD26="", Data!$H26="", $G26=""), 0, ((Data!BD26*Data!$H26*$G26)/2000) * IF(AND(BC$5="Particulate", ISNUMBER(Data!$O26)), (1-Data!$O26), 1) * IF(AND($K$3="Yes", ISNUMBER(Data!$Q26)), (1-Data!$Q26), 1))</f>
        <v>0</v>
      </c>
      <c r="BD26" s="3">
        <f>IF(OR(Data!BE26="", Data!$H26="", $G26=""), 0, ((Data!BE26*Data!$H26*$G26)/2000) * IF(AND(BD$5="Particulate", ISNUMBER(Data!$O26)), (1-Data!$O26), 1) * IF(AND($K$3="Yes", ISNUMBER(Data!$Q26)), (1-Data!$Q26), 1))</f>
        <v>0</v>
      </c>
      <c r="BE26" s="3">
        <f>IF(OR(Data!BF26="", Data!$H26="", $G26=""), 0, ((Data!BF26*Data!$H26*$G26)/2000) * IF(AND(BE$5="Particulate", ISNUMBER(Data!$O26)), (1-Data!$O26), 1) * IF(AND($K$3="Yes", ISNUMBER(Data!$Q26)), (1-Data!$Q26), 1))</f>
        <v>0</v>
      </c>
      <c r="BF26" s="3">
        <f>IF(OR(Data!BG26="", Data!$H26="", $G26=""), 0, ((Data!BG26*Data!$H26*$G26)/2000) * IF(AND(BF$5="Particulate", ISNUMBER(Data!$O26)), (1-Data!$O26), 1) * IF(AND($K$3="Yes", ISNUMBER(Data!$Q26)), (1-Data!$Q26), 1))</f>
        <v>0</v>
      </c>
      <c r="BG26" s="3">
        <f>IF(OR(Data!BH26="", Data!$H26="", $G26=""), 0, ((Data!BH26*Data!$H26*$G26)/2000) * IF(AND(BG$5="Particulate", ISNUMBER(Data!$O26)), (1-Data!$O26), 1) * IF(AND($K$3="Yes", ISNUMBER(Data!$Q26)), (1-Data!$Q26), 1))</f>
        <v>0</v>
      </c>
      <c r="BH26" s="3">
        <f>IF(OR(Data!BI26="", Data!$H26="", $G26=""), 0, ((Data!BI26*Data!$H26*$G26)/2000) * IF(AND(BH$5="Particulate", ISNUMBER(Data!$O26)), (1-Data!$O26), 1) * IF(AND($K$3="Yes", ISNUMBER(Data!$Q26)), (1-Data!$Q26), 1))</f>
        <v>0</v>
      </c>
      <c r="BI26" s="3">
        <f>IF(OR(Data!BJ26="", Data!$H26="", $G26=""), 0, ((Data!BJ26*Data!$H26*$G26)/2000) * IF(AND(BI$5="Particulate", ISNUMBER(Data!$O26)), (1-Data!$O26), 1) * IF(AND($K$3="Yes", ISNUMBER(Data!$Q26)), (1-Data!$Q26), 1))</f>
        <v>0</v>
      </c>
      <c r="BJ26" s="3">
        <f>IF(OR(Data!BK26="", Data!$H26="", $G26=""), 0, ((Data!BK26*Data!$H26*$G26)/2000) * IF(AND(BJ$5="Particulate", ISNUMBER(Data!$O26)), (1-Data!$O26), 1) * IF(AND($K$3="Yes", ISNUMBER(Data!$Q26)), (1-Data!$Q26), 1))</f>
        <v>0</v>
      </c>
      <c r="BK26" s="3">
        <f>IF(OR(Data!BL26="", Data!$H26="", $G26=""), 0, ((Data!BL26*Data!$H26*$G26)/2000) * IF(AND(BK$5="Particulate", ISNUMBER(Data!$O26)), (1-Data!$O26), 1) * IF(AND($K$3="Yes", ISNUMBER(Data!$Q26)), (1-Data!$Q26), 1))</f>
        <v>0</v>
      </c>
      <c r="BL26" s="3">
        <f>IF(OR(Data!BM26="", Data!$H26="", $G26=""), 0, ((Data!BM26*Data!$H26*$G26)/2000) * IF(AND(BL$5="Particulate", ISNUMBER(Data!$O26)), (1-Data!$O26), 1) * IF(AND($K$3="Yes", ISNUMBER(Data!$Q26)), (1-Data!$Q26), 1))</f>
        <v>0</v>
      </c>
      <c r="BM26" s="3">
        <f>IF(OR(Data!BN26="", Data!$H26="", $G26=""), 0, ((Data!BN26*Data!$H26*$G26)/2000) * IF(AND(BM$5="Particulate", ISNUMBER(Data!$O26)), (1-Data!$O26), 1) * IF(AND($K$3="Yes", ISNUMBER(Data!$Q26)), (1-Data!$Q26), 1))</f>
        <v>0</v>
      </c>
      <c r="BN26" s="3">
        <f>IF(OR(Data!BO26="", Data!$H26="", $G26=""), 0, ((Data!BO26*Data!$H26*$G26)/2000) * IF(AND(BN$5="Particulate", ISNUMBER(Data!$O26)), (1-Data!$O26), 1) * IF(AND($K$3="Yes", ISNUMBER(Data!$Q26)), (1-Data!$Q26), 1))</f>
        <v>0</v>
      </c>
      <c r="BO26" s="3">
        <f>IF(OR(Data!BP26="", Data!$H26="", $G26=""), 0, ((Data!BP26*Data!$H26*$G26)/2000) * IF(AND(BO$5="Particulate", ISNUMBER(Data!$O26)), (1-Data!$O26), 1) * IF(AND($K$3="Yes", ISNUMBER(Data!$Q26)), (1-Data!$Q26), 1))</f>
        <v>0</v>
      </c>
      <c r="BP26" s="3">
        <f>IF(OR(Data!BQ26="", Data!$H26="", $G26=""), 0, ((Data!BQ26*Data!$H26*$G26)/2000) * IF(AND(BP$5="Particulate", ISNUMBER(Data!$O26)), (1-Data!$O26), 1) * IF(AND($K$3="Yes", ISNUMBER(Data!$Q26)), (1-Data!$Q26), 1))</f>
        <v>0</v>
      </c>
      <c r="BQ26" s="3">
        <f>IF(OR(Data!BR26="", Data!$H26="", $G26=""), 0, ((Data!BR26*Data!$H26*$G26)/2000) * IF(AND(BQ$5="Particulate", ISNUMBER(Data!$O26)), (1-Data!$O26), 1) * IF(AND($K$3="Yes", ISNUMBER(Data!$Q26)), (1-Data!$Q26), 1))</f>
        <v>0</v>
      </c>
      <c r="BR26" s="3">
        <f>IF(OR(Data!BS26="", Data!$H26="", $G26=""), 0, ((Data!BS26*Data!$H26*$G26)/2000) * IF(AND(BR$5="Particulate", ISNUMBER(Data!$O26)), (1-Data!$O26), 1) * IF(AND($K$3="Yes", ISNUMBER(Data!$Q26)), (1-Data!$Q26), 1))</f>
        <v>0</v>
      </c>
      <c r="BS26" s="3">
        <f>IF(OR(Data!BT26="", Data!$H26="", $G26=""), 0, ((Data!BT26*Data!$H26*$G26)/2000) * IF(AND(BS$5="Particulate", ISNUMBER(Data!$O26)), (1-Data!$O26), 1) * IF(AND($K$3="Yes", ISNUMBER(Data!$Q26)), (1-Data!$Q26), 1))</f>
        <v>0</v>
      </c>
      <c r="BT26" s="3">
        <f>IF(OR(Data!BU26="", Data!$H26="", $G26=""), 0, ((Data!BU26*Data!$H26*$G26)/2000) * IF(AND(BT$5="Particulate", ISNUMBER(Data!$O26)), (1-Data!$O26), 1) * IF(AND($K$3="Yes", ISNUMBER(Data!$Q26)), (1-Data!$Q26), 1))</f>
        <v>0</v>
      </c>
      <c r="BU26" s="3">
        <f>IF(OR(Data!BV26="", Data!$H26="", $G26=""), 0, ((Data!BV26*Data!$H26*$G26)/2000) * IF(AND(BU$5="Particulate", ISNUMBER(Data!$O26)), (1-Data!$O26), 1) * IF(AND($K$3="Yes", ISNUMBER(Data!$Q26)), (1-Data!$Q26), 1))</f>
        <v>0</v>
      </c>
      <c r="BV26" s="3">
        <f>IF(OR(Data!BW26="", Data!$H26="", $G26=""), 0, ((Data!BW26*Data!$H26*$G26)/2000) * IF(AND(BV$5="Particulate", ISNUMBER(Data!$O26)), (1-Data!$O26), 1) * IF(AND($K$3="Yes", ISNUMBER(Data!$Q26)), (1-Data!$Q26), 1))</f>
        <v>0</v>
      </c>
      <c r="BW26" s="3">
        <f>IF(OR(Data!BX26="", Data!$H26="", $G26=""), 0, ((Data!BX26*Data!$H26*$G26)/2000) * IF(AND(BW$5="Particulate", ISNUMBER(Data!$O26)), (1-Data!$O26), 1) * IF(AND($K$3="Yes", ISNUMBER(Data!$Q26)), (1-Data!$Q26), 1))</f>
        <v>0</v>
      </c>
      <c r="BX26" s="3">
        <f>IF(OR(Data!BY26="", Data!$H26="", $G26=""), 0, ((Data!BY26*Data!$H26*$G26)/2000) * IF(AND(BX$5="Particulate", ISNUMBER(Data!$O26)), (1-Data!$O26), 1) * IF(AND($K$3="Yes", ISNUMBER(Data!$Q26)), (1-Data!$Q26), 1))</f>
        <v>0</v>
      </c>
      <c r="BY26" s="3">
        <f>IF(OR(Data!BZ26="", Data!$H26="", $G26=""), 0, ((Data!BZ26*Data!$H26*$G26)/2000) * IF(AND(BY$5="Particulate", ISNUMBER(Data!$O26)), (1-Data!$O26), 1) * IF(AND($K$3="Yes", ISNUMBER(Data!$Q26)), (1-Data!$Q26), 1))</f>
        <v>0</v>
      </c>
      <c r="BZ26" s="3">
        <f>IF(OR(Data!CA26="", Data!$H26="", $G26=""), 0, ((Data!CA26*Data!$H26*$G26)/2000) * IF(AND(BZ$5="Particulate", ISNUMBER(Data!$O26)), (1-Data!$O26), 1) * IF(AND($K$3="Yes", ISNUMBER(Data!$Q26)), (1-Data!$Q26), 1))</f>
        <v>0</v>
      </c>
    </row>
    <row r="27" spans="1:78" x14ac:dyDescent="0.25">
      <c r="A27" s="347">
        <f>Data!A27</f>
        <v>19</v>
      </c>
      <c r="B27" s="108">
        <f>Data!B27</f>
        <v>0</v>
      </c>
      <c r="C27" s="108">
        <f>Data!C27</f>
        <v>0</v>
      </c>
      <c r="D27" s="108">
        <f>Data!D27</f>
        <v>0</v>
      </c>
      <c r="E27" s="108">
        <f>Data!E27</f>
        <v>0</v>
      </c>
      <c r="F27" s="108">
        <f>Data!F27</f>
        <v>0</v>
      </c>
      <c r="G27" s="189"/>
      <c r="Q27" s="365">
        <f>IF(ISNUMBER(Data!$K27), (Data!$K27*$G27)/2000, IF(AND(ISNUMBER(Data!$H27), ISNUMBER(Data!$I27)), (Data!$H27*Data!$I27*$G27)/2000, 0))</f>
        <v>0</v>
      </c>
      <c r="R27" s="17">
        <f>IF(ISNUMBER(Data!$L27), (Data!$L27*$G27)/2000, IF(AND(ISNUMBER(Data!$H27), ISNUMBER(Data!$J27)), (Data!$H27*Data!$J27*$G27)/2000, 0)) * IF(ISNUMBER(Data!$O27), 1-Data!$O27, 1) * IF(AND($K$3="yes",ISNUMBER(Data!$Q27)),(1-Data!$Q27),1)</f>
        <v>0</v>
      </c>
      <c r="S27" s="3">
        <f>IF(OR(Data!T27="", Data!$H27="", $G27=""), 0, ((Data!T27*Data!$H27*$G27)/2000) * IF(AND(S$5="Particulate", ISNUMBER(Data!$O27)), (1-Data!$O27), 1) * IF(AND($K$3="Yes", ISNUMBER(Data!$Q27)), (1-Data!$Q27), 1))</f>
        <v>0</v>
      </c>
      <c r="T27" s="3">
        <f>IF(OR(Data!U27="", Data!$H27="", $G27=""), 0, ((Data!U27*Data!$H27*$G27)/2000) * IF(AND(T$5="Particulate", ISNUMBER(Data!$O27)), (1-Data!$O27), 1) * IF(AND($K$3="Yes", ISNUMBER(Data!$Q27)), (1-Data!$Q27), 1))</f>
        <v>0</v>
      </c>
      <c r="U27" s="3">
        <f>IF(OR(Data!V27="", Data!$H27="", $G27=""), 0, ((Data!V27*Data!$H27*$G27)/2000) * IF(AND(U$5="Particulate", ISNUMBER(Data!$O27)), (1-Data!$O27), 1) * IF(AND($K$3="Yes", ISNUMBER(Data!$Q27)), (1-Data!$Q27), 1))</f>
        <v>0</v>
      </c>
      <c r="V27" s="3">
        <f>IF(OR(Data!W27="", Data!$H27="", $G27=""), 0, ((Data!W27*Data!$H27*$G27)/2000) * IF(AND(V$5="Particulate", ISNUMBER(Data!$O27)), (1-Data!$O27), 1) * IF(AND($K$3="Yes", ISNUMBER(Data!$Q27)), (1-Data!$Q27), 1))</f>
        <v>0</v>
      </c>
      <c r="W27" s="3">
        <f>IF(OR(Data!X27="", Data!$H27="", $G27=""), 0, ((Data!X27*Data!$H27*$G27)/2000) * IF(AND(W$5="Particulate", ISNUMBER(Data!$O27)), (1-Data!$O27), 1) * IF(AND($K$3="Yes", ISNUMBER(Data!$Q27)), (1-Data!$Q27), 1))</f>
        <v>0</v>
      </c>
      <c r="X27" s="3">
        <f>IF(OR(Data!Y27="", Data!$H27="", $G27=""), 0, ((Data!Y27*Data!$H27*$G27)/2000) * IF(AND(X$5="Particulate", ISNUMBER(Data!$O27)), (1-Data!$O27), 1) * IF(AND($K$3="Yes", ISNUMBER(Data!$Q27)), (1-Data!$Q27), 1))</f>
        <v>0</v>
      </c>
      <c r="Y27" s="3">
        <f>IF(OR(Data!Z27="", Data!$H27="", $G27=""), 0, ((Data!Z27*Data!$H27*$G27)/2000) * IF(AND(Y$5="Particulate", ISNUMBER(Data!$O27)), (1-Data!$O27), 1) * IF(AND($K$3="Yes", ISNUMBER(Data!$Q27)), (1-Data!$Q27), 1))</f>
        <v>0</v>
      </c>
      <c r="Z27" s="3">
        <f>IF(OR(Data!AA27="", Data!$H27="", $G27=""), 0, ((Data!AA27*Data!$H27*$G27)/2000) * IF(AND(Z$5="Particulate", ISNUMBER(Data!$O27)), (1-Data!$O27), 1) * IF(AND($K$3="Yes", ISNUMBER(Data!$Q27)), (1-Data!$Q27), 1))</f>
        <v>0</v>
      </c>
      <c r="AA27" s="3">
        <f>IF(OR(Data!AB27="", Data!$H27="", $G27=""), 0, ((Data!AB27*Data!$H27*$G27)/2000) * IF(AND(AA$5="Particulate", ISNUMBER(Data!$O27)), (1-Data!$O27), 1) * IF(AND($K$3="Yes", ISNUMBER(Data!$Q27)), (1-Data!$Q27), 1))</f>
        <v>0</v>
      </c>
      <c r="AB27" s="3">
        <f>IF(OR(Data!AC27="", Data!$H27="", $G27=""), 0, ((Data!AC27*Data!$H27*$G27)/2000) * IF(AND(AB$5="Particulate", ISNUMBER(Data!$O27)), (1-Data!$O27), 1) * IF(AND($K$3="Yes", ISNUMBER(Data!$Q27)), (1-Data!$Q27), 1))</f>
        <v>0</v>
      </c>
      <c r="AC27" s="3">
        <f>IF(OR(Data!AD27="", Data!$H27="", $G27=""), 0, ((Data!AD27*Data!$H27*$G27)/2000) * IF(AND(AC$5="Particulate", ISNUMBER(Data!$O27)), (1-Data!$O27), 1) * IF(AND($K$3="Yes", ISNUMBER(Data!$Q27)), (1-Data!$Q27), 1))</f>
        <v>0</v>
      </c>
      <c r="AD27" s="3">
        <f>IF(OR(Data!AE27="", Data!$H27="", $G27=""), 0, ((Data!AE27*Data!$H27*$G27)/2000) * IF(AND(AD$5="Particulate", ISNUMBER(Data!$O27)), (1-Data!$O27), 1) * IF(AND($K$3="Yes", ISNUMBER(Data!$Q27)), (1-Data!$Q27), 1))</f>
        <v>0</v>
      </c>
      <c r="AE27" s="3">
        <f>IF(OR(Data!AF27="", Data!$H27="", $G27=""), 0, ((Data!AF27*Data!$H27*$G27)/2000) * IF(AND(AE$5="Particulate", ISNUMBER(Data!$O27)), (1-Data!$O27), 1) * IF(AND($K$3="Yes", ISNUMBER(Data!$Q27)), (1-Data!$Q27), 1))</f>
        <v>0</v>
      </c>
      <c r="AF27" s="3">
        <f>IF(OR(Data!AG27="", Data!$H27="", $G27=""), 0, ((Data!AG27*Data!$H27*$G27)/2000) * IF(AND(AF$5="Particulate", ISNUMBER(Data!$O27)), (1-Data!$O27), 1) * IF(AND($K$3="Yes", ISNUMBER(Data!$Q27)), (1-Data!$Q27), 1))</f>
        <v>0</v>
      </c>
      <c r="AG27" s="3">
        <f>IF(OR(Data!AH27="", Data!$H27="", $G27=""), 0, ((Data!AH27*Data!$H27*$G27)/2000) * IF(AND(AG$5="Particulate", ISNUMBER(Data!$O27)), (1-Data!$O27), 1) * IF(AND($K$3="Yes", ISNUMBER(Data!$Q27)), (1-Data!$Q27), 1))</f>
        <v>0</v>
      </c>
      <c r="AH27" s="3">
        <f>IF(OR(Data!AI27="", Data!$H27="", $G27=""), 0, ((Data!AI27*Data!$H27*$G27)/2000) * IF(AND(AH$5="Particulate", ISNUMBER(Data!$O27)), (1-Data!$O27), 1) * IF(AND($K$3="Yes", ISNUMBER(Data!$Q27)), (1-Data!$Q27), 1))</f>
        <v>0</v>
      </c>
      <c r="AI27" s="3">
        <f>IF(OR(Data!AJ27="", Data!$H27="", $G27=""), 0, ((Data!AJ27*Data!$H27*$G27)/2000) * IF(AND(AI$5="Particulate", ISNUMBER(Data!$O27)), (1-Data!$O27), 1) * IF(AND($K$3="Yes", ISNUMBER(Data!$Q27)), (1-Data!$Q27), 1))</f>
        <v>0</v>
      </c>
      <c r="AJ27" s="3">
        <f>IF(OR(Data!AK27="", Data!$H27="", $G27=""), 0, ((Data!AK27*Data!$H27*$G27)/2000) * IF(AND(AJ$5="Particulate", ISNUMBER(Data!$O27)), (1-Data!$O27), 1) * IF(AND($K$3="Yes", ISNUMBER(Data!$Q27)), (1-Data!$Q27), 1))</f>
        <v>0</v>
      </c>
      <c r="AK27" s="3">
        <f>IF(OR(Data!AL27="", Data!$H27="", $G27=""), 0, ((Data!AL27*Data!$H27*$G27)/2000) * IF(AND(AK$5="Particulate", ISNUMBER(Data!$O27)), (1-Data!$O27), 1) * IF(AND($K$3="Yes", ISNUMBER(Data!$Q27)), (1-Data!$Q27), 1))</f>
        <v>0</v>
      </c>
      <c r="AL27" s="3">
        <f>IF(OR(Data!AM27="", Data!$H27="", $G27=""), 0, ((Data!AM27*Data!$H27*$G27)/2000) * IF(AND(AL$5="Particulate", ISNUMBER(Data!$O27)), (1-Data!$O27), 1) * IF(AND($K$3="Yes", ISNUMBER(Data!$Q27)), (1-Data!$Q27), 1))</f>
        <v>0</v>
      </c>
      <c r="AM27" s="3">
        <f>IF(OR(Data!AN27="", Data!$H27="", $G27=""), 0, ((Data!AN27*Data!$H27*$G27)/2000) * IF(AND(AM$5="Particulate", ISNUMBER(Data!$O27)), (1-Data!$O27), 1) * IF(AND($K$3="Yes", ISNUMBER(Data!$Q27)), (1-Data!$Q27), 1))</f>
        <v>0</v>
      </c>
      <c r="AN27" s="3">
        <f>IF(OR(Data!AO27="", Data!$H27="", $G27=""), 0, ((Data!AO27*Data!$H27*$G27)/2000) * IF(AND(AN$5="Particulate", ISNUMBER(Data!$O27)), (1-Data!$O27), 1) * IF(AND($K$3="Yes", ISNUMBER(Data!$Q27)), (1-Data!$Q27), 1))</f>
        <v>0</v>
      </c>
      <c r="AO27" s="3">
        <f>IF(OR(Data!AP27="", Data!$H27="", $G27=""), 0, ((Data!AP27*Data!$H27*$G27)/2000) * IF(AND(AO$5="Particulate", ISNUMBER(Data!$O27)), (1-Data!$O27), 1) * IF(AND($K$3="Yes", ISNUMBER(Data!$Q27)), (1-Data!$Q27), 1))</f>
        <v>0</v>
      </c>
      <c r="AP27" s="3">
        <f>IF(OR(Data!AQ27="", Data!$H27="", $G27=""), 0, ((Data!AQ27*Data!$H27*$G27)/2000) * IF(AND(AP$5="Particulate", ISNUMBER(Data!$O27)), (1-Data!$O27), 1) * IF(AND($K$3="Yes", ISNUMBER(Data!$Q27)), (1-Data!$Q27), 1))</f>
        <v>0</v>
      </c>
      <c r="AQ27" s="3">
        <f>IF(OR(Data!AR27="", Data!$H27="", $G27=""), 0, ((Data!AR27*Data!$H27*$G27)/2000) * IF(AND(AQ$5="Particulate", ISNUMBER(Data!$O27)), (1-Data!$O27), 1) * IF(AND($K$3="Yes", ISNUMBER(Data!$Q27)), (1-Data!$Q27), 1))</f>
        <v>0</v>
      </c>
      <c r="AR27" s="3">
        <f>IF(OR(Data!AS27="", Data!$H27="", $G27=""), 0, ((Data!AS27*Data!$H27*$G27)/2000) * IF(AND(AR$5="Particulate", ISNUMBER(Data!$O27)), (1-Data!$O27), 1) * IF(AND($K$3="Yes", ISNUMBER(Data!$Q27)), (1-Data!$Q27), 1))</f>
        <v>0</v>
      </c>
      <c r="AS27" s="3">
        <f>IF(OR(Data!AT27="", Data!$H27="", $G27=""), 0, ((Data!AT27*Data!$H27*$G27)/2000) * IF(AND(AS$5="Particulate", ISNUMBER(Data!$O27)), (1-Data!$O27), 1) * IF(AND($K$3="Yes", ISNUMBER(Data!$Q27)), (1-Data!$Q27), 1))</f>
        <v>0</v>
      </c>
      <c r="AT27" s="3">
        <f>IF(OR(Data!AU27="", Data!$H27="", $G27=""), 0, ((Data!AU27*Data!$H27*$G27)/2000) * IF(AND(AT$5="Particulate", ISNUMBER(Data!$O27)), (1-Data!$O27), 1) * IF(AND($K$3="Yes", ISNUMBER(Data!$Q27)), (1-Data!$Q27), 1))</f>
        <v>0</v>
      </c>
      <c r="AU27" s="3">
        <f>IF(OR(Data!AV27="", Data!$H27="", $G27=""), 0, ((Data!AV27*Data!$H27*$G27)/2000) * IF(AND(AU$5="Particulate", ISNUMBER(Data!$O27)), (1-Data!$O27), 1) * IF(AND($K$3="Yes", ISNUMBER(Data!$Q27)), (1-Data!$Q27), 1))</f>
        <v>0</v>
      </c>
      <c r="AV27" s="3">
        <f>IF(OR(Data!AW27="", Data!$H27="", $G27=""), 0, ((Data!AW27*Data!$H27*$G27)/2000) * IF(AND(AV$5="Particulate", ISNUMBER(Data!$O27)), (1-Data!$O27), 1) * IF(AND($K$3="Yes", ISNUMBER(Data!$Q27)), (1-Data!$Q27), 1))</f>
        <v>0</v>
      </c>
      <c r="AW27" s="3">
        <f>IF(OR(Data!AX27="", Data!$H27="", $G27=""), 0, ((Data!AX27*Data!$H27*$G27)/2000) * IF(AND(AW$5="Particulate", ISNUMBER(Data!$O27)), (1-Data!$O27), 1) * IF(AND($K$3="Yes", ISNUMBER(Data!$Q27)), (1-Data!$Q27), 1))</f>
        <v>0</v>
      </c>
      <c r="AX27" s="3">
        <f>IF(OR(Data!AY27="", Data!$H27="", $G27=""), 0, ((Data!AY27*Data!$H27*$G27)/2000) * IF(AND(AX$5="Particulate", ISNUMBER(Data!$O27)), (1-Data!$O27), 1) * IF(AND($K$3="Yes", ISNUMBER(Data!$Q27)), (1-Data!$Q27), 1))</f>
        <v>0</v>
      </c>
      <c r="AY27" s="3">
        <f>IF(OR(Data!AZ27="", Data!$H27="", $G27=""), 0, ((Data!AZ27*Data!$H27*$G27)/2000) * IF(AND(AY$5="Particulate", ISNUMBER(Data!$O27)), (1-Data!$O27), 1) * IF(AND($K$3="Yes", ISNUMBER(Data!$Q27)), (1-Data!$Q27), 1))</f>
        <v>0</v>
      </c>
      <c r="AZ27" s="3">
        <f>IF(OR(Data!BA27="", Data!$H27="", $G27=""), 0, ((Data!BA27*Data!$H27*$G27)/2000) * IF(AND(AZ$5="Particulate", ISNUMBER(Data!$O27)), (1-Data!$O27), 1) * IF(AND($K$3="Yes", ISNUMBER(Data!$Q27)), (1-Data!$Q27), 1))</f>
        <v>0</v>
      </c>
      <c r="BA27" s="3">
        <f>IF(OR(Data!BB27="", Data!$H27="", $G27=""), 0, ((Data!BB27*Data!$H27*$G27)/2000) * IF(AND(BA$5="Particulate", ISNUMBER(Data!$O27)), (1-Data!$O27), 1) * IF(AND($K$3="Yes", ISNUMBER(Data!$Q27)), (1-Data!$Q27), 1))</f>
        <v>0</v>
      </c>
      <c r="BB27" s="3">
        <f>IF(OR(Data!BC27="", Data!$H27="", $G27=""), 0, ((Data!BC27*Data!$H27*$G27)/2000) * IF(AND(BB$5="Particulate", ISNUMBER(Data!$O27)), (1-Data!$O27), 1) * IF(AND($K$3="Yes", ISNUMBER(Data!$Q27)), (1-Data!$Q27), 1))</f>
        <v>0</v>
      </c>
      <c r="BC27" s="3">
        <f>IF(OR(Data!BD27="", Data!$H27="", $G27=""), 0, ((Data!BD27*Data!$H27*$G27)/2000) * IF(AND(BC$5="Particulate", ISNUMBER(Data!$O27)), (1-Data!$O27), 1) * IF(AND($K$3="Yes", ISNUMBER(Data!$Q27)), (1-Data!$Q27), 1))</f>
        <v>0</v>
      </c>
      <c r="BD27" s="3">
        <f>IF(OR(Data!BE27="", Data!$H27="", $G27=""), 0, ((Data!BE27*Data!$H27*$G27)/2000) * IF(AND(BD$5="Particulate", ISNUMBER(Data!$O27)), (1-Data!$O27), 1) * IF(AND($K$3="Yes", ISNUMBER(Data!$Q27)), (1-Data!$Q27), 1))</f>
        <v>0</v>
      </c>
      <c r="BE27" s="3">
        <f>IF(OR(Data!BF27="", Data!$H27="", $G27=""), 0, ((Data!BF27*Data!$H27*$G27)/2000) * IF(AND(BE$5="Particulate", ISNUMBER(Data!$O27)), (1-Data!$O27), 1) * IF(AND($K$3="Yes", ISNUMBER(Data!$Q27)), (1-Data!$Q27), 1))</f>
        <v>0</v>
      </c>
      <c r="BF27" s="3">
        <f>IF(OR(Data!BG27="", Data!$H27="", $G27=""), 0, ((Data!BG27*Data!$H27*$G27)/2000) * IF(AND(BF$5="Particulate", ISNUMBER(Data!$O27)), (1-Data!$O27), 1) * IF(AND($K$3="Yes", ISNUMBER(Data!$Q27)), (1-Data!$Q27), 1))</f>
        <v>0</v>
      </c>
      <c r="BG27" s="3">
        <f>IF(OR(Data!BH27="", Data!$H27="", $G27=""), 0, ((Data!BH27*Data!$H27*$G27)/2000) * IF(AND(BG$5="Particulate", ISNUMBER(Data!$O27)), (1-Data!$O27), 1) * IF(AND($K$3="Yes", ISNUMBER(Data!$Q27)), (1-Data!$Q27), 1))</f>
        <v>0</v>
      </c>
      <c r="BH27" s="3">
        <f>IF(OR(Data!BI27="", Data!$H27="", $G27=""), 0, ((Data!BI27*Data!$H27*$G27)/2000) * IF(AND(BH$5="Particulate", ISNUMBER(Data!$O27)), (1-Data!$O27), 1) * IF(AND($K$3="Yes", ISNUMBER(Data!$Q27)), (1-Data!$Q27), 1))</f>
        <v>0</v>
      </c>
      <c r="BI27" s="3">
        <f>IF(OR(Data!BJ27="", Data!$H27="", $G27=""), 0, ((Data!BJ27*Data!$H27*$G27)/2000) * IF(AND(BI$5="Particulate", ISNUMBER(Data!$O27)), (1-Data!$O27), 1) * IF(AND($K$3="Yes", ISNUMBER(Data!$Q27)), (1-Data!$Q27), 1))</f>
        <v>0</v>
      </c>
      <c r="BJ27" s="3">
        <f>IF(OR(Data!BK27="", Data!$H27="", $G27=""), 0, ((Data!BK27*Data!$H27*$G27)/2000) * IF(AND(BJ$5="Particulate", ISNUMBER(Data!$O27)), (1-Data!$O27), 1) * IF(AND($K$3="Yes", ISNUMBER(Data!$Q27)), (1-Data!$Q27), 1))</f>
        <v>0</v>
      </c>
      <c r="BK27" s="3">
        <f>IF(OR(Data!BL27="", Data!$H27="", $G27=""), 0, ((Data!BL27*Data!$H27*$G27)/2000) * IF(AND(BK$5="Particulate", ISNUMBER(Data!$O27)), (1-Data!$O27), 1) * IF(AND($K$3="Yes", ISNUMBER(Data!$Q27)), (1-Data!$Q27), 1))</f>
        <v>0</v>
      </c>
      <c r="BL27" s="3">
        <f>IF(OR(Data!BM27="", Data!$H27="", $G27=""), 0, ((Data!BM27*Data!$H27*$G27)/2000) * IF(AND(BL$5="Particulate", ISNUMBER(Data!$O27)), (1-Data!$O27), 1) * IF(AND($K$3="Yes", ISNUMBER(Data!$Q27)), (1-Data!$Q27), 1))</f>
        <v>0</v>
      </c>
      <c r="BM27" s="3">
        <f>IF(OR(Data!BN27="", Data!$H27="", $G27=""), 0, ((Data!BN27*Data!$H27*$G27)/2000) * IF(AND(BM$5="Particulate", ISNUMBER(Data!$O27)), (1-Data!$O27), 1) * IF(AND($K$3="Yes", ISNUMBER(Data!$Q27)), (1-Data!$Q27), 1))</f>
        <v>0</v>
      </c>
      <c r="BN27" s="3">
        <f>IF(OR(Data!BO27="", Data!$H27="", $G27=""), 0, ((Data!BO27*Data!$H27*$G27)/2000) * IF(AND(BN$5="Particulate", ISNUMBER(Data!$O27)), (1-Data!$O27), 1) * IF(AND($K$3="Yes", ISNUMBER(Data!$Q27)), (1-Data!$Q27), 1))</f>
        <v>0</v>
      </c>
      <c r="BO27" s="3">
        <f>IF(OR(Data!BP27="", Data!$H27="", $G27=""), 0, ((Data!BP27*Data!$H27*$G27)/2000) * IF(AND(BO$5="Particulate", ISNUMBER(Data!$O27)), (1-Data!$O27), 1) * IF(AND($K$3="Yes", ISNUMBER(Data!$Q27)), (1-Data!$Q27), 1))</f>
        <v>0</v>
      </c>
      <c r="BP27" s="3">
        <f>IF(OR(Data!BQ27="", Data!$H27="", $G27=""), 0, ((Data!BQ27*Data!$H27*$G27)/2000) * IF(AND(BP$5="Particulate", ISNUMBER(Data!$O27)), (1-Data!$O27), 1) * IF(AND($K$3="Yes", ISNUMBER(Data!$Q27)), (1-Data!$Q27), 1))</f>
        <v>0</v>
      </c>
      <c r="BQ27" s="3">
        <f>IF(OR(Data!BR27="", Data!$H27="", $G27=""), 0, ((Data!BR27*Data!$H27*$G27)/2000) * IF(AND(BQ$5="Particulate", ISNUMBER(Data!$O27)), (1-Data!$O27), 1) * IF(AND($K$3="Yes", ISNUMBER(Data!$Q27)), (1-Data!$Q27), 1))</f>
        <v>0</v>
      </c>
      <c r="BR27" s="3">
        <f>IF(OR(Data!BS27="", Data!$H27="", $G27=""), 0, ((Data!BS27*Data!$H27*$G27)/2000) * IF(AND(BR$5="Particulate", ISNUMBER(Data!$O27)), (1-Data!$O27), 1) * IF(AND($K$3="Yes", ISNUMBER(Data!$Q27)), (1-Data!$Q27), 1))</f>
        <v>0</v>
      </c>
      <c r="BS27" s="3">
        <f>IF(OR(Data!BT27="", Data!$H27="", $G27=""), 0, ((Data!BT27*Data!$H27*$G27)/2000) * IF(AND(BS$5="Particulate", ISNUMBER(Data!$O27)), (1-Data!$O27), 1) * IF(AND($K$3="Yes", ISNUMBER(Data!$Q27)), (1-Data!$Q27), 1))</f>
        <v>0</v>
      </c>
      <c r="BT27" s="3">
        <f>IF(OR(Data!BU27="", Data!$H27="", $G27=""), 0, ((Data!BU27*Data!$H27*$G27)/2000) * IF(AND(BT$5="Particulate", ISNUMBER(Data!$O27)), (1-Data!$O27), 1) * IF(AND($K$3="Yes", ISNUMBER(Data!$Q27)), (1-Data!$Q27), 1))</f>
        <v>0</v>
      </c>
      <c r="BU27" s="3">
        <f>IF(OR(Data!BV27="", Data!$H27="", $G27=""), 0, ((Data!BV27*Data!$H27*$G27)/2000) * IF(AND(BU$5="Particulate", ISNUMBER(Data!$O27)), (1-Data!$O27), 1) * IF(AND($K$3="Yes", ISNUMBER(Data!$Q27)), (1-Data!$Q27), 1))</f>
        <v>0</v>
      </c>
      <c r="BV27" s="3">
        <f>IF(OR(Data!BW27="", Data!$H27="", $G27=""), 0, ((Data!BW27*Data!$H27*$G27)/2000) * IF(AND(BV$5="Particulate", ISNUMBER(Data!$O27)), (1-Data!$O27), 1) * IF(AND($K$3="Yes", ISNUMBER(Data!$Q27)), (1-Data!$Q27), 1))</f>
        <v>0</v>
      </c>
      <c r="BW27" s="3">
        <f>IF(OR(Data!BX27="", Data!$H27="", $G27=""), 0, ((Data!BX27*Data!$H27*$G27)/2000) * IF(AND(BW$5="Particulate", ISNUMBER(Data!$O27)), (1-Data!$O27), 1) * IF(AND($K$3="Yes", ISNUMBER(Data!$Q27)), (1-Data!$Q27), 1))</f>
        <v>0</v>
      </c>
      <c r="BX27" s="3">
        <f>IF(OR(Data!BY27="", Data!$H27="", $G27=""), 0, ((Data!BY27*Data!$H27*$G27)/2000) * IF(AND(BX$5="Particulate", ISNUMBER(Data!$O27)), (1-Data!$O27), 1) * IF(AND($K$3="Yes", ISNUMBER(Data!$Q27)), (1-Data!$Q27), 1))</f>
        <v>0</v>
      </c>
      <c r="BY27" s="3">
        <f>IF(OR(Data!BZ27="", Data!$H27="", $G27=""), 0, ((Data!BZ27*Data!$H27*$G27)/2000) * IF(AND(BY$5="Particulate", ISNUMBER(Data!$O27)), (1-Data!$O27), 1) * IF(AND($K$3="Yes", ISNUMBER(Data!$Q27)), (1-Data!$Q27), 1))</f>
        <v>0</v>
      </c>
      <c r="BZ27" s="3">
        <f>IF(OR(Data!CA27="", Data!$H27="", $G27=""), 0, ((Data!CA27*Data!$H27*$G27)/2000) * IF(AND(BZ$5="Particulate", ISNUMBER(Data!$O27)), (1-Data!$O27), 1) * IF(AND($K$3="Yes", ISNUMBER(Data!$Q27)), (1-Data!$Q27), 1))</f>
        <v>0</v>
      </c>
    </row>
    <row r="28" spans="1:78" x14ac:dyDescent="0.25">
      <c r="A28" s="347">
        <f>Data!A28</f>
        <v>20</v>
      </c>
      <c r="B28" s="108">
        <f>Data!B28</f>
        <v>0</v>
      </c>
      <c r="C28" s="108">
        <f>Data!C28</f>
        <v>0</v>
      </c>
      <c r="D28" s="108">
        <f>Data!D28</f>
        <v>0</v>
      </c>
      <c r="E28" s="108">
        <f>Data!E28</f>
        <v>0</v>
      </c>
      <c r="F28" s="108">
        <f>Data!F28</f>
        <v>0</v>
      </c>
      <c r="G28" s="189"/>
      <c r="Q28" s="365">
        <f>IF(ISNUMBER(Data!$K28), (Data!$K28*$G28)/2000, IF(AND(ISNUMBER(Data!$H28), ISNUMBER(Data!$I28)), (Data!$H28*Data!$I28*$G28)/2000, 0))</f>
        <v>0</v>
      </c>
      <c r="R28" s="17">
        <f>IF(ISNUMBER(Data!$L28), (Data!$L28*$G28)/2000, IF(AND(ISNUMBER(Data!$H28), ISNUMBER(Data!$J28)), (Data!$H28*Data!$J28*$G28)/2000, 0)) * IF(ISNUMBER(Data!$O28), 1-Data!$O28, 1) * IF(AND($K$3="yes",ISNUMBER(Data!$Q28)),(1-Data!$Q28),1)</f>
        <v>0</v>
      </c>
      <c r="S28" s="3">
        <f>IF(OR(Data!T28="", Data!$H28="", $G28=""), 0, ((Data!T28*Data!$H28*$G28)/2000) * IF(AND(S$5="Particulate", ISNUMBER(Data!$O28)), (1-Data!$O28), 1) * IF(AND($K$3="Yes", ISNUMBER(Data!$Q28)), (1-Data!$Q28), 1))</f>
        <v>0</v>
      </c>
      <c r="T28" s="3">
        <f>IF(OR(Data!U28="", Data!$H28="", $G28=""), 0, ((Data!U28*Data!$H28*$G28)/2000) * IF(AND(T$5="Particulate", ISNUMBER(Data!$O28)), (1-Data!$O28), 1) * IF(AND($K$3="Yes", ISNUMBER(Data!$Q28)), (1-Data!$Q28), 1))</f>
        <v>0</v>
      </c>
      <c r="U28" s="3">
        <f>IF(OR(Data!V28="", Data!$H28="", $G28=""), 0, ((Data!V28*Data!$H28*$G28)/2000) * IF(AND(U$5="Particulate", ISNUMBER(Data!$O28)), (1-Data!$O28), 1) * IF(AND($K$3="Yes", ISNUMBER(Data!$Q28)), (1-Data!$Q28), 1))</f>
        <v>0</v>
      </c>
      <c r="V28" s="3">
        <f>IF(OR(Data!W28="", Data!$H28="", $G28=""), 0, ((Data!W28*Data!$H28*$G28)/2000) * IF(AND(V$5="Particulate", ISNUMBER(Data!$O28)), (1-Data!$O28), 1) * IF(AND($K$3="Yes", ISNUMBER(Data!$Q28)), (1-Data!$Q28), 1))</f>
        <v>0</v>
      </c>
      <c r="W28" s="3">
        <f>IF(OR(Data!X28="", Data!$H28="", $G28=""), 0, ((Data!X28*Data!$H28*$G28)/2000) * IF(AND(W$5="Particulate", ISNUMBER(Data!$O28)), (1-Data!$O28), 1) * IF(AND($K$3="Yes", ISNUMBER(Data!$Q28)), (1-Data!$Q28), 1))</f>
        <v>0</v>
      </c>
      <c r="X28" s="3">
        <f>IF(OR(Data!Y28="", Data!$H28="", $G28=""), 0, ((Data!Y28*Data!$H28*$G28)/2000) * IF(AND(X$5="Particulate", ISNUMBER(Data!$O28)), (1-Data!$O28), 1) * IF(AND($K$3="Yes", ISNUMBER(Data!$Q28)), (1-Data!$Q28), 1))</f>
        <v>0</v>
      </c>
      <c r="Y28" s="3">
        <f>IF(OR(Data!Z28="", Data!$H28="", $G28=""), 0, ((Data!Z28*Data!$H28*$G28)/2000) * IF(AND(Y$5="Particulate", ISNUMBER(Data!$O28)), (1-Data!$O28), 1) * IF(AND($K$3="Yes", ISNUMBER(Data!$Q28)), (1-Data!$Q28), 1))</f>
        <v>0</v>
      </c>
      <c r="Z28" s="3">
        <f>IF(OR(Data!AA28="", Data!$H28="", $G28=""), 0, ((Data!AA28*Data!$H28*$G28)/2000) * IF(AND(Z$5="Particulate", ISNUMBER(Data!$O28)), (1-Data!$O28), 1) * IF(AND($K$3="Yes", ISNUMBER(Data!$Q28)), (1-Data!$Q28), 1))</f>
        <v>0</v>
      </c>
      <c r="AA28" s="3">
        <f>IF(OR(Data!AB28="", Data!$H28="", $G28=""), 0, ((Data!AB28*Data!$H28*$G28)/2000) * IF(AND(AA$5="Particulate", ISNUMBER(Data!$O28)), (1-Data!$O28), 1) * IF(AND($K$3="Yes", ISNUMBER(Data!$Q28)), (1-Data!$Q28), 1))</f>
        <v>0</v>
      </c>
      <c r="AB28" s="3">
        <f>IF(OR(Data!AC28="", Data!$H28="", $G28=""), 0, ((Data!AC28*Data!$H28*$G28)/2000) * IF(AND(AB$5="Particulate", ISNUMBER(Data!$O28)), (1-Data!$O28), 1) * IF(AND($K$3="Yes", ISNUMBER(Data!$Q28)), (1-Data!$Q28), 1))</f>
        <v>0</v>
      </c>
      <c r="AC28" s="3">
        <f>IF(OR(Data!AD28="", Data!$H28="", $G28=""), 0, ((Data!AD28*Data!$H28*$G28)/2000) * IF(AND(AC$5="Particulate", ISNUMBER(Data!$O28)), (1-Data!$O28), 1) * IF(AND($K$3="Yes", ISNUMBER(Data!$Q28)), (1-Data!$Q28), 1))</f>
        <v>0</v>
      </c>
      <c r="AD28" s="3">
        <f>IF(OR(Data!AE28="", Data!$H28="", $G28=""), 0, ((Data!AE28*Data!$H28*$G28)/2000) * IF(AND(AD$5="Particulate", ISNUMBER(Data!$O28)), (1-Data!$O28), 1) * IF(AND($K$3="Yes", ISNUMBER(Data!$Q28)), (1-Data!$Q28), 1))</f>
        <v>0</v>
      </c>
      <c r="AE28" s="3">
        <f>IF(OR(Data!AF28="", Data!$H28="", $G28=""), 0, ((Data!AF28*Data!$H28*$G28)/2000) * IF(AND(AE$5="Particulate", ISNUMBER(Data!$O28)), (1-Data!$O28), 1) * IF(AND($K$3="Yes", ISNUMBER(Data!$Q28)), (1-Data!$Q28), 1))</f>
        <v>0</v>
      </c>
      <c r="AF28" s="3">
        <f>IF(OR(Data!AG28="", Data!$H28="", $G28=""), 0, ((Data!AG28*Data!$H28*$G28)/2000) * IF(AND(AF$5="Particulate", ISNUMBER(Data!$O28)), (1-Data!$O28), 1) * IF(AND($K$3="Yes", ISNUMBER(Data!$Q28)), (1-Data!$Q28), 1))</f>
        <v>0</v>
      </c>
      <c r="AG28" s="3">
        <f>IF(OR(Data!AH28="", Data!$H28="", $G28=""), 0, ((Data!AH28*Data!$H28*$G28)/2000) * IF(AND(AG$5="Particulate", ISNUMBER(Data!$O28)), (1-Data!$O28), 1) * IF(AND($K$3="Yes", ISNUMBER(Data!$Q28)), (1-Data!$Q28), 1))</f>
        <v>0</v>
      </c>
      <c r="AH28" s="3">
        <f>IF(OR(Data!AI28="", Data!$H28="", $G28=""), 0, ((Data!AI28*Data!$H28*$G28)/2000) * IF(AND(AH$5="Particulate", ISNUMBER(Data!$O28)), (1-Data!$O28), 1) * IF(AND($K$3="Yes", ISNUMBER(Data!$Q28)), (1-Data!$Q28), 1))</f>
        <v>0</v>
      </c>
      <c r="AI28" s="3">
        <f>IF(OR(Data!AJ28="", Data!$H28="", $G28=""), 0, ((Data!AJ28*Data!$H28*$G28)/2000) * IF(AND(AI$5="Particulate", ISNUMBER(Data!$O28)), (1-Data!$O28), 1) * IF(AND($K$3="Yes", ISNUMBER(Data!$Q28)), (1-Data!$Q28), 1))</f>
        <v>0</v>
      </c>
      <c r="AJ28" s="3">
        <f>IF(OR(Data!AK28="", Data!$H28="", $G28=""), 0, ((Data!AK28*Data!$H28*$G28)/2000) * IF(AND(AJ$5="Particulate", ISNUMBER(Data!$O28)), (1-Data!$O28), 1) * IF(AND($K$3="Yes", ISNUMBER(Data!$Q28)), (1-Data!$Q28), 1))</f>
        <v>0</v>
      </c>
      <c r="AK28" s="3">
        <f>IF(OR(Data!AL28="", Data!$H28="", $G28=""), 0, ((Data!AL28*Data!$H28*$G28)/2000) * IF(AND(AK$5="Particulate", ISNUMBER(Data!$O28)), (1-Data!$O28), 1) * IF(AND($K$3="Yes", ISNUMBER(Data!$Q28)), (1-Data!$Q28), 1))</f>
        <v>0</v>
      </c>
      <c r="AL28" s="3">
        <f>IF(OR(Data!AM28="", Data!$H28="", $G28=""), 0, ((Data!AM28*Data!$H28*$G28)/2000) * IF(AND(AL$5="Particulate", ISNUMBER(Data!$O28)), (1-Data!$O28), 1) * IF(AND($K$3="Yes", ISNUMBER(Data!$Q28)), (1-Data!$Q28), 1))</f>
        <v>0</v>
      </c>
      <c r="AM28" s="3">
        <f>IF(OR(Data!AN28="", Data!$H28="", $G28=""), 0, ((Data!AN28*Data!$H28*$G28)/2000) * IF(AND(AM$5="Particulate", ISNUMBER(Data!$O28)), (1-Data!$O28), 1) * IF(AND($K$3="Yes", ISNUMBER(Data!$Q28)), (1-Data!$Q28), 1))</f>
        <v>0</v>
      </c>
      <c r="AN28" s="3">
        <f>IF(OR(Data!AO28="", Data!$H28="", $G28=""), 0, ((Data!AO28*Data!$H28*$G28)/2000) * IF(AND(AN$5="Particulate", ISNUMBER(Data!$O28)), (1-Data!$O28), 1) * IF(AND($K$3="Yes", ISNUMBER(Data!$Q28)), (1-Data!$Q28), 1))</f>
        <v>0</v>
      </c>
      <c r="AO28" s="3">
        <f>IF(OR(Data!AP28="", Data!$H28="", $G28=""), 0, ((Data!AP28*Data!$H28*$G28)/2000) * IF(AND(AO$5="Particulate", ISNUMBER(Data!$O28)), (1-Data!$O28), 1) * IF(AND($K$3="Yes", ISNUMBER(Data!$Q28)), (1-Data!$Q28), 1))</f>
        <v>0</v>
      </c>
      <c r="AP28" s="3">
        <f>IF(OR(Data!AQ28="", Data!$H28="", $G28=""), 0, ((Data!AQ28*Data!$H28*$G28)/2000) * IF(AND(AP$5="Particulate", ISNUMBER(Data!$O28)), (1-Data!$O28), 1) * IF(AND($K$3="Yes", ISNUMBER(Data!$Q28)), (1-Data!$Q28), 1))</f>
        <v>0</v>
      </c>
      <c r="AQ28" s="3">
        <f>IF(OR(Data!AR28="", Data!$H28="", $G28=""), 0, ((Data!AR28*Data!$H28*$G28)/2000) * IF(AND(AQ$5="Particulate", ISNUMBER(Data!$O28)), (1-Data!$O28), 1) * IF(AND($K$3="Yes", ISNUMBER(Data!$Q28)), (1-Data!$Q28), 1))</f>
        <v>0</v>
      </c>
      <c r="AR28" s="3">
        <f>IF(OR(Data!AS28="", Data!$H28="", $G28=""), 0, ((Data!AS28*Data!$H28*$G28)/2000) * IF(AND(AR$5="Particulate", ISNUMBER(Data!$O28)), (1-Data!$O28), 1) * IF(AND($K$3="Yes", ISNUMBER(Data!$Q28)), (1-Data!$Q28), 1))</f>
        <v>0</v>
      </c>
      <c r="AS28" s="3">
        <f>IF(OR(Data!AT28="", Data!$H28="", $G28=""), 0, ((Data!AT28*Data!$H28*$G28)/2000) * IF(AND(AS$5="Particulate", ISNUMBER(Data!$O28)), (1-Data!$O28), 1) * IF(AND($K$3="Yes", ISNUMBER(Data!$Q28)), (1-Data!$Q28), 1))</f>
        <v>0</v>
      </c>
      <c r="AT28" s="3">
        <f>IF(OR(Data!AU28="", Data!$H28="", $G28=""), 0, ((Data!AU28*Data!$H28*$G28)/2000) * IF(AND(AT$5="Particulate", ISNUMBER(Data!$O28)), (1-Data!$O28), 1) * IF(AND($K$3="Yes", ISNUMBER(Data!$Q28)), (1-Data!$Q28), 1))</f>
        <v>0</v>
      </c>
      <c r="AU28" s="3">
        <f>IF(OR(Data!AV28="", Data!$H28="", $G28=""), 0, ((Data!AV28*Data!$H28*$G28)/2000) * IF(AND(AU$5="Particulate", ISNUMBER(Data!$O28)), (1-Data!$O28), 1) * IF(AND($K$3="Yes", ISNUMBER(Data!$Q28)), (1-Data!$Q28), 1))</f>
        <v>0</v>
      </c>
      <c r="AV28" s="3">
        <f>IF(OR(Data!AW28="", Data!$H28="", $G28=""), 0, ((Data!AW28*Data!$H28*$G28)/2000) * IF(AND(AV$5="Particulate", ISNUMBER(Data!$O28)), (1-Data!$O28), 1) * IF(AND($K$3="Yes", ISNUMBER(Data!$Q28)), (1-Data!$Q28), 1))</f>
        <v>0</v>
      </c>
      <c r="AW28" s="3">
        <f>IF(OR(Data!AX28="", Data!$H28="", $G28=""), 0, ((Data!AX28*Data!$H28*$G28)/2000) * IF(AND(AW$5="Particulate", ISNUMBER(Data!$O28)), (1-Data!$O28), 1) * IF(AND($K$3="Yes", ISNUMBER(Data!$Q28)), (1-Data!$Q28), 1))</f>
        <v>0</v>
      </c>
      <c r="AX28" s="3">
        <f>IF(OR(Data!AY28="", Data!$H28="", $G28=""), 0, ((Data!AY28*Data!$H28*$G28)/2000) * IF(AND(AX$5="Particulate", ISNUMBER(Data!$O28)), (1-Data!$O28), 1) * IF(AND($K$3="Yes", ISNUMBER(Data!$Q28)), (1-Data!$Q28), 1))</f>
        <v>0</v>
      </c>
      <c r="AY28" s="3">
        <f>IF(OR(Data!AZ28="", Data!$H28="", $G28=""), 0, ((Data!AZ28*Data!$H28*$G28)/2000) * IF(AND(AY$5="Particulate", ISNUMBER(Data!$O28)), (1-Data!$O28), 1) * IF(AND($K$3="Yes", ISNUMBER(Data!$Q28)), (1-Data!$Q28), 1))</f>
        <v>0</v>
      </c>
      <c r="AZ28" s="3">
        <f>IF(OR(Data!BA28="", Data!$H28="", $G28=""), 0, ((Data!BA28*Data!$H28*$G28)/2000) * IF(AND(AZ$5="Particulate", ISNUMBER(Data!$O28)), (1-Data!$O28), 1) * IF(AND($K$3="Yes", ISNUMBER(Data!$Q28)), (1-Data!$Q28), 1))</f>
        <v>0</v>
      </c>
      <c r="BA28" s="3">
        <f>IF(OR(Data!BB28="", Data!$H28="", $G28=""), 0, ((Data!BB28*Data!$H28*$G28)/2000) * IF(AND(BA$5="Particulate", ISNUMBER(Data!$O28)), (1-Data!$O28), 1) * IF(AND($K$3="Yes", ISNUMBER(Data!$Q28)), (1-Data!$Q28), 1))</f>
        <v>0</v>
      </c>
      <c r="BB28" s="3">
        <f>IF(OR(Data!BC28="", Data!$H28="", $G28=""), 0, ((Data!BC28*Data!$H28*$G28)/2000) * IF(AND(BB$5="Particulate", ISNUMBER(Data!$O28)), (1-Data!$O28), 1) * IF(AND($K$3="Yes", ISNUMBER(Data!$Q28)), (1-Data!$Q28), 1))</f>
        <v>0</v>
      </c>
      <c r="BC28" s="3">
        <f>IF(OR(Data!BD28="", Data!$H28="", $G28=""), 0, ((Data!BD28*Data!$H28*$G28)/2000) * IF(AND(BC$5="Particulate", ISNUMBER(Data!$O28)), (1-Data!$O28), 1) * IF(AND($K$3="Yes", ISNUMBER(Data!$Q28)), (1-Data!$Q28), 1))</f>
        <v>0</v>
      </c>
      <c r="BD28" s="3">
        <f>IF(OR(Data!BE28="", Data!$H28="", $G28=""), 0, ((Data!BE28*Data!$H28*$G28)/2000) * IF(AND(BD$5="Particulate", ISNUMBER(Data!$O28)), (1-Data!$O28), 1) * IF(AND($K$3="Yes", ISNUMBER(Data!$Q28)), (1-Data!$Q28), 1))</f>
        <v>0</v>
      </c>
      <c r="BE28" s="3">
        <f>IF(OR(Data!BF28="", Data!$H28="", $G28=""), 0, ((Data!BF28*Data!$H28*$G28)/2000) * IF(AND(BE$5="Particulate", ISNUMBER(Data!$O28)), (1-Data!$O28), 1) * IF(AND($K$3="Yes", ISNUMBER(Data!$Q28)), (1-Data!$Q28), 1))</f>
        <v>0</v>
      </c>
      <c r="BF28" s="3">
        <f>IF(OR(Data!BG28="", Data!$H28="", $G28=""), 0, ((Data!BG28*Data!$H28*$G28)/2000) * IF(AND(BF$5="Particulate", ISNUMBER(Data!$O28)), (1-Data!$O28), 1) * IF(AND($K$3="Yes", ISNUMBER(Data!$Q28)), (1-Data!$Q28), 1))</f>
        <v>0</v>
      </c>
      <c r="BG28" s="3">
        <f>IF(OR(Data!BH28="", Data!$H28="", $G28=""), 0, ((Data!BH28*Data!$H28*$G28)/2000) * IF(AND(BG$5="Particulate", ISNUMBER(Data!$O28)), (1-Data!$O28), 1) * IF(AND($K$3="Yes", ISNUMBER(Data!$Q28)), (1-Data!$Q28), 1))</f>
        <v>0</v>
      </c>
      <c r="BH28" s="3">
        <f>IF(OR(Data!BI28="", Data!$H28="", $G28=""), 0, ((Data!BI28*Data!$H28*$G28)/2000) * IF(AND(BH$5="Particulate", ISNUMBER(Data!$O28)), (1-Data!$O28), 1) * IF(AND($K$3="Yes", ISNUMBER(Data!$Q28)), (1-Data!$Q28), 1))</f>
        <v>0</v>
      </c>
      <c r="BI28" s="3">
        <f>IF(OR(Data!BJ28="", Data!$H28="", $G28=""), 0, ((Data!BJ28*Data!$H28*$G28)/2000) * IF(AND(BI$5="Particulate", ISNUMBER(Data!$O28)), (1-Data!$O28), 1) * IF(AND($K$3="Yes", ISNUMBER(Data!$Q28)), (1-Data!$Q28), 1))</f>
        <v>0</v>
      </c>
      <c r="BJ28" s="3">
        <f>IF(OR(Data!BK28="", Data!$H28="", $G28=""), 0, ((Data!BK28*Data!$H28*$G28)/2000) * IF(AND(BJ$5="Particulate", ISNUMBER(Data!$O28)), (1-Data!$O28), 1) * IF(AND($K$3="Yes", ISNUMBER(Data!$Q28)), (1-Data!$Q28), 1))</f>
        <v>0</v>
      </c>
      <c r="BK28" s="3">
        <f>IF(OR(Data!BL28="", Data!$H28="", $G28=""), 0, ((Data!BL28*Data!$H28*$G28)/2000) * IF(AND(BK$5="Particulate", ISNUMBER(Data!$O28)), (1-Data!$O28), 1) * IF(AND($K$3="Yes", ISNUMBER(Data!$Q28)), (1-Data!$Q28), 1))</f>
        <v>0</v>
      </c>
      <c r="BL28" s="3">
        <f>IF(OR(Data!BM28="", Data!$H28="", $G28=""), 0, ((Data!BM28*Data!$H28*$G28)/2000) * IF(AND(BL$5="Particulate", ISNUMBER(Data!$O28)), (1-Data!$O28), 1) * IF(AND($K$3="Yes", ISNUMBER(Data!$Q28)), (1-Data!$Q28), 1))</f>
        <v>0</v>
      </c>
      <c r="BM28" s="3">
        <f>IF(OR(Data!BN28="", Data!$H28="", $G28=""), 0, ((Data!BN28*Data!$H28*$G28)/2000) * IF(AND(BM$5="Particulate", ISNUMBER(Data!$O28)), (1-Data!$O28), 1) * IF(AND($K$3="Yes", ISNUMBER(Data!$Q28)), (1-Data!$Q28), 1))</f>
        <v>0</v>
      </c>
      <c r="BN28" s="3">
        <f>IF(OR(Data!BO28="", Data!$H28="", $G28=""), 0, ((Data!BO28*Data!$H28*$G28)/2000) * IF(AND(BN$5="Particulate", ISNUMBER(Data!$O28)), (1-Data!$O28), 1) * IF(AND($K$3="Yes", ISNUMBER(Data!$Q28)), (1-Data!$Q28), 1))</f>
        <v>0</v>
      </c>
      <c r="BO28" s="3">
        <f>IF(OR(Data!BP28="", Data!$H28="", $G28=""), 0, ((Data!BP28*Data!$H28*$G28)/2000) * IF(AND(BO$5="Particulate", ISNUMBER(Data!$O28)), (1-Data!$O28), 1) * IF(AND($K$3="Yes", ISNUMBER(Data!$Q28)), (1-Data!$Q28), 1))</f>
        <v>0</v>
      </c>
      <c r="BP28" s="3">
        <f>IF(OR(Data!BQ28="", Data!$H28="", $G28=""), 0, ((Data!BQ28*Data!$H28*$G28)/2000) * IF(AND(BP$5="Particulate", ISNUMBER(Data!$O28)), (1-Data!$O28), 1) * IF(AND($K$3="Yes", ISNUMBER(Data!$Q28)), (1-Data!$Q28), 1))</f>
        <v>0</v>
      </c>
      <c r="BQ28" s="3">
        <f>IF(OR(Data!BR28="", Data!$H28="", $G28=""), 0, ((Data!BR28*Data!$H28*$G28)/2000) * IF(AND(BQ$5="Particulate", ISNUMBER(Data!$O28)), (1-Data!$O28), 1) * IF(AND($K$3="Yes", ISNUMBER(Data!$Q28)), (1-Data!$Q28), 1))</f>
        <v>0</v>
      </c>
      <c r="BR28" s="3">
        <f>IF(OR(Data!BS28="", Data!$H28="", $G28=""), 0, ((Data!BS28*Data!$H28*$G28)/2000) * IF(AND(BR$5="Particulate", ISNUMBER(Data!$O28)), (1-Data!$O28), 1) * IF(AND($K$3="Yes", ISNUMBER(Data!$Q28)), (1-Data!$Q28), 1))</f>
        <v>0</v>
      </c>
      <c r="BS28" s="3">
        <f>IF(OR(Data!BT28="", Data!$H28="", $G28=""), 0, ((Data!BT28*Data!$H28*$G28)/2000) * IF(AND(BS$5="Particulate", ISNUMBER(Data!$O28)), (1-Data!$O28), 1) * IF(AND($K$3="Yes", ISNUMBER(Data!$Q28)), (1-Data!$Q28), 1))</f>
        <v>0</v>
      </c>
      <c r="BT28" s="3">
        <f>IF(OR(Data!BU28="", Data!$H28="", $G28=""), 0, ((Data!BU28*Data!$H28*$G28)/2000) * IF(AND(BT$5="Particulate", ISNUMBER(Data!$O28)), (1-Data!$O28), 1) * IF(AND($K$3="Yes", ISNUMBER(Data!$Q28)), (1-Data!$Q28), 1))</f>
        <v>0</v>
      </c>
      <c r="BU28" s="3">
        <f>IF(OR(Data!BV28="", Data!$H28="", $G28=""), 0, ((Data!BV28*Data!$H28*$G28)/2000) * IF(AND(BU$5="Particulate", ISNUMBER(Data!$O28)), (1-Data!$O28), 1) * IF(AND($K$3="Yes", ISNUMBER(Data!$Q28)), (1-Data!$Q28), 1))</f>
        <v>0</v>
      </c>
      <c r="BV28" s="3">
        <f>IF(OR(Data!BW28="", Data!$H28="", $G28=""), 0, ((Data!BW28*Data!$H28*$G28)/2000) * IF(AND(BV$5="Particulate", ISNUMBER(Data!$O28)), (1-Data!$O28), 1) * IF(AND($K$3="Yes", ISNUMBER(Data!$Q28)), (1-Data!$Q28), 1))</f>
        <v>0</v>
      </c>
      <c r="BW28" s="3">
        <f>IF(OR(Data!BX28="", Data!$H28="", $G28=""), 0, ((Data!BX28*Data!$H28*$G28)/2000) * IF(AND(BW$5="Particulate", ISNUMBER(Data!$O28)), (1-Data!$O28), 1) * IF(AND($K$3="Yes", ISNUMBER(Data!$Q28)), (1-Data!$Q28), 1))</f>
        <v>0</v>
      </c>
      <c r="BX28" s="3">
        <f>IF(OR(Data!BY28="", Data!$H28="", $G28=""), 0, ((Data!BY28*Data!$H28*$G28)/2000) * IF(AND(BX$5="Particulate", ISNUMBER(Data!$O28)), (1-Data!$O28), 1) * IF(AND($K$3="Yes", ISNUMBER(Data!$Q28)), (1-Data!$Q28), 1))</f>
        <v>0</v>
      </c>
      <c r="BY28" s="3">
        <f>IF(OR(Data!BZ28="", Data!$H28="", $G28=""), 0, ((Data!BZ28*Data!$H28*$G28)/2000) * IF(AND(BY$5="Particulate", ISNUMBER(Data!$O28)), (1-Data!$O28), 1) * IF(AND($K$3="Yes", ISNUMBER(Data!$Q28)), (1-Data!$Q28), 1))</f>
        <v>0</v>
      </c>
      <c r="BZ28" s="3">
        <f>IF(OR(Data!CA28="", Data!$H28="", $G28=""), 0, ((Data!CA28*Data!$H28*$G28)/2000) * IF(AND(BZ$5="Particulate", ISNUMBER(Data!$O28)), (1-Data!$O28), 1) * IF(AND($K$3="Yes", ISNUMBER(Data!$Q28)), (1-Data!$Q28), 1))</f>
        <v>0</v>
      </c>
    </row>
    <row r="29" spans="1:78" x14ac:dyDescent="0.25">
      <c r="A29" s="347">
        <f>Data!A29</f>
        <v>21</v>
      </c>
      <c r="B29" s="108">
        <f>Data!B29</f>
        <v>0</v>
      </c>
      <c r="C29" s="108">
        <f>Data!C29</f>
        <v>0</v>
      </c>
      <c r="D29" s="108">
        <f>Data!D29</f>
        <v>0</v>
      </c>
      <c r="E29" s="108">
        <f>Data!E29</f>
        <v>0</v>
      </c>
      <c r="F29" s="108">
        <f>Data!F29</f>
        <v>0</v>
      </c>
      <c r="G29" s="189"/>
      <c r="Q29" s="365">
        <f>IF(ISNUMBER(Data!$K29), (Data!$K29*$G29)/2000, IF(AND(ISNUMBER(Data!$H29), ISNUMBER(Data!$I29)), (Data!$H29*Data!$I29*$G29)/2000, 0))</f>
        <v>0</v>
      </c>
      <c r="R29" s="17">
        <f>IF(ISNUMBER(Data!$L29), (Data!$L29*$G29)/2000, IF(AND(ISNUMBER(Data!$H29), ISNUMBER(Data!$J29)), (Data!$H29*Data!$J29*$G29)/2000, 0)) * IF(ISNUMBER(Data!$O29), 1-Data!$O29, 1) * IF(AND($K$3="yes",ISNUMBER(Data!$Q29)),(1-Data!$Q29),1)</f>
        <v>0</v>
      </c>
      <c r="S29" s="3">
        <f>IF(OR(Data!T29="", Data!$H29="", $G29=""), 0, ((Data!T29*Data!$H29*$G29)/2000) * IF(AND(S$5="Particulate", ISNUMBER(Data!$O29)), (1-Data!$O29), 1) * IF(AND($K$3="Yes", ISNUMBER(Data!$Q29)), (1-Data!$Q29), 1))</f>
        <v>0</v>
      </c>
      <c r="T29" s="3">
        <f>IF(OR(Data!U29="", Data!$H29="", $G29=""), 0, ((Data!U29*Data!$H29*$G29)/2000) * IF(AND(T$5="Particulate", ISNUMBER(Data!$O29)), (1-Data!$O29), 1) * IF(AND($K$3="Yes", ISNUMBER(Data!$Q29)), (1-Data!$Q29), 1))</f>
        <v>0</v>
      </c>
      <c r="U29" s="3">
        <f>IF(OR(Data!V29="", Data!$H29="", $G29=""), 0, ((Data!V29*Data!$H29*$G29)/2000) * IF(AND(U$5="Particulate", ISNUMBER(Data!$O29)), (1-Data!$O29), 1) * IF(AND($K$3="Yes", ISNUMBER(Data!$Q29)), (1-Data!$Q29), 1))</f>
        <v>0</v>
      </c>
      <c r="V29" s="3">
        <f>IF(OR(Data!W29="", Data!$H29="", $G29=""), 0, ((Data!W29*Data!$H29*$G29)/2000) * IF(AND(V$5="Particulate", ISNUMBER(Data!$O29)), (1-Data!$O29), 1) * IF(AND($K$3="Yes", ISNUMBER(Data!$Q29)), (1-Data!$Q29), 1))</f>
        <v>0</v>
      </c>
      <c r="W29" s="3">
        <f>IF(OR(Data!X29="", Data!$H29="", $G29=""), 0, ((Data!X29*Data!$H29*$G29)/2000) * IF(AND(W$5="Particulate", ISNUMBER(Data!$O29)), (1-Data!$O29), 1) * IF(AND($K$3="Yes", ISNUMBER(Data!$Q29)), (1-Data!$Q29), 1))</f>
        <v>0</v>
      </c>
      <c r="X29" s="3">
        <f>IF(OR(Data!Y29="", Data!$H29="", $G29=""), 0, ((Data!Y29*Data!$H29*$G29)/2000) * IF(AND(X$5="Particulate", ISNUMBER(Data!$O29)), (1-Data!$O29), 1) * IF(AND($K$3="Yes", ISNUMBER(Data!$Q29)), (1-Data!$Q29), 1))</f>
        <v>0</v>
      </c>
      <c r="Y29" s="3">
        <f>IF(OR(Data!Z29="", Data!$H29="", $G29=""), 0, ((Data!Z29*Data!$H29*$G29)/2000) * IF(AND(Y$5="Particulate", ISNUMBER(Data!$O29)), (1-Data!$O29), 1) * IF(AND($K$3="Yes", ISNUMBER(Data!$Q29)), (1-Data!$Q29), 1))</f>
        <v>0</v>
      </c>
      <c r="Z29" s="3">
        <f>IF(OR(Data!AA29="", Data!$H29="", $G29=""), 0, ((Data!AA29*Data!$H29*$G29)/2000) * IF(AND(Z$5="Particulate", ISNUMBER(Data!$O29)), (1-Data!$O29), 1) * IF(AND($K$3="Yes", ISNUMBER(Data!$Q29)), (1-Data!$Q29), 1))</f>
        <v>0</v>
      </c>
      <c r="AA29" s="3">
        <f>IF(OR(Data!AB29="", Data!$H29="", $G29=""), 0, ((Data!AB29*Data!$H29*$G29)/2000) * IF(AND(AA$5="Particulate", ISNUMBER(Data!$O29)), (1-Data!$O29), 1) * IF(AND($K$3="Yes", ISNUMBER(Data!$Q29)), (1-Data!$Q29), 1))</f>
        <v>0</v>
      </c>
      <c r="AB29" s="3">
        <f>IF(OR(Data!AC29="", Data!$H29="", $G29=""), 0, ((Data!AC29*Data!$H29*$G29)/2000) * IF(AND(AB$5="Particulate", ISNUMBER(Data!$O29)), (1-Data!$O29), 1) * IF(AND($K$3="Yes", ISNUMBER(Data!$Q29)), (1-Data!$Q29), 1))</f>
        <v>0</v>
      </c>
      <c r="AC29" s="3">
        <f>IF(OR(Data!AD29="", Data!$H29="", $G29=""), 0, ((Data!AD29*Data!$H29*$G29)/2000) * IF(AND(AC$5="Particulate", ISNUMBER(Data!$O29)), (1-Data!$O29), 1) * IF(AND($K$3="Yes", ISNUMBER(Data!$Q29)), (1-Data!$Q29), 1))</f>
        <v>0</v>
      </c>
      <c r="AD29" s="3">
        <f>IF(OR(Data!AE29="", Data!$H29="", $G29=""), 0, ((Data!AE29*Data!$H29*$G29)/2000) * IF(AND(AD$5="Particulate", ISNUMBER(Data!$O29)), (1-Data!$O29), 1) * IF(AND($K$3="Yes", ISNUMBER(Data!$Q29)), (1-Data!$Q29), 1))</f>
        <v>0</v>
      </c>
      <c r="AE29" s="3">
        <f>IF(OR(Data!AF29="", Data!$H29="", $G29=""), 0, ((Data!AF29*Data!$H29*$G29)/2000) * IF(AND(AE$5="Particulate", ISNUMBER(Data!$O29)), (1-Data!$O29), 1) * IF(AND($K$3="Yes", ISNUMBER(Data!$Q29)), (1-Data!$Q29), 1))</f>
        <v>0</v>
      </c>
      <c r="AF29" s="3">
        <f>IF(OR(Data!AG29="", Data!$H29="", $G29=""), 0, ((Data!AG29*Data!$H29*$G29)/2000) * IF(AND(AF$5="Particulate", ISNUMBER(Data!$O29)), (1-Data!$O29), 1) * IF(AND($K$3="Yes", ISNUMBER(Data!$Q29)), (1-Data!$Q29), 1))</f>
        <v>0</v>
      </c>
      <c r="AG29" s="3">
        <f>IF(OR(Data!AH29="", Data!$H29="", $G29=""), 0, ((Data!AH29*Data!$H29*$G29)/2000) * IF(AND(AG$5="Particulate", ISNUMBER(Data!$O29)), (1-Data!$O29), 1) * IF(AND($K$3="Yes", ISNUMBER(Data!$Q29)), (1-Data!$Q29), 1))</f>
        <v>0</v>
      </c>
      <c r="AH29" s="3">
        <f>IF(OR(Data!AI29="", Data!$H29="", $G29=""), 0, ((Data!AI29*Data!$H29*$G29)/2000) * IF(AND(AH$5="Particulate", ISNUMBER(Data!$O29)), (1-Data!$O29), 1) * IF(AND($K$3="Yes", ISNUMBER(Data!$Q29)), (1-Data!$Q29), 1))</f>
        <v>0</v>
      </c>
      <c r="AI29" s="3">
        <f>IF(OR(Data!AJ29="", Data!$H29="", $G29=""), 0, ((Data!AJ29*Data!$H29*$G29)/2000) * IF(AND(AI$5="Particulate", ISNUMBER(Data!$O29)), (1-Data!$O29), 1) * IF(AND($K$3="Yes", ISNUMBER(Data!$Q29)), (1-Data!$Q29), 1))</f>
        <v>0</v>
      </c>
      <c r="AJ29" s="3">
        <f>IF(OR(Data!AK29="", Data!$H29="", $G29=""), 0, ((Data!AK29*Data!$H29*$G29)/2000) * IF(AND(AJ$5="Particulate", ISNUMBER(Data!$O29)), (1-Data!$O29), 1) * IF(AND($K$3="Yes", ISNUMBER(Data!$Q29)), (1-Data!$Q29), 1))</f>
        <v>0</v>
      </c>
      <c r="AK29" s="3">
        <f>IF(OR(Data!AL29="", Data!$H29="", $G29=""), 0, ((Data!AL29*Data!$H29*$G29)/2000) * IF(AND(AK$5="Particulate", ISNUMBER(Data!$O29)), (1-Data!$O29), 1) * IF(AND($K$3="Yes", ISNUMBER(Data!$Q29)), (1-Data!$Q29), 1))</f>
        <v>0</v>
      </c>
      <c r="AL29" s="3">
        <f>IF(OR(Data!AM29="", Data!$H29="", $G29=""), 0, ((Data!AM29*Data!$H29*$G29)/2000) * IF(AND(AL$5="Particulate", ISNUMBER(Data!$O29)), (1-Data!$O29), 1) * IF(AND($K$3="Yes", ISNUMBER(Data!$Q29)), (1-Data!$Q29), 1))</f>
        <v>0</v>
      </c>
      <c r="AM29" s="3">
        <f>IF(OR(Data!AN29="", Data!$H29="", $G29=""), 0, ((Data!AN29*Data!$H29*$G29)/2000) * IF(AND(AM$5="Particulate", ISNUMBER(Data!$O29)), (1-Data!$O29), 1) * IF(AND($K$3="Yes", ISNUMBER(Data!$Q29)), (1-Data!$Q29), 1))</f>
        <v>0</v>
      </c>
      <c r="AN29" s="3">
        <f>IF(OR(Data!AO29="", Data!$H29="", $G29=""), 0, ((Data!AO29*Data!$H29*$G29)/2000) * IF(AND(AN$5="Particulate", ISNUMBER(Data!$O29)), (1-Data!$O29), 1) * IF(AND($K$3="Yes", ISNUMBER(Data!$Q29)), (1-Data!$Q29), 1))</f>
        <v>0</v>
      </c>
      <c r="AO29" s="3">
        <f>IF(OR(Data!AP29="", Data!$H29="", $G29=""), 0, ((Data!AP29*Data!$H29*$G29)/2000) * IF(AND(AO$5="Particulate", ISNUMBER(Data!$O29)), (1-Data!$O29), 1) * IF(AND($K$3="Yes", ISNUMBER(Data!$Q29)), (1-Data!$Q29), 1))</f>
        <v>0</v>
      </c>
      <c r="AP29" s="3">
        <f>IF(OR(Data!AQ29="", Data!$H29="", $G29=""), 0, ((Data!AQ29*Data!$H29*$G29)/2000) * IF(AND(AP$5="Particulate", ISNUMBER(Data!$O29)), (1-Data!$O29), 1) * IF(AND($K$3="Yes", ISNUMBER(Data!$Q29)), (1-Data!$Q29), 1))</f>
        <v>0</v>
      </c>
      <c r="AQ29" s="3">
        <f>IF(OR(Data!AR29="", Data!$H29="", $G29=""), 0, ((Data!AR29*Data!$H29*$G29)/2000) * IF(AND(AQ$5="Particulate", ISNUMBER(Data!$O29)), (1-Data!$O29), 1) * IF(AND($K$3="Yes", ISNUMBER(Data!$Q29)), (1-Data!$Q29), 1))</f>
        <v>0</v>
      </c>
      <c r="AR29" s="3">
        <f>IF(OR(Data!AS29="", Data!$H29="", $G29=""), 0, ((Data!AS29*Data!$H29*$G29)/2000) * IF(AND(AR$5="Particulate", ISNUMBER(Data!$O29)), (1-Data!$O29), 1) * IF(AND($K$3="Yes", ISNUMBER(Data!$Q29)), (1-Data!$Q29), 1))</f>
        <v>0</v>
      </c>
      <c r="AS29" s="3">
        <f>IF(OR(Data!AT29="", Data!$H29="", $G29=""), 0, ((Data!AT29*Data!$H29*$G29)/2000) * IF(AND(AS$5="Particulate", ISNUMBER(Data!$O29)), (1-Data!$O29), 1) * IF(AND($K$3="Yes", ISNUMBER(Data!$Q29)), (1-Data!$Q29), 1))</f>
        <v>0</v>
      </c>
      <c r="AT29" s="3">
        <f>IF(OR(Data!AU29="", Data!$H29="", $G29=""), 0, ((Data!AU29*Data!$H29*$G29)/2000) * IF(AND(AT$5="Particulate", ISNUMBER(Data!$O29)), (1-Data!$O29), 1) * IF(AND($K$3="Yes", ISNUMBER(Data!$Q29)), (1-Data!$Q29), 1))</f>
        <v>0</v>
      </c>
      <c r="AU29" s="3">
        <f>IF(OR(Data!AV29="", Data!$H29="", $G29=""), 0, ((Data!AV29*Data!$H29*$G29)/2000) * IF(AND(AU$5="Particulate", ISNUMBER(Data!$O29)), (1-Data!$O29), 1) * IF(AND($K$3="Yes", ISNUMBER(Data!$Q29)), (1-Data!$Q29), 1))</f>
        <v>0</v>
      </c>
      <c r="AV29" s="3">
        <f>IF(OR(Data!AW29="", Data!$H29="", $G29=""), 0, ((Data!AW29*Data!$H29*$G29)/2000) * IF(AND(AV$5="Particulate", ISNUMBER(Data!$O29)), (1-Data!$O29), 1) * IF(AND($K$3="Yes", ISNUMBER(Data!$Q29)), (1-Data!$Q29), 1))</f>
        <v>0</v>
      </c>
      <c r="AW29" s="3">
        <f>IF(OR(Data!AX29="", Data!$H29="", $G29=""), 0, ((Data!AX29*Data!$H29*$G29)/2000) * IF(AND(AW$5="Particulate", ISNUMBER(Data!$O29)), (1-Data!$O29), 1) * IF(AND($K$3="Yes", ISNUMBER(Data!$Q29)), (1-Data!$Q29), 1))</f>
        <v>0</v>
      </c>
      <c r="AX29" s="3">
        <f>IF(OR(Data!AY29="", Data!$H29="", $G29=""), 0, ((Data!AY29*Data!$H29*$G29)/2000) * IF(AND(AX$5="Particulate", ISNUMBER(Data!$O29)), (1-Data!$O29), 1) * IF(AND($K$3="Yes", ISNUMBER(Data!$Q29)), (1-Data!$Q29), 1))</f>
        <v>0</v>
      </c>
      <c r="AY29" s="3">
        <f>IF(OR(Data!AZ29="", Data!$H29="", $G29=""), 0, ((Data!AZ29*Data!$H29*$G29)/2000) * IF(AND(AY$5="Particulate", ISNUMBER(Data!$O29)), (1-Data!$O29), 1) * IF(AND($K$3="Yes", ISNUMBER(Data!$Q29)), (1-Data!$Q29), 1))</f>
        <v>0</v>
      </c>
      <c r="AZ29" s="3">
        <f>IF(OR(Data!BA29="", Data!$H29="", $G29=""), 0, ((Data!BA29*Data!$H29*$G29)/2000) * IF(AND(AZ$5="Particulate", ISNUMBER(Data!$O29)), (1-Data!$O29), 1) * IF(AND($K$3="Yes", ISNUMBER(Data!$Q29)), (1-Data!$Q29), 1))</f>
        <v>0</v>
      </c>
      <c r="BA29" s="3">
        <f>IF(OR(Data!BB29="", Data!$H29="", $G29=""), 0, ((Data!BB29*Data!$H29*$G29)/2000) * IF(AND(BA$5="Particulate", ISNUMBER(Data!$O29)), (1-Data!$O29), 1) * IF(AND($K$3="Yes", ISNUMBER(Data!$Q29)), (1-Data!$Q29), 1))</f>
        <v>0</v>
      </c>
      <c r="BB29" s="3">
        <f>IF(OR(Data!BC29="", Data!$H29="", $G29=""), 0, ((Data!BC29*Data!$H29*$G29)/2000) * IF(AND(BB$5="Particulate", ISNUMBER(Data!$O29)), (1-Data!$O29), 1) * IF(AND($K$3="Yes", ISNUMBER(Data!$Q29)), (1-Data!$Q29), 1))</f>
        <v>0</v>
      </c>
      <c r="BC29" s="3">
        <f>IF(OR(Data!BD29="", Data!$H29="", $G29=""), 0, ((Data!BD29*Data!$H29*$G29)/2000) * IF(AND(BC$5="Particulate", ISNUMBER(Data!$O29)), (1-Data!$O29), 1) * IF(AND($K$3="Yes", ISNUMBER(Data!$Q29)), (1-Data!$Q29), 1))</f>
        <v>0</v>
      </c>
      <c r="BD29" s="3">
        <f>IF(OR(Data!BE29="", Data!$H29="", $G29=""), 0, ((Data!BE29*Data!$H29*$G29)/2000) * IF(AND(BD$5="Particulate", ISNUMBER(Data!$O29)), (1-Data!$O29), 1) * IF(AND($K$3="Yes", ISNUMBER(Data!$Q29)), (1-Data!$Q29), 1))</f>
        <v>0</v>
      </c>
      <c r="BE29" s="3">
        <f>IF(OR(Data!BF29="", Data!$H29="", $G29=""), 0, ((Data!BF29*Data!$H29*$G29)/2000) * IF(AND(BE$5="Particulate", ISNUMBER(Data!$O29)), (1-Data!$O29), 1) * IF(AND($K$3="Yes", ISNUMBER(Data!$Q29)), (1-Data!$Q29), 1))</f>
        <v>0</v>
      </c>
      <c r="BF29" s="3">
        <f>IF(OR(Data!BG29="", Data!$H29="", $G29=""), 0, ((Data!BG29*Data!$H29*$G29)/2000) * IF(AND(BF$5="Particulate", ISNUMBER(Data!$O29)), (1-Data!$O29), 1) * IF(AND($K$3="Yes", ISNUMBER(Data!$Q29)), (1-Data!$Q29), 1))</f>
        <v>0</v>
      </c>
      <c r="BG29" s="3">
        <f>IF(OR(Data!BH29="", Data!$H29="", $G29=""), 0, ((Data!BH29*Data!$H29*$G29)/2000) * IF(AND(BG$5="Particulate", ISNUMBER(Data!$O29)), (1-Data!$O29), 1) * IF(AND($K$3="Yes", ISNUMBER(Data!$Q29)), (1-Data!$Q29), 1))</f>
        <v>0</v>
      </c>
      <c r="BH29" s="3">
        <f>IF(OR(Data!BI29="", Data!$H29="", $G29=""), 0, ((Data!BI29*Data!$H29*$G29)/2000) * IF(AND(BH$5="Particulate", ISNUMBER(Data!$O29)), (1-Data!$O29), 1) * IF(AND($K$3="Yes", ISNUMBER(Data!$Q29)), (1-Data!$Q29), 1))</f>
        <v>0</v>
      </c>
      <c r="BI29" s="3">
        <f>IF(OR(Data!BJ29="", Data!$H29="", $G29=""), 0, ((Data!BJ29*Data!$H29*$G29)/2000) * IF(AND(BI$5="Particulate", ISNUMBER(Data!$O29)), (1-Data!$O29), 1) * IF(AND($K$3="Yes", ISNUMBER(Data!$Q29)), (1-Data!$Q29), 1))</f>
        <v>0</v>
      </c>
      <c r="BJ29" s="3">
        <f>IF(OR(Data!BK29="", Data!$H29="", $G29=""), 0, ((Data!BK29*Data!$H29*$G29)/2000) * IF(AND(BJ$5="Particulate", ISNUMBER(Data!$O29)), (1-Data!$O29), 1) * IF(AND($K$3="Yes", ISNUMBER(Data!$Q29)), (1-Data!$Q29), 1))</f>
        <v>0</v>
      </c>
      <c r="BK29" s="3">
        <f>IF(OR(Data!BL29="", Data!$H29="", $G29=""), 0, ((Data!BL29*Data!$H29*$G29)/2000) * IF(AND(BK$5="Particulate", ISNUMBER(Data!$O29)), (1-Data!$O29), 1) * IF(AND($K$3="Yes", ISNUMBER(Data!$Q29)), (1-Data!$Q29), 1))</f>
        <v>0</v>
      </c>
      <c r="BL29" s="3">
        <f>IF(OR(Data!BM29="", Data!$H29="", $G29=""), 0, ((Data!BM29*Data!$H29*$G29)/2000) * IF(AND(BL$5="Particulate", ISNUMBER(Data!$O29)), (1-Data!$O29), 1) * IF(AND($K$3="Yes", ISNUMBER(Data!$Q29)), (1-Data!$Q29), 1))</f>
        <v>0</v>
      </c>
      <c r="BM29" s="3">
        <f>IF(OR(Data!BN29="", Data!$H29="", $G29=""), 0, ((Data!BN29*Data!$H29*$G29)/2000) * IF(AND(BM$5="Particulate", ISNUMBER(Data!$O29)), (1-Data!$O29), 1) * IF(AND($K$3="Yes", ISNUMBER(Data!$Q29)), (1-Data!$Q29), 1))</f>
        <v>0</v>
      </c>
      <c r="BN29" s="3">
        <f>IF(OR(Data!BO29="", Data!$H29="", $G29=""), 0, ((Data!BO29*Data!$H29*$G29)/2000) * IF(AND(BN$5="Particulate", ISNUMBER(Data!$O29)), (1-Data!$O29), 1) * IF(AND($K$3="Yes", ISNUMBER(Data!$Q29)), (1-Data!$Q29), 1))</f>
        <v>0</v>
      </c>
      <c r="BO29" s="3">
        <f>IF(OR(Data!BP29="", Data!$H29="", $G29=""), 0, ((Data!BP29*Data!$H29*$G29)/2000) * IF(AND(BO$5="Particulate", ISNUMBER(Data!$O29)), (1-Data!$O29), 1) * IF(AND($K$3="Yes", ISNUMBER(Data!$Q29)), (1-Data!$Q29), 1))</f>
        <v>0</v>
      </c>
      <c r="BP29" s="3">
        <f>IF(OR(Data!BQ29="", Data!$H29="", $G29=""), 0, ((Data!BQ29*Data!$H29*$G29)/2000) * IF(AND(BP$5="Particulate", ISNUMBER(Data!$O29)), (1-Data!$O29), 1) * IF(AND($K$3="Yes", ISNUMBER(Data!$Q29)), (1-Data!$Q29), 1))</f>
        <v>0</v>
      </c>
      <c r="BQ29" s="3">
        <f>IF(OR(Data!BR29="", Data!$H29="", $G29=""), 0, ((Data!BR29*Data!$H29*$G29)/2000) * IF(AND(BQ$5="Particulate", ISNUMBER(Data!$O29)), (1-Data!$O29), 1) * IF(AND($K$3="Yes", ISNUMBER(Data!$Q29)), (1-Data!$Q29), 1))</f>
        <v>0</v>
      </c>
      <c r="BR29" s="3">
        <f>IF(OR(Data!BS29="", Data!$H29="", $G29=""), 0, ((Data!BS29*Data!$H29*$G29)/2000) * IF(AND(BR$5="Particulate", ISNUMBER(Data!$O29)), (1-Data!$O29), 1) * IF(AND($K$3="Yes", ISNUMBER(Data!$Q29)), (1-Data!$Q29), 1))</f>
        <v>0</v>
      </c>
      <c r="BS29" s="3">
        <f>IF(OR(Data!BT29="", Data!$H29="", $G29=""), 0, ((Data!BT29*Data!$H29*$G29)/2000) * IF(AND(BS$5="Particulate", ISNUMBER(Data!$O29)), (1-Data!$O29), 1) * IF(AND($K$3="Yes", ISNUMBER(Data!$Q29)), (1-Data!$Q29), 1))</f>
        <v>0</v>
      </c>
      <c r="BT29" s="3">
        <f>IF(OR(Data!BU29="", Data!$H29="", $G29=""), 0, ((Data!BU29*Data!$H29*$G29)/2000) * IF(AND(BT$5="Particulate", ISNUMBER(Data!$O29)), (1-Data!$O29), 1) * IF(AND($K$3="Yes", ISNUMBER(Data!$Q29)), (1-Data!$Q29), 1))</f>
        <v>0</v>
      </c>
      <c r="BU29" s="3">
        <f>IF(OR(Data!BV29="", Data!$H29="", $G29=""), 0, ((Data!BV29*Data!$H29*$G29)/2000) * IF(AND(BU$5="Particulate", ISNUMBER(Data!$O29)), (1-Data!$O29), 1) * IF(AND($K$3="Yes", ISNUMBER(Data!$Q29)), (1-Data!$Q29), 1))</f>
        <v>0</v>
      </c>
      <c r="BV29" s="3">
        <f>IF(OR(Data!BW29="", Data!$H29="", $G29=""), 0, ((Data!BW29*Data!$H29*$G29)/2000) * IF(AND(BV$5="Particulate", ISNUMBER(Data!$O29)), (1-Data!$O29), 1) * IF(AND($K$3="Yes", ISNUMBER(Data!$Q29)), (1-Data!$Q29), 1))</f>
        <v>0</v>
      </c>
      <c r="BW29" s="3">
        <f>IF(OR(Data!BX29="", Data!$H29="", $G29=""), 0, ((Data!BX29*Data!$H29*$G29)/2000) * IF(AND(BW$5="Particulate", ISNUMBER(Data!$O29)), (1-Data!$O29), 1) * IF(AND($K$3="Yes", ISNUMBER(Data!$Q29)), (1-Data!$Q29), 1))</f>
        <v>0</v>
      </c>
      <c r="BX29" s="3">
        <f>IF(OR(Data!BY29="", Data!$H29="", $G29=""), 0, ((Data!BY29*Data!$H29*$G29)/2000) * IF(AND(BX$5="Particulate", ISNUMBER(Data!$O29)), (1-Data!$O29), 1) * IF(AND($K$3="Yes", ISNUMBER(Data!$Q29)), (1-Data!$Q29), 1))</f>
        <v>0</v>
      </c>
      <c r="BY29" s="3">
        <f>IF(OR(Data!BZ29="", Data!$H29="", $G29=""), 0, ((Data!BZ29*Data!$H29*$G29)/2000) * IF(AND(BY$5="Particulate", ISNUMBER(Data!$O29)), (1-Data!$O29), 1) * IF(AND($K$3="Yes", ISNUMBER(Data!$Q29)), (1-Data!$Q29), 1))</f>
        <v>0</v>
      </c>
      <c r="BZ29" s="3">
        <f>IF(OR(Data!CA29="", Data!$H29="", $G29=""), 0, ((Data!CA29*Data!$H29*$G29)/2000) * IF(AND(BZ$5="Particulate", ISNUMBER(Data!$O29)), (1-Data!$O29), 1) * IF(AND($K$3="Yes", ISNUMBER(Data!$Q29)), (1-Data!$Q29), 1))</f>
        <v>0</v>
      </c>
    </row>
    <row r="30" spans="1:78" x14ac:dyDescent="0.25">
      <c r="A30" s="347">
        <f>Data!A30</f>
        <v>22</v>
      </c>
      <c r="B30" s="108">
        <f>Data!B30</f>
        <v>0</v>
      </c>
      <c r="C30" s="108">
        <f>Data!C30</f>
        <v>0</v>
      </c>
      <c r="D30" s="108">
        <f>Data!D30</f>
        <v>0</v>
      </c>
      <c r="E30" s="108">
        <f>Data!E30</f>
        <v>0</v>
      </c>
      <c r="F30" s="108">
        <f>Data!F30</f>
        <v>0</v>
      </c>
      <c r="G30" s="189"/>
      <c r="Q30" s="365">
        <f>IF(ISNUMBER(Data!$K30), (Data!$K30*$G30)/2000, IF(AND(ISNUMBER(Data!$H30), ISNUMBER(Data!$I30)), (Data!$H30*Data!$I30*$G30)/2000, 0))</f>
        <v>0</v>
      </c>
      <c r="R30" s="17">
        <f>IF(ISNUMBER(Data!$L30), (Data!$L30*$G30)/2000, IF(AND(ISNUMBER(Data!$H30), ISNUMBER(Data!$J30)), (Data!$H30*Data!$J30*$G30)/2000, 0)) * IF(ISNUMBER(Data!$O30), 1-Data!$O30, 1) * IF(AND($K$3="yes",ISNUMBER(Data!$Q30)),(1-Data!$Q30),1)</f>
        <v>0</v>
      </c>
      <c r="S30" s="3">
        <f>IF(OR(Data!T30="", Data!$H30="", $G30=""), 0, ((Data!T30*Data!$H30*$G30)/2000) * IF(AND(S$5="Particulate", ISNUMBER(Data!$O30)), (1-Data!$O30), 1) * IF(AND($K$3="Yes", ISNUMBER(Data!$Q30)), (1-Data!$Q30), 1))</f>
        <v>0</v>
      </c>
      <c r="T30" s="3">
        <f>IF(OR(Data!U30="", Data!$H30="", $G30=""), 0, ((Data!U30*Data!$H30*$G30)/2000) * IF(AND(T$5="Particulate", ISNUMBER(Data!$O30)), (1-Data!$O30), 1) * IF(AND($K$3="Yes", ISNUMBER(Data!$Q30)), (1-Data!$Q30), 1))</f>
        <v>0</v>
      </c>
      <c r="U30" s="3">
        <f>IF(OR(Data!V30="", Data!$H30="", $G30=""), 0, ((Data!V30*Data!$H30*$G30)/2000) * IF(AND(U$5="Particulate", ISNUMBER(Data!$O30)), (1-Data!$O30), 1) * IF(AND($K$3="Yes", ISNUMBER(Data!$Q30)), (1-Data!$Q30), 1))</f>
        <v>0</v>
      </c>
      <c r="V30" s="3">
        <f>IF(OR(Data!W30="", Data!$H30="", $G30=""), 0, ((Data!W30*Data!$H30*$G30)/2000) * IF(AND(V$5="Particulate", ISNUMBER(Data!$O30)), (1-Data!$O30), 1) * IF(AND($K$3="Yes", ISNUMBER(Data!$Q30)), (1-Data!$Q30), 1))</f>
        <v>0</v>
      </c>
      <c r="W30" s="3">
        <f>IF(OR(Data!X30="", Data!$H30="", $G30=""), 0, ((Data!X30*Data!$H30*$G30)/2000) * IF(AND(W$5="Particulate", ISNUMBER(Data!$O30)), (1-Data!$O30), 1) * IF(AND($K$3="Yes", ISNUMBER(Data!$Q30)), (1-Data!$Q30), 1))</f>
        <v>0</v>
      </c>
      <c r="X30" s="3">
        <f>IF(OR(Data!Y30="", Data!$H30="", $G30=""), 0, ((Data!Y30*Data!$H30*$G30)/2000) * IF(AND(X$5="Particulate", ISNUMBER(Data!$O30)), (1-Data!$O30), 1) * IF(AND($K$3="Yes", ISNUMBER(Data!$Q30)), (1-Data!$Q30), 1))</f>
        <v>0</v>
      </c>
      <c r="Y30" s="3">
        <f>IF(OR(Data!Z30="", Data!$H30="", $G30=""), 0, ((Data!Z30*Data!$H30*$G30)/2000) * IF(AND(Y$5="Particulate", ISNUMBER(Data!$O30)), (1-Data!$O30), 1) * IF(AND($K$3="Yes", ISNUMBER(Data!$Q30)), (1-Data!$Q30), 1))</f>
        <v>0</v>
      </c>
      <c r="Z30" s="3">
        <f>IF(OR(Data!AA30="", Data!$H30="", $G30=""), 0, ((Data!AA30*Data!$H30*$G30)/2000) * IF(AND(Z$5="Particulate", ISNUMBER(Data!$O30)), (1-Data!$O30), 1) * IF(AND($K$3="Yes", ISNUMBER(Data!$Q30)), (1-Data!$Q30), 1))</f>
        <v>0</v>
      </c>
      <c r="AA30" s="3">
        <f>IF(OR(Data!AB30="", Data!$H30="", $G30=""), 0, ((Data!AB30*Data!$H30*$G30)/2000) * IF(AND(AA$5="Particulate", ISNUMBER(Data!$O30)), (1-Data!$O30), 1) * IF(AND($K$3="Yes", ISNUMBER(Data!$Q30)), (1-Data!$Q30), 1))</f>
        <v>0</v>
      </c>
      <c r="AB30" s="3">
        <f>IF(OR(Data!AC30="", Data!$H30="", $G30=""), 0, ((Data!AC30*Data!$H30*$G30)/2000) * IF(AND(AB$5="Particulate", ISNUMBER(Data!$O30)), (1-Data!$O30), 1) * IF(AND($K$3="Yes", ISNUMBER(Data!$Q30)), (1-Data!$Q30), 1))</f>
        <v>0</v>
      </c>
      <c r="AC30" s="3">
        <f>IF(OR(Data!AD30="", Data!$H30="", $G30=""), 0, ((Data!AD30*Data!$H30*$G30)/2000) * IF(AND(AC$5="Particulate", ISNUMBER(Data!$O30)), (1-Data!$O30), 1) * IF(AND($K$3="Yes", ISNUMBER(Data!$Q30)), (1-Data!$Q30), 1))</f>
        <v>0</v>
      </c>
      <c r="AD30" s="3">
        <f>IF(OR(Data!AE30="", Data!$H30="", $G30=""), 0, ((Data!AE30*Data!$H30*$G30)/2000) * IF(AND(AD$5="Particulate", ISNUMBER(Data!$O30)), (1-Data!$O30), 1) * IF(AND($K$3="Yes", ISNUMBER(Data!$Q30)), (1-Data!$Q30), 1))</f>
        <v>0</v>
      </c>
      <c r="AE30" s="3">
        <f>IF(OR(Data!AF30="", Data!$H30="", $G30=""), 0, ((Data!AF30*Data!$H30*$G30)/2000) * IF(AND(AE$5="Particulate", ISNUMBER(Data!$O30)), (1-Data!$O30), 1) * IF(AND($K$3="Yes", ISNUMBER(Data!$Q30)), (1-Data!$Q30), 1))</f>
        <v>0</v>
      </c>
      <c r="AF30" s="3">
        <f>IF(OR(Data!AG30="", Data!$H30="", $G30=""), 0, ((Data!AG30*Data!$H30*$G30)/2000) * IF(AND(AF$5="Particulate", ISNUMBER(Data!$O30)), (1-Data!$O30), 1) * IF(AND($K$3="Yes", ISNUMBER(Data!$Q30)), (1-Data!$Q30), 1))</f>
        <v>0</v>
      </c>
      <c r="AG30" s="3">
        <f>IF(OR(Data!AH30="", Data!$H30="", $G30=""), 0, ((Data!AH30*Data!$H30*$G30)/2000) * IF(AND(AG$5="Particulate", ISNUMBER(Data!$O30)), (1-Data!$O30), 1) * IF(AND($K$3="Yes", ISNUMBER(Data!$Q30)), (1-Data!$Q30), 1))</f>
        <v>0</v>
      </c>
      <c r="AH30" s="3">
        <f>IF(OR(Data!AI30="", Data!$H30="", $G30=""), 0, ((Data!AI30*Data!$H30*$G30)/2000) * IF(AND(AH$5="Particulate", ISNUMBER(Data!$O30)), (1-Data!$O30), 1) * IF(AND($K$3="Yes", ISNUMBER(Data!$Q30)), (1-Data!$Q30), 1))</f>
        <v>0</v>
      </c>
      <c r="AI30" s="3">
        <f>IF(OR(Data!AJ30="", Data!$H30="", $G30=""), 0, ((Data!AJ30*Data!$H30*$G30)/2000) * IF(AND(AI$5="Particulate", ISNUMBER(Data!$O30)), (1-Data!$O30), 1) * IF(AND($K$3="Yes", ISNUMBER(Data!$Q30)), (1-Data!$Q30), 1))</f>
        <v>0</v>
      </c>
      <c r="AJ30" s="3">
        <f>IF(OR(Data!AK30="", Data!$H30="", $G30=""), 0, ((Data!AK30*Data!$H30*$G30)/2000) * IF(AND(AJ$5="Particulate", ISNUMBER(Data!$O30)), (1-Data!$O30), 1) * IF(AND($K$3="Yes", ISNUMBER(Data!$Q30)), (1-Data!$Q30), 1))</f>
        <v>0</v>
      </c>
      <c r="AK30" s="3">
        <f>IF(OR(Data!AL30="", Data!$H30="", $G30=""), 0, ((Data!AL30*Data!$H30*$G30)/2000) * IF(AND(AK$5="Particulate", ISNUMBER(Data!$O30)), (1-Data!$O30), 1) * IF(AND($K$3="Yes", ISNUMBER(Data!$Q30)), (1-Data!$Q30), 1))</f>
        <v>0</v>
      </c>
      <c r="AL30" s="3">
        <f>IF(OR(Data!AM30="", Data!$H30="", $G30=""), 0, ((Data!AM30*Data!$H30*$G30)/2000) * IF(AND(AL$5="Particulate", ISNUMBER(Data!$O30)), (1-Data!$O30), 1) * IF(AND($K$3="Yes", ISNUMBER(Data!$Q30)), (1-Data!$Q30), 1))</f>
        <v>0</v>
      </c>
      <c r="AM30" s="3">
        <f>IF(OR(Data!AN30="", Data!$H30="", $G30=""), 0, ((Data!AN30*Data!$H30*$G30)/2000) * IF(AND(AM$5="Particulate", ISNUMBER(Data!$O30)), (1-Data!$O30), 1) * IF(AND($K$3="Yes", ISNUMBER(Data!$Q30)), (1-Data!$Q30), 1))</f>
        <v>0</v>
      </c>
      <c r="AN30" s="3">
        <f>IF(OR(Data!AO30="", Data!$H30="", $G30=""), 0, ((Data!AO30*Data!$H30*$G30)/2000) * IF(AND(AN$5="Particulate", ISNUMBER(Data!$O30)), (1-Data!$O30), 1) * IF(AND($K$3="Yes", ISNUMBER(Data!$Q30)), (1-Data!$Q30), 1))</f>
        <v>0</v>
      </c>
      <c r="AO30" s="3">
        <f>IF(OR(Data!AP30="", Data!$H30="", $G30=""), 0, ((Data!AP30*Data!$H30*$G30)/2000) * IF(AND(AO$5="Particulate", ISNUMBER(Data!$O30)), (1-Data!$O30), 1) * IF(AND($K$3="Yes", ISNUMBER(Data!$Q30)), (1-Data!$Q30), 1))</f>
        <v>0</v>
      </c>
      <c r="AP30" s="3">
        <f>IF(OR(Data!AQ30="", Data!$H30="", $G30=""), 0, ((Data!AQ30*Data!$H30*$G30)/2000) * IF(AND(AP$5="Particulate", ISNUMBER(Data!$O30)), (1-Data!$O30), 1) * IF(AND($K$3="Yes", ISNUMBER(Data!$Q30)), (1-Data!$Q30), 1))</f>
        <v>0</v>
      </c>
      <c r="AQ30" s="3">
        <f>IF(OR(Data!AR30="", Data!$H30="", $G30=""), 0, ((Data!AR30*Data!$H30*$G30)/2000) * IF(AND(AQ$5="Particulate", ISNUMBER(Data!$O30)), (1-Data!$O30), 1) * IF(AND($K$3="Yes", ISNUMBER(Data!$Q30)), (1-Data!$Q30), 1))</f>
        <v>0</v>
      </c>
      <c r="AR30" s="3">
        <f>IF(OR(Data!AS30="", Data!$H30="", $G30=""), 0, ((Data!AS30*Data!$H30*$G30)/2000) * IF(AND(AR$5="Particulate", ISNUMBER(Data!$O30)), (1-Data!$O30), 1) * IF(AND($K$3="Yes", ISNUMBER(Data!$Q30)), (1-Data!$Q30), 1))</f>
        <v>0</v>
      </c>
      <c r="AS30" s="3">
        <f>IF(OR(Data!AT30="", Data!$H30="", $G30=""), 0, ((Data!AT30*Data!$H30*$G30)/2000) * IF(AND(AS$5="Particulate", ISNUMBER(Data!$O30)), (1-Data!$O30), 1) * IF(AND($K$3="Yes", ISNUMBER(Data!$Q30)), (1-Data!$Q30), 1))</f>
        <v>0</v>
      </c>
      <c r="AT30" s="3">
        <f>IF(OR(Data!AU30="", Data!$H30="", $G30=""), 0, ((Data!AU30*Data!$H30*$G30)/2000) * IF(AND(AT$5="Particulate", ISNUMBER(Data!$O30)), (1-Data!$O30), 1) * IF(AND($K$3="Yes", ISNUMBER(Data!$Q30)), (1-Data!$Q30), 1))</f>
        <v>0</v>
      </c>
      <c r="AU30" s="3">
        <f>IF(OR(Data!AV30="", Data!$H30="", $G30=""), 0, ((Data!AV30*Data!$H30*$G30)/2000) * IF(AND(AU$5="Particulate", ISNUMBER(Data!$O30)), (1-Data!$O30), 1) * IF(AND($K$3="Yes", ISNUMBER(Data!$Q30)), (1-Data!$Q30), 1))</f>
        <v>0</v>
      </c>
      <c r="AV30" s="3">
        <f>IF(OR(Data!AW30="", Data!$H30="", $G30=""), 0, ((Data!AW30*Data!$H30*$G30)/2000) * IF(AND(AV$5="Particulate", ISNUMBER(Data!$O30)), (1-Data!$O30), 1) * IF(AND($K$3="Yes", ISNUMBER(Data!$Q30)), (1-Data!$Q30), 1))</f>
        <v>0</v>
      </c>
      <c r="AW30" s="3">
        <f>IF(OR(Data!AX30="", Data!$H30="", $G30=""), 0, ((Data!AX30*Data!$H30*$G30)/2000) * IF(AND(AW$5="Particulate", ISNUMBER(Data!$O30)), (1-Data!$O30), 1) * IF(AND($K$3="Yes", ISNUMBER(Data!$Q30)), (1-Data!$Q30), 1))</f>
        <v>0</v>
      </c>
      <c r="AX30" s="3">
        <f>IF(OR(Data!AY30="", Data!$H30="", $G30=""), 0, ((Data!AY30*Data!$H30*$G30)/2000) * IF(AND(AX$5="Particulate", ISNUMBER(Data!$O30)), (1-Data!$O30), 1) * IF(AND($K$3="Yes", ISNUMBER(Data!$Q30)), (1-Data!$Q30), 1))</f>
        <v>0</v>
      </c>
      <c r="AY30" s="3">
        <f>IF(OR(Data!AZ30="", Data!$H30="", $G30=""), 0, ((Data!AZ30*Data!$H30*$G30)/2000) * IF(AND(AY$5="Particulate", ISNUMBER(Data!$O30)), (1-Data!$O30), 1) * IF(AND($K$3="Yes", ISNUMBER(Data!$Q30)), (1-Data!$Q30), 1))</f>
        <v>0</v>
      </c>
      <c r="AZ30" s="3">
        <f>IF(OR(Data!BA30="", Data!$H30="", $G30=""), 0, ((Data!BA30*Data!$H30*$G30)/2000) * IF(AND(AZ$5="Particulate", ISNUMBER(Data!$O30)), (1-Data!$O30), 1) * IF(AND($K$3="Yes", ISNUMBER(Data!$Q30)), (1-Data!$Q30), 1))</f>
        <v>0</v>
      </c>
      <c r="BA30" s="3">
        <f>IF(OR(Data!BB30="", Data!$H30="", $G30=""), 0, ((Data!BB30*Data!$H30*$G30)/2000) * IF(AND(BA$5="Particulate", ISNUMBER(Data!$O30)), (1-Data!$O30), 1) * IF(AND($K$3="Yes", ISNUMBER(Data!$Q30)), (1-Data!$Q30), 1))</f>
        <v>0</v>
      </c>
      <c r="BB30" s="3">
        <f>IF(OR(Data!BC30="", Data!$H30="", $G30=""), 0, ((Data!BC30*Data!$H30*$G30)/2000) * IF(AND(BB$5="Particulate", ISNUMBER(Data!$O30)), (1-Data!$O30), 1) * IF(AND($K$3="Yes", ISNUMBER(Data!$Q30)), (1-Data!$Q30), 1))</f>
        <v>0</v>
      </c>
      <c r="BC30" s="3">
        <f>IF(OR(Data!BD30="", Data!$H30="", $G30=""), 0, ((Data!BD30*Data!$H30*$G30)/2000) * IF(AND(BC$5="Particulate", ISNUMBER(Data!$O30)), (1-Data!$O30), 1) * IF(AND($K$3="Yes", ISNUMBER(Data!$Q30)), (1-Data!$Q30), 1))</f>
        <v>0</v>
      </c>
      <c r="BD30" s="3">
        <f>IF(OR(Data!BE30="", Data!$H30="", $G30=""), 0, ((Data!BE30*Data!$H30*$G30)/2000) * IF(AND(BD$5="Particulate", ISNUMBER(Data!$O30)), (1-Data!$O30), 1) * IF(AND($K$3="Yes", ISNUMBER(Data!$Q30)), (1-Data!$Q30), 1))</f>
        <v>0</v>
      </c>
      <c r="BE30" s="3">
        <f>IF(OR(Data!BF30="", Data!$H30="", $G30=""), 0, ((Data!BF30*Data!$H30*$G30)/2000) * IF(AND(BE$5="Particulate", ISNUMBER(Data!$O30)), (1-Data!$O30), 1) * IF(AND($K$3="Yes", ISNUMBER(Data!$Q30)), (1-Data!$Q30), 1))</f>
        <v>0</v>
      </c>
      <c r="BF30" s="3">
        <f>IF(OR(Data!BG30="", Data!$H30="", $G30=""), 0, ((Data!BG30*Data!$H30*$G30)/2000) * IF(AND(BF$5="Particulate", ISNUMBER(Data!$O30)), (1-Data!$O30), 1) * IF(AND($K$3="Yes", ISNUMBER(Data!$Q30)), (1-Data!$Q30), 1))</f>
        <v>0</v>
      </c>
      <c r="BG30" s="3">
        <f>IF(OR(Data!BH30="", Data!$H30="", $G30=""), 0, ((Data!BH30*Data!$H30*$G30)/2000) * IF(AND(BG$5="Particulate", ISNUMBER(Data!$O30)), (1-Data!$O30), 1) * IF(AND($K$3="Yes", ISNUMBER(Data!$Q30)), (1-Data!$Q30), 1))</f>
        <v>0</v>
      </c>
      <c r="BH30" s="3">
        <f>IF(OR(Data!BI30="", Data!$H30="", $G30=""), 0, ((Data!BI30*Data!$H30*$G30)/2000) * IF(AND(BH$5="Particulate", ISNUMBER(Data!$O30)), (1-Data!$O30), 1) * IF(AND($K$3="Yes", ISNUMBER(Data!$Q30)), (1-Data!$Q30), 1))</f>
        <v>0</v>
      </c>
      <c r="BI30" s="3">
        <f>IF(OR(Data!BJ30="", Data!$H30="", $G30=""), 0, ((Data!BJ30*Data!$H30*$G30)/2000) * IF(AND(BI$5="Particulate", ISNUMBER(Data!$O30)), (1-Data!$O30), 1) * IF(AND($K$3="Yes", ISNUMBER(Data!$Q30)), (1-Data!$Q30), 1))</f>
        <v>0</v>
      </c>
      <c r="BJ30" s="3">
        <f>IF(OR(Data!BK30="", Data!$H30="", $G30=""), 0, ((Data!BK30*Data!$H30*$G30)/2000) * IF(AND(BJ$5="Particulate", ISNUMBER(Data!$O30)), (1-Data!$O30), 1) * IF(AND($K$3="Yes", ISNUMBER(Data!$Q30)), (1-Data!$Q30), 1))</f>
        <v>0</v>
      </c>
      <c r="BK30" s="3">
        <f>IF(OR(Data!BL30="", Data!$H30="", $G30=""), 0, ((Data!BL30*Data!$H30*$G30)/2000) * IF(AND(BK$5="Particulate", ISNUMBER(Data!$O30)), (1-Data!$O30), 1) * IF(AND($K$3="Yes", ISNUMBER(Data!$Q30)), (1-Data!$Q30), 1))</f>
        <v>0</v>
      </c>
      <c r="BL30" s="3">
        <f>IF(OR(Data!BM30="", Data!$H30="", $G30=""), 0, ((Data!BM30*Data!$H30*$G30)/2000) * IF(AND(BL$5="Particulate", ISNUMBER(Data!$O30)), (1-Data!$O30), 1) * IF(AND($K$3="Yes", ISNUMBER(Data!$Q30)), (1-Data!$Q30), 1))</f>
        <v>0</v>
      </c>
      <c r="BM30" s="3">
        <f>IF(OR(Data!BN30="", Data!$H30="", $G30=""), 0, ((Data!BN30*Data!$H30*$G30)/2000) * IF(AND(BM$5="Particulate", ISNUMBER(Data!$O30)), (1-Data!$O30), 1) * IF(AND($K$3="Yes", ISNUMBER(Data!$Q30)), (1-Data!$Q30), 1))</f>
        <v>0</v>
      </c>
      <c r="BN30" s="3">
        <f>IF(OR(Data!BO30="", Data!$H30="", $G30=""), 0, ((Data!BO30*Data!$H30*$G30)/2000) * IF(AND(BN$5="Particulate", ISNUMBER(Data!$O30)), (1-Data!$O30), 1) * IF(AND($K$3="Yes", ISNUMBER(Data!$Q30)), (1-Data!$Q30), 1))</f>
        <v>0</v>
      </c>
      <c r="BO30" s="3">
        <f>IF(OR(Data!BP30="", Data!$H30="", $G30=""), 0, ((Data!BP30*Data!$H30*$G30)/2000) * IF(AND(BO$5="Particulate", ISNUMBER(Data!$O30)), (1-Data!$O30), 1) * IF(AND($K$3="Yes", ISNUMBER(Data!$Q30)), (1-Data!$Q30), 1))</f>
        <v>0</v>
      </c>
      <c r="BP30" s="3">
        <f>IF(OR(Data!BQ30="", Data!$H30="", $G30=""), 0, ((Data!BQ30*Data!$H30*$G30)/2000) * IF(AND(BP$5="Particulate", ISNUMBER(Data!$O30)), (1-Data!$O30), 1) * IF(AND($K$3="Yes", ISNUMBER(Data!$Q30)), (1-Data!$Q30), 1))</f>
        <v>0</v>
      </c>
      <c r="BQ30" s="3">
        <f>IF(OR(Data!BR30="", Data!$H30="", $G30=""), 0, ((Data!BR30*Data!$H30*$G30)/2000) * IF(AND(BQ$5="Particulate", ISNUMBER(Data!$O30)), (1-Data!$O30), 1) * IF(AND($K$3="Yes", ISNUMBER(Data!$Q30)), (1-Data!$Q30), 1))</f>
        <v>0</v>
      </c>
      <c r="BR30" s="3">
        <f>IF(OR(Data!BS30="", Data!$H30="", $G30=""), 0, ((Data!BS30*Data!$H30*$G30)/2000) * IF(AND(BR$5="Particulate", ISNUMBER(Data!$O30)), (1-Data!$O30), 1) * IF(AND($K$3="Yes", ISNUMBER(Data!$Q30)), (1-Data!$Q30), 1))</f>
        <v>0</v>
      </c>
      <c r="BS30" s="3">
        <f>IF(OR(Data!BT30="", Data!$H30="", $G30=""), 0, ((Data!BT30*Data!$H30*$G30)/2000) * IF(AND(BS$5="Particulate", ISNUMBER(Data!$O30)), (1-Data!$O30), 1) * IF(AND($K$3="Yes", ISNUMBER(Data!$Q30)), (1-Data!$Q30), 1))</f>
        <v>0</v>
      </c>
      <c r="BT30" s="3">
        <f>IF(OR(Data!BU30="", Data!$H30="", $G30=""), 0, ((Data!BU30*Data!$H30*$G30)/2000) * IF(AND(BT$5="Particulate", ISNUMBER(Data!$O30)), (1-Data!$O30), 1) * IF(AND($K$3="Yes", ISNUMBER(Data!$Q30)), (1-Data!$Q30), 1))</f>
        <v>0</v>
      </c>
      <c r="BU30" s="3">
        <f>IF(OR(Data!BV30="", Data!$H30="", $G30=""), 0, ((Data!BV30*Data!$H30*$G30)/2000) * IF(AND(BU$5="Particulate", ISNUMBER(Data!$O30)), (1-Data!$O30), 1) * IF(AND($K$3="Yes", ISNUMBER(Data!$Q30)), (1-Data!$Q30), 1))</f>
        <v>0</v>
      </c>
      <c r="BV30" s="3">
        <f>IF(OR(Data!BW30="", Data!$H30="", $G30=""), 0, ((Data!BW30*Data!$H30*$G30)/2000) * IF(AND(BV$5="Particulate", ISNUMBER(Data!$O30)), (1-Data!$O30), 1) * IF(AND($K$3="Yes", ISNUMBER(Data!$Q30)), (1-Data!$Q30), 1))</f>
        <v>0</v>
      </c>
      <c r="BW30" s="3">
        <f>IF(OR(Data!BX30="", Data!$H30="", $G30=""), 0, ((Data!BX30*Data!$H30*$G30)/2000) * IF(AND(BW$5="Particulate", ISNUMBER(Data!$O30)), (1-Data!$O30), 1) * IF(AND($K$3="Yes", ISNUMBER(Data!$Q30)), (1-Data!$Q30), 1))</f>
        <v>0</v>
      </c>
      <c r="BX30" s="3">
        <f>IF(OR(Data!BY30="", Data!$H30="", $G30=""), 0, ((Data!BY30*Data!$H30*$G30)/2000) * IF(AND(BX$5="Particulate", ISNUMBER(Data!$O30)), (1-Data!$O30), 1) * IF(AND($K$3="Yes", ISNUMBER(Data!$Q30)), (1-Data!$Q30), 1))</f>
        <v>0</v>
      </c>
      <c r="BY30" s="3">
        <f>IF(OR(Data!BZ30="", Data!$H30="", $G30=""), 0, ((Data!BZ30*Data!$H30*$G30)/2000) * IF(AND(BY$5="Particulate", ISNUMBER(Data!$O30)), (1-Data!$O30), 1) * IF(AND($K$3="Yes", ISNUMBER(Data!$Q30)), (1-Data!$Q30), 1))</f>
        <v>0</v>
      </c>
      <c r="BZ30" s="3">
        <f>IF(OR(Data!CA30="", Data!$H30="", $G30=""), 0, ((Data!CA30*Data!$H30*$G30)/2000) * IF(AND(BZ$5="Particulate", ISNUMBER(Data!$O30)), (1-Data!$O30), 1) * IF(AND($K$3="Yes", ISNUMBER(Data!$Q30)), (1-Data!$Q30), 1))</f>
        <v>0</v>
      </c>
    </row>
    <row r="31" spans="1:78" x14ac:dyDescent="0.25">
      <c r="A31" s="347">
        <f>Data!A31</f>
        <v>23</v>
      </c>
      <c r="B31" s="108">
        <f>Data!B31</f>
        <v>0</v>
      </c>
      <c r="C31" s="108">
        <f>Data!C31</f>
        <v>0</v>
      </c>
      <c r="D31" s="108">
        <f>Data!D31</f>
        <v>0</v>
      </c>
      <c r="E31" s="108">
        <f>Data!E31</f>
        <v>0</v>
      </c>
      <c r="F31" s="108">
        <f>Data!F31</f>
        <v>0</v>
      </c>
      <c r="G31" s="189"/>
      <c r="Q31" s="365">
        <f>IF(ISNUMBER(Data!$K31), (Data!$K31*$G31)/2000, IF(AND(ISNUMBER(Data!$H31), ISNUMBER(Data!$I31)), (Data!$H31*Data!$I31*$G31)/2000, 0))</f>
        <v>0</v>
      </c>
      <c r="R31" s="17">
        <f>IF(ISNUMBER(Data!$L31), (Data!$L31*$G31)/2000, IF(AND(ISNUMBER(Data!$H31), ISNUMBER(Data!$J31)), (Data!$H31*Data!$J31*$G31)/2000, 0)) * IF(ISNUMBER(Data!$O31), 1-Data!$O31, 1) * IF(AND($K$3="yes",ISNUMBER(Data!$Q31)),(1-Data!$Q31),1)</f>
        <v>0</v>
      </c>
      <c r="S31" s="3">
        <f>IF(OR(Data!T31="", Data!$H31="", $G31=""), 0, ((Data!T31*Data!$H31*$G31)/2000) * IF(AND(S$5="Particulate", ISNUMBER(Data!$O31)), (1-Data!$O31), 1) * IF(AND($K$3="Yes", ISNUMBER(Data!$Q31)), (1-Data!$Q31), 1))</f>
        <v>0</v>
      </c>
      <c r="T31" s="3">
        <f>IF(OR(Data!U31="", Data!$H31="", $G31=""), 0, ((Data!U31*Data!$H31*$G31)/2000) * IF(AND(T$5="Particulate", ISNUMBER(Data!$O31)), (1-Data!$O31), 1) * IF(AND($K$3="Yes", ISNUMBER(Data!$Q31)), (1-Data!$Q31), 1))</f>
        <v>0</v>
      </c>
      <c r="U31" s="3">
        <f>IF(OR(Data!V31="", Data!$H31="", $G31=""), 0, ((Data!V31*Data!$H31*$G31)/2000) * IF(AND(U$5="Particulate", ISNUMBER(Data!$O31)), (1-Data!$O31), 1) * IF(AND($K$3="Yes", ISNUMBER(Data!$Q31)), (1-Data!$Q31), 1))</f>
        <v>0</v>
      </c>
      <c r="V31" s="3">
        <f>IF(OR(Data!W31="", Data!$H31="", $G31=""), 0, ((Data!W31*Data!$H31*$G31)/2000) * IF(AND(V$5="Particulate", ISNUMBER(Data!$O31)), (1-Data!$O31), 1) * IF(AND($K$3="Yes", ISNUMBER(Data!$Q31)), (1-Data!$Q31), 1))</f>
        <v>0</v>
      </c>
      <c r="W31" s="3">
        <f>IF(OR(Data!X31="", Data!$H31="", $G31=""), 0, ((Data!X31*Data!$H31*$G31)/2000) * IF(AND(W$5="Particulate", ISNUMBER(Data!$O31)), (1-Data!$O31), 1) * IF(AND($K$3="Yes", ISNUMBER(Data!$Q31)), (1-Data!$Q31), 1))</f>
        <v>0</v>
      </c>
      <c r="X31" s="3">
        <f>IF(OR(Data!Y31="", Data!$H31="", $G31=""), 0, ((Data!Y31*Data!$H31*$G31)/2000) * IF(AND(X$5="Particulate", ISNUMBER(Data!$O31)), (1-Data!$O31), 1) * IF(AND($K$3="Yes", ISNUMBER(Data!$Q31)), (1-Data!$Q31), 1))</f>
        <v>0</v>
      </c>
      <c r="Y31" s="3">
        <f>IF(OR(Data!Z31="", Data!$H31="", $G31=""), 0, ((Data!Z31*Data!$H31*$G31)/2000) * IF(AND(Y$5="Particulate", ISNUMBER(Data!$O31)), (1-Data!$O31), 1) * IF(AND($K$3="Yes", ISNUMBER(Data!$Q31)), (1-Data!$Q31), 1))</f>
        <v>0</v>
      </c>
      <c r="Z31" s="3">
        <f>IF(OR(Data!AA31="", Data!$H31="", $G31=""), 0, ((Data!AA31*Data!$H31*$G31)/2000) * IF(AND(Z$5="Particulate", ISNUMBER(Data!$O31)), (1-Data!$O31), 1) * IF(AND($K$3="Yes", ISNUMBER(Data!$Q31)), (1-Data!$Q31), 1))</f>
        <v>0</v>
      </c>
      <c r="AA31" s="3">
        <f>IF(OR(Data!AB31="", Data!$H31="", $G31=""), 0, ((Data!AB31*Data!$H31*$G31)/2000) * IF(AND(AA$5="Particulate", ISNUMBER(Data!$O31)), (1-Data!$O31), 1) * IF(AND($K$3="Yes", ISNUMBER(Data!$Q31)), (1-Data!$Q31), 1))</f>
        <v>0</v>
      </c>
      <c r="AB31" s="3">
        <f>IF(OR(Data!AC31="", Data!$H31="", $G31=""), 0, ((Data!AC31*Data!$H31*$G31)/2000) * IF(AND(AB$5="Particulate", ISNUMBER(Data!$O31)), (1-Data!$O31), 1) * IF(AND($K$3="Yes", ISNUMBER(Data!$Q31)), (1-Data!$Q31), 1))</f>
        <v>0</v>
      </c>
      <c r="AC31" s="3">
        <f>IF(OR(Data!AD31="", Data!$H31="", $G31=""), 0, ((Data!AD31*Data!$H31*$G31)/2000) * IF(AND(AC$5="Particulate", ISNUMBER(Data!$O31)), (1-Data!$O31), 1) * IF(AND($K$3="Yes", ISNUMBER(Data!$Q31)), (1-Data!$Q31), 1))</f>
        <v>0</v>
      </c>
      <c r="AD31" s="3">
        <f>IF(OR(Data!AE31="", Data!$H31="", $G31=""), 0, ((Data!AE31*Data!$H31*$G31)/2000) * IF(AND(AD$5="Particulate", ISNUMBER(Data!$O31)), (1-Data!$O31), 1) * IF(AND($K$3="Yes", ISNUMBER(Data!$Q31)), (1-Data!$Q31), 1))</f>
        <v>0</v>
      </c>
      <c r="AE31" s="3">
        <f>IF(OR(Data!AF31="", Data!$H31="", $G31=""), 0, ((Data!AF31*Data!$H31*$G31)/2000) * IF(AND(AE$5="Particulate", ISNUMBER(Data!$O31)), (1-Data!$O31), 1) * IF(AND($K$3="Yes", ISNUMBER(Data!$Q31)), (1-Data!$Q31), 1))</f>
        <v>0</v>
      </c>
      <c r="AF31" s="3">
        <f>IF(OR(Data!AG31="", Data!$H31="", $G31=""), 0, ((Data!AG31*Data!$H31*$G31)/2000) * IF(AND(AF$5="Particulate", ISNUMBER(Data!$O31)), (1-Data!$O31), 1) * IF(AND($K$3="Yes", ISNUMBER(Data!$Q31)), (1-Data!$Q31), 1))</f>
        <v>0</v>
      </c>
      <c r="AG31" s="3">
        <f>IF(OR(Data!AH31="", Data!$H31="", $G31=""), 0, ((Data!AH31*Data!$H31*$G31)/2000) * IF(AND(AG$5="Particulate", ISNUMBER(Data!$O31)), (1-Data!$O31), 1) * IF(AND($K$3="Yes", ISNUMBER(Data!$Q31)), (1-Data!$Q31), 1))</f>
        <v>0</v>
      </c>
      <c r="AH31" s="3">
        <f>IF(OR(Data!AI31="", Data!$H31="", $G31=""), 0, ((Data!AI31*Data!$H31*$G31)/2000) * IF(AND(AH$5="Particulate", ISNUMBER(Data!$O31)), (1-Data!$O31), 1) * IF(AND($K$3="Yes", ISNUMBER(Data!$Q31)), (1-Data!$Q31), 1))</f>
        <v>0</v>
      </c>
      <c r="AI31" s="3">
        <f>IF(OR(Data!AJ31="", Data!$H31="", $G31=""), 0, ((Data!AJ31*Data!$H31*$G31)/2000) * IF(AND(AI$5="Particulate", ISNUMBER(Data!$O31)), (1-Data!$O31), 1) * IF(AND($K$3="Yes", ISNUMBER(Data!$Q31)), (1-Data!$Q31), 1))</f>
        <v>0</v>
      </c>
      <c r="AJ31" s="3">
        <f>IF(OR(Data!AK31="", Data!$H31="", $G31=""), 0, ((Data!AK31*Data!$H31*$G31)/2000) * IF(AND(AJ$5="Particulate", ISNUMBER(Data!$O31)), (1-Data!$O31), 1) * IF(AND($K$3="Yes", ISNUMBER(Data!$Q31)), (1-Data!$Q31), 1))</f>
        <v>0</v>
      </c>
      <c r="AK31" s="3">
        <f>IF(OR(Data!AL31="", Data!$H31="", $G31=""), 0, ((Data!AL31*Data!$H31*$G31)/2000) * IF(AND(AK$5="Particulate", ISNUMBER(Data!$O31)), (1-Data!$O31), 1) * IF(AND($K$3="Yes", ISNUMBER(Data!$Q31)), (1-Data!$Q31), 1))</f>
        <v>0</v>
      </c>
      <c r="AL31" s="3">
        <f>IF(OR(Data!AM31="", Data!$H31="", $G31=""), 0, ((Data!AM31*Data!$H31*$G31)/2000) * IF(AND(AL$5="Particulate", ISNUMBER(Data!$O31)), (1-Data!$O31), 1) * IF(AND($K$3="Yes", ISNUMBER(Data!$Q31)), (1-Data!$Q31), 1))</f>
        <v>0</v>
      </c>
      <c r="AM31" s="3">
        <f>IF(OR(Data!AN31="", Data!$H31="", $G31=""), 0, ((Data!AN31*Data!$H31*$G31)/2000) * IF(AND(AM$5="Particulate", ISNUMBER(Data!$O31)), (1-Data!$O31), 1) * IF(AND($K$3="Yes", ISNUMBER(Data!$Q31)), (1-Data!$Q31), 1))</f>
        <v>0</v>
      </c>
      <c r="AN31" s="3">
        <f>IF(OR(Data!AO31="", Data!$H31="", $G31=""), 0, ((Data!AO31*Data!$H31*$G31)/2000) * IF(AND(AN$5="Particulate", ISNUMBER(Data!$O31)), (1-Data!$O31), 1) * IF(AND($K$3="Yes", ISNUMBER(Data!$Q31)), (1-Data!$Q31), 1))</f>
        <v>0</v>
      </c>
      <c r="AO31" s="3">
        <f>IF(OR(Data!AP31="", Data!$H31="", $G31=""), 0, ((Data!AP31*Data!$H31*$G31)/2000) * IF(AND(AO$5="Particulate", ISNUMBER(Data!$O31)), (1-Data!$O31), 1) * IF(AND($K$3="Yes", ISNUMBER(Data!$Q31)), (1-Data!$Q31), 1))</f>
        <v>0</v>
      </c>
      <c r="AP31" s="3">
        <f>IF(OR(Data!AQ31="", Data!$H31="", $G31=""), 0, ((Data!AQ31*Data!$H31*$G31)/2000) * IF(AND(AP$5="Particulate", ISNUMBER(Data!$O31)), (1-Data!$O31), 1) * IF(AND($K$3="Yes", ISNUMBER(Data!$Q31)), (1-Data!$Q31), 1))</f>
        <v>0</v>
      </c>
      <c r="AQ31" s="3">
        <f>IF(OR(Data!AR31="", Data!$H31="", $G31=""), 0, ((Data!AR31*Data!$H31*$G31)/2000) * IF(AND(AQ$5="Particulate", ISNUMBER(Data!$O31)), (1-Data!$O31), 1) * IF(AND($K$3="Yes", ISNUMBER(Data!$Q31)), (1-Data!$Q31), 1))</f>
        <v>0</v>
      </c>
      <c r="AR31" s="3">
        <f>IF(OR(Data!AS31="", Data!$H31="", $G31=""), 0, ((Data!AS31*Data!$H31*$G31)/2000) * IF(AND(AR$5="Particulate", ISNUMBER(Data!$O31)), (1-Data!$O31), 1) * IF(AND($K$3="Yes", ISNUMBER(Data!$Q31)), (1-Data!$Q31), 1))</f>
        <v>0</v>
      </c>
      <c r="AS31" s="3">
        <f>IF(OR(Data!AT31="", Data!$H31="", $G31=""), 0, ((Data!AT31*Data!$H31*$G31)/2000) * IF(AND(AS$5="Particulate", ISNUMBER(Data!$O31)), (1-Data!$O31), 1) * IF(AND($K$3="Yes", ISNUMBER(Data!$Q31)), (1-Data!$Q31), 1))</f>
        <v>0</v>
      </c>
      <c r="AT31" s="3">
        <f>IF(OR(Data!AU31="", Data!$H31="", $G31=""), 0, ((Data!AU31*Data!$H31*$G31)/2000) * IF(AND(AT$5="Particulate", ISNUMBER(Data!$O31)), (1-Data!$O31), 1) * IF(AND($K$3="Yes", ISNUMBER(Data!$Q31)), (1-Data!$Q31), 1))</f>
        <v>0</v>
      </c>
      <c r="AU31" s="3">
        <f>IF(OR(Data!AV31="", Data!$H31="", $G31=""), 0, ((Data!AV31*Data!$H31*$G31)/2000) * IF(AND(AU$5="Particulate", ISNUMBER(Data!$O31)), (1-Data!$O31), 1) * IF(AND($K$3="Yes", ISNUMBER(Data!$Q31)), (1-Data!$Q31), 1))</f>
        <v>0</v>
      </c>
      <c r="AV31" s="3">
        <f>IF(OR(Data!AW31="", Data!$H31="", $G31=""), 0, ((Data!AW31*Data!$H31*$G31)/2000) * IF(AND(AV$5="Particulate", ISNUMBER(Data!$O31)), (1-Data!$O31), 1) * IF(AND($K$3="Yes", ISNUMBER(Data!$Q31)), (1-Data!$Q31), 1))</f>
        <v>0</v>
      </c>
      <c r="AW31" s="3">
        <f>IF(OR(Data!AX31="", Data!$H31="", $G31=""), 0, ((Data!AX31*Data!$H31*$G31)/2000) * IF(AND(AW$5="Particulate", ISNUMBER(Data!$O31)), (1-Data!$O31), 1) * IF(AND($K$3="Yes", ISNUMBER(Data!$Q31)), (1-Data!$Q31), 1))</f>
        <v>0</v>
      </c>
      <c r="AX31" s="3">
        <f>IF(OR(Data!AY31="", Data!$H31="", $G31=""), 0, ((Data!AY31*Data!$H31*$G31)/2000) * IF(AND(AX$5="Particulate", ISNUMBER(Data!$O31)), (1-Data!$O31), 1) * IF(AND($K$3="Yes", ISNUMBER(Data!$Q31)), (1-Data!$Q31), 1))</f>
        <v>0</v>
      </c>
      <c r="AY31" s="3">
        <f>IF(OR(Data!AZ31="", Data!$H31="", $G31=""), 0, ((Data!AZ31*Data!$H31*$G31)/2000) * IF(AND(AY$5="Particulate", ISNUMBER(Data!$O31)), (1-Data!$O31), 1) * IF(AND($K$3="Yes", ISNUMBER(Data!$Q31)), (1-Data!$Q31), 1))</f>
        <v>0</v>
      </c>
      <c r="AZ31" s="3">
        <f>IF(OR(Data!BA31="", Data!$H31="", $G31=""), 0, ((Data!BA31*Data!$H31*$G31)/2000) * IF(AND(AZ$5="Particulate", ISNUMBER(Data!$O31)), (1-Data!$O31), 1) * IF(AND($K$3="Yes", ISNUMBER(Data!$Q31)), (1-Data!$Q31), 1))</f>
        <v>0</v>
      </c>
      <c r="BA31" s="3">
        <f>IF(OR(Data!BB31="", Data!$H31="", $G31=""), 0, ((Data!BB31*Data!$H31*$G31)/2000) * IF(AND(BA$5="Particulate", ISNUMBER(Data!$O31)), (1-Data!$O31), 1) * IF(AND($K$3="Yes", ISNUMBER(Data!$Q31)), (1-Data!$Q31), 1))</f>
        <v>0</v>
      </c>
      <c r="BB31" s="3">
        <f>IF(OR(Data!BC31="", Data!$H31="", $G31=""), 0, ((Data!BC31*Data!$H31*$G31)/2000) * IF(AND(BB$5="Particulate", ISNUMBER(Data!$O31)), (1-Data!$O31), 1) * IF(AND($K$3="Yes", ISNUMBER(Data!$Q31)), (1-Data!$Q31), 1))</f>
        <v>0</v>
      </c>
      <c r="BC31" s="3">
        <f>IF(OR(Data!BD31="", Data!$H31="", $G31=""), 0, ((Data!BD31*Data!$H31*$G31)/2000) * IF(AND(BC$5="Particulate", ISNUMBER(Data!$O31)), (1-Data!$O31), 1) * IF(AND($K$3="Yes", ISNUMBER(Data!$Q31)), (1-Data!$Q31), 1))</f>
        <v>0</v>
      </c>
      <c r="BD31" s="3">
        <f>IF(OR(Data!BE31="", Data!$H31="", $G31=""), 0, ((Data!BE31*Data!$H31*$G31)/2000) * IF(AND(BD$5="Particulate", ISNUMBER(Data!$O31)), (1-Data!$O31), 1) * IF(AND($K$3="Yes", ISNUMBER(Data!$Q31)), (1-Data!$Q31), 1))</f>
        <v>0</v>
      </c>
      <c r="BE31" s="3">
        <f>IF(OR(Data!BF31="", Data!$H31="", $G31=""), 0, ((Data!BF31*Data!$H31*$G31)/2000) * IF(AND(BE$5="Particulate", ISNUMBER(Data!$O31)), (1-Data!$O31), 1) * IF(AND($K$3="Yes", ISNUMBER(Data!$Q31)), (1-Data!$Q31), 1))</f>
        <v>0</v>
      </c>
      <c r="BF31" s="3">
        <f>IF(OR(Data!BG31="", Data!$H31="", $G31=""), 0, ((Data!BG31*Data!$H31*$G31)/2000) * IF(AND(BF$5="Particulate", ISNUMBER(Data!$O31)), (1-Data!$O31), 1) * IF(AND($K$3="Yes", ISNUMBER(Data!$Q31)), (1-Data!$Q31), 1))</f>
        <v>0</v>
      </c>
      <c r="BG31" s="3">
        <f>IF(OR(Data!BH31="", Data!$H31="", $G31=""), 0, ((Data!BH31*Data!$H31*$G31)/2000) * IF(AND(BG$5="Particulate", ISNUMBER(Data!$O31)), (1-Data!$O31), 1) * IF(AND($K$3="Yes", ISNUMBER(Data!$Q31)), (1-Data!$Q31), 1))</f>
        <v>0</v>
      </c>
      <c r="BH31" s="3">
        <f>IF(OR(Data!BI31="", Data!$H31="", $G31=""), 0, ((Data!BI31*Data!$H31*$G31)/2000) * IF(AND(BH$5="Particulate", ISNUMBER(Data!$O31)), (1-Data!$O31), 1) * IF(AND($K$3="Yes", ISNUMBER(Data!$Q31)), (1-Data!$Q31), 1))</f>
        <v>0</v>
      </c>
      <c r="BI31" s="3">
        <f>IF(OR(Data!BJ31="", Data!$H31="", $G31=""), 0, ((Data!BJ31*Data!$H31*$G31)/2000) * IF(AND(BI$5="Particulate", ISNUMBER(Data!$O31)), (1-Data!$O31), 1) * IF(AND($K$3="Yes", ISNUMBER(Data!$Q31)), (1-Data!$Q31), 1))</f>
        <v>0</v>
      </c>
      <c r="BJ31" s="3">
        <f>IF(OR(Data!BK31="", Data!$H31="", $G31=""), 0, ((Data!BK31*Data!$H31*$G31)/2000) * IF(AND(BJ$5="Particulate", ISNUMBER(Data!$O31)), (1-Data!$O31), 1) * IF(AND($K$3="Yes", ISNUMBER(Data!$Q31)), (1-Data!$Q31), 1))</f>
        <v>0</v>
      </c>
      <c r="BK31" s="3">
        <f>IF(OR(Data!BL31="", Data!$H31="", $G31=""), 0, ((Data!BL31*Data!$H31*$G31)/2000) * IF(AND(BK$5="Particulate", ISNUMBER(Data!$O31)), (1-Data!$O31), 1) * IF(AND($K$3="Yes", ISNUMBER(Data!$Q31)), (1-Data!$Q31), 1))</f>
        <v>0</v>
      </c>
      <c r="BL31" s="3">
        <f>IF(OR(Data!BM31="", Data!$H31="", $G31=""), 0, ((Data!BM31*Data!$H31*$G31)/2000) * IF(AND(BL$5="Particulate", ISNUMBER(Data!$O31)), (1-Data!$O31), 1) * IF(AND($K$3="Yes", ISNUMBER(Data!$Q31)), (1-Data!$Q31), 1))</f>
        <v>0</v>
      </c>
      <c r="BM31" s="3">
        <f>IF(OR(Data!BN31="", Data!$H31="", $G31=""), 0, ((Data!BN31*Data!$H31*$G31)/2000) * IF(AND(BM$5="Particulate", ISNUMBER(Data!$O31)), (1-Data!$O31), 1) * IF(AND($K$3="Yes", ISNUMBER(Data!$Q31)), (1-Data!$Q31), 1))</f>
        <v>0</v>
      </c>
      <c r="BN31" s="3">
        <f>IF(OR(Data!BO31="", Data!$H31="", $G31=""), 0, ((Data!BO31*Data!$H31*$G31)/2000) * IF(AND(BN$5="Particulate", ISNUMBER(Data!$O31)), (1-Data!$O31), 1) * IF(AND($K$3="Yes", ISNUMBER(Data!$Q31)), (1-Data!$Q31), 1))</f>
        <v>0</v>
      </c>
      <c r="BO31" s="3">
        <f>IF(OR(Data!BP31="", Data!$H31="", $G31=""), 0, ((Data!BP31*Data!$H31*$G31)/2000) * IF(AND(BO$5="Particulate", ISNUMBER(Data!$O31)), (1-Data!$O31), 1) * IF(AND($K$3="Yes", ISNUMBER(Data!$Q31)), (1-Data!$Q31), 1))</f>
        <v>0</v>
      </c>
      <c r="BP31" s="3">
        <f>IF(OR(Data!BQ31="", Data!$H31="", $G31=""), 0, ((Data!BQ31*Data!$H31*$G31)/2000) * IF(AND(BP$5="Particulate", ISNUMBER(Data!$O31)), (1-Data!$O31), 1) * IF(AND($K$3="Yes", ISNUMBER(Data!$Q31)), (1-Data!$Q31), 1))</f>
        <v>0</v>
      </c>
      <c r="BQ31" s="3">
        <f>IF(OR(Data!BR31="", Data!$H31="", $G31=""), 0, ((Data!BR31*Data!$H31*$G31)/2000) * IF(AND(BQ$5="Particulate", ISNUMBER(Data!$O31)), (1-Data!$O31), 1) * IF(AND($K$3="Yes", ISNUMBER(Data!$Q31)), (1-Data!$Q31), 1))</f>
        <v>0</v>
      </c>
      <c r="BR31" s="3">
        <f>IF(OR(Data!BS31="", Data!$H31="", $G31=""), 0, ((Data!BS31*Data!$H31*$G31)/2000) * IF(AND(BR$5="Particulate", ISNUMBER(Data!$O31)), (1-Data!$O31), 1) * IF(AND($K$3="Yes", ISNUMBER(Data!$Q31)), (1-Data!$Q31), 1))</f>
        <v>0</v>
      </c>
      <c r="BS31" s="3">
        <f>IF(OR(Data!BT31="", Data!$H31="", $G31=""), 0, ((Data!BT31*Data!$H31*$G31)/2000) * IF(AND(BS$5="Particulate", ISNUMBER(Data!$O31)), (1-Data!$O31), 1) * IF(AND($K$3="Yes", ISNUMBER(Data!$Q31)), (1-Data!$Q31), 1))</f>
        <v>0</v>
      </c>
      <c r="BT31" s="3">
        <f>IF(OR(Data!BU31="", Data!$H31="", $G31=""), 0, ((Data!BU31*Data!$H31*$G31)/2000) * IF(AND(BT$5="Particulate", ISNUMBER(Data!$O31)), (1-Data!$O31), 1) * IF(AND($K$3="Yes", ISNUMBER(Data!$Q31)), (1-Data!$Q31), 1))</f>
        <v>0</v>
      </c>
      <c r="BU31" s="3">
        <f>IF(OR(Data!BV31="", Data!$H31="", $G31=""), 0, ((Data!BV31*Data!$H31*$G31)/2000) * IF(AND(BU$5="Particulate", ISNUMBER(Data!$O31)), (1-Data!$O31), 1) * IF(AND($K$3="Yes", ISNUMBER(Data!$Q31)), (1-Data!$Q31), 1))</f>
        <v>0</v>
      </c>
      <c r="BV31" s="3">
        <f>IF(OR(Data!BW31="", Data!$H31="", $G31=""), 0, ((Data!BW31*Data!$H31*$G31)/2000) * IF(AND(BV$5="Particulate", ISNUMBER(Data!$O31)), (1-Data!$O31), 1) * IF(AND($K$3="Yes", ISNUMBER(Data!$Q31)), (1-Data!$Q31), 1))</f>
        <v>0</v>
      </c>
      <c r="BW31" s="3">
        <f>IF(OR(Data!BX31="", Data!$H31="", $G31=""), 0, ((Data!BX31*Data!$H31*$G31)/2000) * IF(AND(BW$5="Particulate", ISNUMBER(Data!$O31)), (1-Data!$O31), 1) * IF(AND($K$3="Yes", ISNUMBER(Data!$Q31)), (1-Data!$Q31), 1))</f>
        <v>0</v>
      </c>
      <c r="BX31" s="3">
        <f>IF(OR(Data!BY31="", Data!$H31="", $G31=""), 0, ((Data!BY31*Data!$H31*$G31)/2000) * IF(AND(BX$5="Particulate", ISNUMBER(Data!$O31)), (1-Data!$O31), 1) * IF(AND($K$3="Yes", ISNUMBER(Data!$Q31)), (1-Data!$Q31), 1))</f>
        <v>0</v>
      </c>
      <c r="BY31" s="3">
        <f>IF(OR(Data!BZ31="", Data!$H31="", $G31=""), 0, ((Data!BZ31*Data!$H31*$G31)/2000) * IF(AND(BY$5="Particulate", ISNUMBER(Data!$O31)), (1-Data!$O31), 1) * IF(AND($K$3="Yes", ISNUMBER(Data!$Q31)), (1-Data!$Q31), 1))</f>
        <v>0</v>
      </c>
      <c r="BZ31" s="3">
        <f>IF(OR(Data!CA31="", Data!$H31="", $G31=""), 0, ((Data!CA31*Data!$H31*$G31)/2000) * IF(AND(BZ$5="Particulate", ISNUMBER(Data!$O31)), (1-Data!$O31), 1) * IF(AND($K$3="Yes", ISNUMBER(Data!$Q31)), (1-Data!$Q31), 1))</f>
        <v>0</v>
      </c>
    </row>
    <row r="32" spans="1:78" x14ac:dyDescent="0.25">
      <c r="A32" s="347">
        <f>Data!A32</f>
        <v>24</v>
      </c>
      <c r="B32" s="108">
        <f>Data!B32</f>
        <v>0</v>
      </c>
      <c r="C32" s="108">
        <f>Data!C32</f>
        <v>0</v>
      </c>
      <c r="D32" s="108">
        <f>Data!D32</f>
        <v>0</v>
      </c>
      <c r="E32" s="108">
        <f>Data!E32</f>
        <v>0</v>
      </c>
      <c r="F32" s="108">
        <f>Data!F32</f>
        <v>0</v>
      </c>
      <c r="G32" s="189"/>
      <c r="Q32" s="365">
        <f>IF(ISNUMBER(Data!$K32), (Data!$K32*$G32)/2000, IF(AND(ISNUMBER(Data!$H32), ISNUMBER(Data!$I32)), (Data!$H32*Data!$I32*$G32)/2000, 0))</f>
        <v>0</v>
      </c>
      <c r="R32" s="17">
        <f>IF(ISNUMBER(Data!$L32), (Data!$L32*$G32)/2000, IF(AND(ISNUMBER(Data!$H32), ISNUMBER(Data!$J32)), (Data!$H32*Data!$J32*$G32)/2000, 0)) * IF(ISNUMBER(Data!$O32), 1-Data!$O32, 1) * IF(AND($K$3="yes",ISNUMBER(Data!$Q32)),(1-Data!$Q32),1)</f>
        <v>0</v>
      </c>
      <c r="S32" s="3">
        <f>IF(OR(Data!T32="", Data!$H32="", $G32=""), 0, ((Data!T32*Data!$H32*$G32)/2000) * IF(AND(S$5="Particulate", ISNUMBER(Data!$O32)), (1-Data!$O32), 1) * IF(AND($K$3="Yes", ISNUMBER(Data!$Q32)), (1-Data!$Q32), 1))</f>
        <v>0</v>
      </c>
      <c r="T32" s="3">
        <f>IF(OR(Data!U32="", Data!$H32="", $G32=""), 0, ((Data!U32*Data!$H32*$G32)/2000) * IF(AND(T$5="Particulate", ISNUMBER(Data!$O32)), (1-Data!$O32), 1) * IF(AND($K$3="Yes", ISNUMBER(Data!$Q32)), (1-Data!$Q32), 1))</f>
        <v>0</v>
      </c>
      <c r="U32" s="3">
        <f>IF(OR(Data!V32="", Data!$H32="", $G32=""), 0, ((Data!V32*Data!$H32*$G32)/2000) * IF(AND(U$5="Particulate", ISNUMBER(Data!$O32)), (1-Data!$O32), 1) * IF(AND($K$3="Yes", ISNUMBER(Data!$Q32)), (1-Data!$Q32), 1))</f>
        <v>0</v>
      </c>
      <c r="V32" s="3">
        <f>IF(OR(Data!W32="", Data!$H32="", $G32=""), 0, ((Data!W32*Data!$H32*$G32)/2000) * IF(AND(V$5="Particulate", ISNUMBER(Data!$O32)), (1-Data!$O32), 1) * IF(AND($K$3="Yes", ISNUMBER(Data!$Q32)), (1-Data!$Q32), 1))</f>
        <v>0</v>
      </c>
      <c r="W32" s="3">
        <f>IF(OR(Data!X32="", Data!$H32="", $G32=""), 0, ((Data!X32*Data!$H32*$G32)/2000) * IF(AND(W$5="Particulate", ISNUMBER(Data!$O32)), (1-Data!$O32), 1) * IF(AND($K$3="Yes", ISNUMBER(Data!$Q32)), (1-Data!$Q32), 1))</f>
        <v>0</v>
      </c>
      <c r="X32" s="3">
        <f>IF(OR(Data!Y32="", Data!$H32="", $G32=""), 0, ((Data!Y32*Data!$H32*$G32)/2000) * IF(AND(X$5="Particulate", ISNUMBER(Data!$O32)), (1-Data!$O32), 1) * IF(AND($K$3="Yes", ISNUMBER(Data!$Q32)), (1-Data!$Q32), 1))</f>
        <v>0</v>
      </c>
      <c r="Y32" s="3">
        <f>IF(OR(Data!Z32="", Data!$H32="", $G32=""), 0, ((Data!Z32*Data!$H32*$G32)/2000) * IF(AND(Y$5="Particulate", ISNUMBER(Data!$O32)), (1-Data!$O32), 1) * IF(AND($K$3="Yes", ISNUMBER(Data!$Q32)), (1-Data!$Q32), 1))</f>
        <v>0</v>
      </c>
      <c r="Z32" s="3">
        <f>IF(OR(Data!AA32="", Data!$H32="", $G32=""), 0, ((Data!AA32*Data!$H32*$G32)/2000) * IF(AND(Z$5="Particulate", ISNUMBER(Data!$O32)), (1-Data!$O32), 1) * IF(AND($K$3="Yes", ISNUMBER(Data!$Q32)), (1-Data!$Q32), 1))</f>
        <v>0</v>
      </c>
      <c r="AA32" s="3">
        <f>IF(OR(Data!AB32="", Data!$H32="", $G32=""), 0, ((Data!AB32*Data!$H32*$G32)/2000) * IF(AND(AA$5="Particulate", ISNUMBER(Data!$O32)), (1-Data!$O32), 1) * IF(AND($K$3="Yes", ISNUMBER(Data!$Q32)), (1-Data!$Q32), 1))</f>
        <v>0</v>
      </c>
      <c r="AB32" s="3">
        <f>IF(OR(Data!AC32="", Data!$H32="", $G32=""), 0, ((Data!AC32*Data!$H32*$G32)/2000) * IF(AND(AB$5="Particulate", ISNUMBER(Data!$O32)), (1-Data!$O32), 1) * IF(AND($K$3="Yes", ISNUMBER(Data!$Q32)), (1-Data!$Q32), 1))</f>
        <v>0</v>
      </c>
      <c r="AC32" s="3">
        <f>IF(OR(Data!AD32="", Data!$H32="", $G32=""), 0, ((Data!AD32*Data!$H32*$G32)/2000) * IF(AND(AC$5="Particulate", ISNUMBER(Data!$O32)), (1-Data!$O32), 1) * IF(AND($K$3="Yes", ISNUMBER(Data!$Q32)), (1-Data!$Q32), 1))</f>
        <v>0</v>
      </c>
      <c r="AD32" s="3">
        <f>IF(OR(Data!AE32="", Data!$H32="", $G32=""), 0, ((Data!AE32*Data!$H32*$G32)/2000) * IF(AND(AD$5="Particulate", ISNUMBER(Data!$O32)), (1-Data!$O32), 1) * IF(AND($K$3="Yes", ISNUMBER(Data!$Q32)), (1-Data!$Q32), 1))</f>
        <v>0</v>
      </c>
      <c r="AE32" s="3">
        <f>IF(OR(Data!AF32="", Data!$H32="", $G32=""), 0, ((Data!AF32*Data!$H32*$G32)/2000) * IF(AND(AE$5="Particulate", ISNUMBER(Data!$O32)), (1-Data!$O32), 1) * IF(AND($K$3="Yes", ISNUMBER(Data!$Q32)), (1-Data!$Q32), 1))</f>
        <v>0</v>
      </c>
      <c r="AF32" s="3">
        <f>IF(OR(Data!AG32="", Data!$H32="", $G32=""), 0, ((Data!AG32*Data!$H32*$G32)/2000) * IF(AND(AF$5="Particulate", ISNUMBER(Data!$O32)), (1-Data!$O32), 1) * IF(AND($K$3="Yes", ISNUMBER(Data!$Q32)), (1-Data!$Q32), 1))</f>
        <v>0</v>
      </c>
      <c r="AG32" s="3">
        <f>IF(OR(Data!AH32="", Data!$H32="", $G32=""), 0, ((Data!AH32*Data!$H32*$G32)/2000) * IF(AND(AG$5="Particulate", ISNUMBER(Data!$O32)), (1-Data!$O32), 1) * IF(AND($K$3="Yes", ISNUMBER(Data!$Q32)), (1-Data!$Q32), 1))</f>
        <v>0</v>
      </c>
      <c r="AH32" s="3">
        <f>IF(OR(Data!AI32="", Data!$H32="", $G32=""), 0, ((Data!AI32*Data!$H32*$G32)/2000) * IF(AND(AH$5="Particulate", ISNUMBER(Data!$O32)), (1-Data!$O32), 1) * IF(AND($K$3="Yes", ISNUMBER(Data!$Q32)), (1-Data!$Q32), 1))</f>
        <v>0</v>
      </c>
      <c r="AI32" s="3">
        <f>IF(OR(Data!AJ32="", Data!$H32="", $G32=""), 0, ((Data!AJ32*Data!$H32*$G32)/2000) * IF(AND(AI$5="Particulate", ISNUMBER(Data!$O32)), (1-Data!$O32), 1) * IF(AND($K$3="Yes", ISNUMBER(Data!$Q32)), (1-Data!$Q32), 1))</f>
        <v>0</v>
      </c>
      <c r="AJ32" s="3">
        <f>IF(OR(Data!AK32="", Data!$H32="", $G32=""), 0, ((Data!AK32*Data!$H32*$G32)/2000) * IF(AND(AJ$5="Particulate", ISNUMBER(Data!$O32)), (1-Data!$O32), 1) * IF(AND($K$3="Yes", ISNUMBER(Data!$Q32)), (1-Data!$Q32), 1))</f>
        <v>0</v>
      </c>
      <c r="AK32" s="3">
        <f>IF(OR(Data!AL32="", Data!$H32="", $G32=""), 0, ((Data!AL32*Data!$H32*$G32)/2000) * IF(AND(AK$5="Particulate", ISNUMBER(Data!$O32)), (1-Data!$O32), 1) * IF(AND($K$3="Yes", ISNUMBER(Data!$Q32)), (1-Data!$Q32), 1))</f>
        <v>0</v>
      </c>
      <c r="AL32" s="3">
        <f>IF(OR(Data!AM32="", Data!$H32="", $G32=""), 0, ((Data!AM32*Data!$H32*$G32)/2000) * IF(AND(AL$5="Particulate", ISNUMBER(Data!$O32)), (1-Data!$O32), 1) * IF(AND($K$3="Yes", ISNUMBER(Data!$Q32)), (1-Data!$Q32), 1))</f>
        <v>0</v>
      </c>
      <c r="AM32" s="3">
        <f>IF(OR(Data!AN32="", Data!$H32="", $G32=""), 0, ((Data!AN32*Data!$H32*$G32)/2000) * IF(AND(AM$5="Particulate", ISNUMBER(Data!$O32)), (1-Data!$O32), 1) * IF(AND($K$3="Yes", ISNUMBER(Data!$Q32)), (1-Data!$Q32), 1))</f>
        <v>0</v>
      </c>
      <c r="AN32" s="3">
        <f>IF(OR(Data!AO32="", Data!$H32="", $G32=""), 0, ((Data!AO32*Data!$H32*$G32)/2000) * IF(AND(AN$5="Particulate", ISNUMBER(Data!$O32)), (1-Data!$O32), 1) * IF(AND($K$3="Yes", ISNUMBER(Data!$Q32)), (1-Data!$Q32), 1))</f>
        <v>0</v>
      </c>
      <c r="AO32" s="3">
        <f>IF(OR(Data!AP32="", Data!$H32="", $G32=""), 0, ((Data!AP32*Data!$H32*$G32)/2000) * IF(AND(AO$5="Particulate", ISNUMBER(Data!$O32)), (1-Data!$O32), 1) * IF(AND($K$3="Yes", ISNUMBER(Data!$Q32)), (1-Data!$Q32), 1))</f>
        <v>0</v>
      </c>
      <c r="AP32" s="3">
        <f>IF(OR(Data!AQ32="", Data!$H32="", $G32=""), 0, ((Data!AQ32*Data!$H32*$G32)/2000) * IF(AND(AP$5="Particulate", ISNUMBER(Data!$O32)), (1-Data!$O32), 1) * IF(AND($K$3="Yes", ISNUMBER(Data!$Q32)), (1-Data!$Q32), 1))</f>
        <v>0</v>
      </c>
      <c r="AQ32" s="3">
        <f>IF(OR(Data!AR32="", Data!$H32="", $G32=""), 0, ((Data!AR32*Data!$H32*$G32)/2000) * IF(AND(AQ$5="Particulate", ISNUMBER(Data!$O32)), (1-Data!$O32), 1) * IF(AND($K$3="Yes", ISNUMBER(Data!$Q32)), (1-Data!$Q32), 1))</f>
        <v>0</v>
      </c>
      <c r="AR32" s="3">
        <f>IF(OR(Data!AS32="", Data!$H32="", $G32=""), 0, ((Data!AS32*Data!$H32*$G32)/2000) * IF(AND(AR$5="Particulate", ISNUMBER(Data!$O32)), (1-Data!$O32), 1) * IF(AND($K$3="Yes", ISNUMBER(Data!$Q32)), (1-Data!$Q32), 1))</f>
        <v>0</v>
      </c>
      <c r="AS32" s="3">
        <f>IF(OR(Data!AT32="", Data!$H32="", $G32=""), 0, ((Data!AT32*Data!$H32*$G32)/2000) * IF(AND(AS$5="Particulate", ISNUMBER(Data!$O32)), (1-Data!$O32), 1) * IF(AND($K$3="Yes", ISNUMBER(Data!$Q32)), (1-Data!$Q32), 1))</f>
        <v>0</v>
      </c>
      <c r="AT32" s="3">
        <f>IF(OR(Data!AU32="", Data!$H32="", $G32=""), 0, ((Data!AU32*Data!$H32*$G32)/2000) * IF(AND(AT$5="Particulate", ISNUMBER(Data!$O32)), (1-Data!$O32), 1) * IF(AND($K$3="Yes", ISNUMBER(Data!$Q32)), (1-Data!$Q32), 1))</f>
        <v>0</v>
      </c>
      <c r="AU32" s="3">
        <f>IF(OR(Data!AV32="", Data!$H32="", $G32=""), 0, ((Data!AV32*Data!$H32*$G32)/2000) * IF(AND(AU$5="Particulate", ISNUMBER(Data!$O32)), (1-Data!$O32), 1) * IF(AND($K$3="Yes", ISNUMBER(Data!$Q32)), (1-Data!$Q32), 1))</f>
        <v>0</v>
      </c>
      <c r="AV32" s="3">
        <f>IF(OR(Data!AW32="", Data!$H32="", $G32=""), 0, ((Data!AW32*Data!$H32*$G32)/2000) * IF(AND(AV$5="Particulate", ISNUMBER(Data!$O32)), (1-Data!$O32), 1) * IF(AND($K$3="Yes", ISNUMBER(Data!$Q32)), (1-Data!$Q32), 1))</f>
        <v>0</v>
      </c>
      <c r="AW32" s="3">
        <f>IF(OR(Data!AX32="", Data!$H32="", $G32=""), 0, ((Data!AX32*Data!$H32*$G32)/2000) * IF(AND(AW$5="Particulate", ISNUMBER(Data!$O32)), (1-Data!$O32), 1) * IF(AND($K$3="Yes", ISNUMBER(Data!$Q32)), (1-Data!$Q32), 1))</f>
        <v>0</v>
      </c>
      <c r="AX32" s="3">
        <f>IF(OR(Data!AY32="", Data!$H32="", $G32=""), 0, ((Data!AY32*Data!$H32*$G32)/2000) * IF(AND(AX$5="Particulate", ISNUMBER(Data!$O32)), (1-Data!$O32), 1) * IF(AND($K$3="Yes", ISNUMBER(Data!$Q32)), (1-Data!$Q32), 1))</f>
        <v>0</v>
      </c>
      <c r="AY32" s="3">
        <f>IF(OR(Data!AZ32="", Data!$H32="", $G32=""), 0, ((Data!AZ32*Data!$H32*$G32)/2000) * IF(AND(AY$5="Particulate", ISNUMBER(Data!$O32)), (1-Data!$O32), 1) * IF(AND($K$3="Yes", ISNUMBER(Data!$Q32)), (1-Data!$Q32), 1))</f>
        <v>0</v>
      </c>
      <c r="AZ32" s="3">
        <f>IF(OR(Data!BA32="", Data!$H32="", $G32=""), 0, ((Data!BA32*Data!$H32*$G32)/2000) * IF(AND(AZ$5="Particulate", ISNUMBER(Data!$O32)), (1-Data!$O32), 1) * IF(AND($K$3="Yes", ISNUMBER(Data!$Q32)), (1-Data!$Q32), 1))</f>
        <v>0</v>
      </c>
      <c r="BA32" s="3">
        <f>IF(OR(Data!BB32="", Data!$H32="", $G32=""), 0, ((Data!BB32*Data!$H32*$G32)/2000) * IF(AND(BA$5="Particulate", ISNUMBER(Data!$O32)), (1-Data!$O32), 1) * IF(AND($K$3="Yes", ISNUMBER(Data!$Q32)), (1-Data!$Q32), 1))</f>
        <v>0</v>
      </c>
      <c r="BB32" s="3">
        <f>IF(OR(Data!BC32="", Data!$H32="", $G32=""), 0, ((Data!BC32*Data!$H32*$G32)/2000) * IF(AND(BB$5="Particulate", ISNUMBER(Data!$O32)), (1-Data!$O32), 1) * IF(AND($K$3="Yes", ISNUMBER(Data!$Q32)), (1-Data!$Q32), 1))</f>
        <v>0</v>
      </c>
      <c r="BC32" s="3">
        <f>IF(OR(Data!BD32="", Data!$H32="", $G32=""), 0, ((Data!BD32*Data!$H32*$G32)/2000) * IF(AND(BC$5="Particulate", ISNUMBER(Data!$O32)), (1-Data!$O32), 1) * IF(AND($K$3="Yes", ISNUMBER(Data!$Q32)), (1-Data!$Q32), 1))</f>
        <v>0</v>
      </c>
      <c r="BD32" s="3">
        <f>IF(OR(Data!BE32="", Data!$H32="", $G32=""), 0, ((Data!BE32*Data!$H32*$G32)/2000) * IF(AND(BD$5="Particulate", ISNUMBER(Data!$O32)), (1-Data!$O32), 1) * IF(AND($K$3="Yes", ISNUMBER(Data!$Q32)), (1-Data!$Q32), 1))</f>
        <v>0</v>
      </c>
      <c r="BE32" s="3">
        <f>IF(OR(Data!BF32="", Data!$H32="", $G32=""), 0, ((Data!BF32*Data!$H32*$G32)/2000) * IF(AND(BE$5="Particulate", ISNUMBER(Data!$O32)), (1-Data!$O32), 1) * IF(AND($K$3="Yes", ISNUMBER(Data!$Q32)), (1-Data!$Q32), 1))</f>
        <v>0</v>
      </c>
      <c r="BF32" s="3">
        <f>IF(OR(Data!BG32="", Data!$H32="", $G32=""), 0, ((Data!BG32*Data!$H32*$G32)/2000) * IF(AND(BF$5="Particulate", ISNUMBER(Data!$O32)), (1-Data!$O32), 1) * IF(AND($K$3="Yes", ISNUMBER(Data!$Q32)), (1-Data!$Q32), 1))</f>
        <v>0</v>
      </c>
      <c r="BG32" s="3">
        <f>IF(OR(Data!BH32="", Data!$H32="", $G32=""), 0, ((Data!BH32*Data!$H32*$G32)/2000) * IF(AND(BG$5="Particulate", ISNUMBER(Data!$O32)), (1-Data!$O32), 1) * IF(AND($K$3="Yes", ISNUMBER(Data!$Q32)), (1-Data!$Q32), 1))</f>
        <v>0</v>
      </c>
      <c r="BH32" s="3">
        <f>IF(OR(Data!BI32="", Data!$H32="", $G32=""), 0, ((Data!BI32*Data!$H32*$G32)/2000) * IF(AND(BH$5="Particulate", ISNUMBER(Data!$O32)), (1-Data!$O32), 1) * IF(AND($K$3="Yes", ISNUMBER(Data!$Q32)), (1-Data!$Q32), 1))</f>
        <v>0</v>
      </c>
      <c r="BI32" s="3">
        <f>IF(OR(Data!BJ32="", Data!$H32="", $G32=""), 0, ((Data!BJ32*Data!$H32*$G32)/2000) * IF(AND(BI$5="Particulate", ISNUMBER(Data!$O32)), (1-Data!$O32), 1) * IF(AND($K$3="Yes", ISNUMBER(Data!$Q32)), (1-Data!$Q32), 1))</f>
        <v>0</v>
      </c>
      <c r="BJ32" s="3">
        <f>IF(OR(Data!BK32="", Data!$H32="", $G32=""), 0, ((Data!BK32*Data!$H32*$G32)/2000) * IF(AND(BJ$5="Particulate", ISNUMBER(Data!$O32)), (1-Data!$O32), 1) * IF(AND($K$3="Yes", ISNUMBER(Data!$Q32)), (1-Data!$Q32), 1))</f>
        <v>0</v>
      </c>
      <c r="BK32" s="3">
        <f>IF(OR(Data!BL32="", Data!$H32="", $G32=""), 0, ((Data!BL32*Data!$H32*$G32)/2000) * IF(AND(BK$5="Particulate", ISNUMBER(Data!$O32)), (1-Data!$O32), 1) * IF(AND($K$3="Yes", ISNUMBER(Data!$Q32)), (1-Data!$Q32), 1))</f>
        <v>0</v>
      </c>
      <c r="BL32" s="3">
        <f>IF(OR(Data!BM32="", Data!$H32="", $G32=""), 0, ((Data!BM32*Data!$H32*$G32)/2000) * IF(AND(BL$5="Particulate", ISNUMBER(Data!$O32)), (1-Data!$O32), 1) * IF(AND($K$3="Yes", ISNUMBER(Data!$Q32)), (1-Data!$Q32), 1))</f>
        <v>0</v>
      </c>
      <c r="BM32" s="3">
        <f>IF(OR(Data!BN32="", Data!$H32="", $G32=""), 0, ((Data!BN32*Data!$H32*$G32)/2000) * IF(AND(BM$5="Particulate", ISNUMBER(Data!$O32)), (1-Data!$O32), 1) * IF(AND($K$3="Yes", ISNUMBER(Data!$Q32)), (1-Data!$Q32), 1))</f>
        <v>0</v>
      </c>
      <c r="BN32" s="3">
        <f>IF(OR(Data!BO32="", Data!$H32="", $G32=""), 0, ((Data!BO32*Data!$H32*$G32)/2000) * IF(AND(BN$5="Particulate", ISNUMBER(Data!$O32)), (1-Data!$O32), 1) * IF(AND($K$3="Yes", ISNUMBER(Data!$Q32)), (1-Data!$Q32), 1))</f>
        <v>0</v>
      </c>
      <c r="BO32" s="3">
        <f>IF(OR(Data!BP32="", Data!$H32="", $G32=""), 0, ((Data!BP32*Data!$H32*$G32)/2000) * IF(AND(BO$5="Particulate", ISNUMBER(Data!$O32)), (1-Data!$O32), 1) * IF(AND($K$3="Yes", ISNUMBER(Data!$Q32)), (1-Data!$Q32), 1))</f>
        <v>0</v>
      </c>
      <c r="BP32" s="3">
        <f>IF(OR(Data!BQ32="", Data!$H32="", $G32=""), 0, ((Data!BQ32*Data!$H32*$G32)/2000) * IF(AND(BP$5="Particulate", ISNUMBER(Data!$O32)), (1-Data!$O32), 1) * IF(AND($K$3="Yes", ISNUMBER(Data!$Q32)), (1-Data!$Q32), 1))</f>
        <v>0</v>
      </c>
      <c r="BQ32" s="3">
        <f>IF(OR(Data!BR32="", Data!$H32="", $G32=""), 0, ((Data!BR32*Data!$H32*$G32)/2000) * IF(AND(BQ$5="Particulate", ISNUMBER(Data!$O32)), (1-Data!$O32), 1) * IF(AND($K$3="Yes", ISNUMBER(Data!$Q32)), (1-Data!$Q32), 1))</f>
        <v>0</v>
      </c>
      <c r="BR32" s="3">
        <f>IF(OR(Data!BS32="", Data!$H32="", $G32=""), 0, ((Data!BS32*Data!$H32*$G32)/2000) * IF(AND(BR$5="Particulate", ISNUMBER(Data!$O32)), (1-Data!$O32), 1) * IF(AND($K$3="Yes", ISNUMBER(Data!$Q32)), (1-Data!$Q32), 1))</f>
        <v>0</v>
      </c>
      <c r="BS32" s="3">
        <f>IF(OR(Data!BT32="", Data!$H32="", $G32=""), 0, ((Data!BT32*Data!$H32*$G32)/2000) * IF(AND(BS$5="Particulate", ISNUMBER(Data!$O32)), (1-Data!$O32), 1) * IF(AND($K$3="Yes", ISNUMBER(Data!$Q32)), (1-Data!$Q32), 1))</f>
        <v>0</v>
      </c>
      <c r="BT32" s="3">
        <f>IF(OR(Data!BU32="", Data!$H32="", $G32=""), 0, ((Data!BU32*Data!$H32*$G32)/2000) * IF(AND(BT$5="Particulate", ISNUMBER(Data!$O32)), (1-Data!$O32), 1) * IF(AND($K$3="Yes", ISNUMBER(Data!$Q32)), (1-Data!$Q32), 1))</f>
        <v>0</v>
      </c>
      <c r="BU32" s="3">
        <f>IF(OR(Data!BV32="", Data!$H32="", $G32=""), 0, ((Data!BV32*Data!$H32*$G32)/2000) * IF(AND(BU$5="Particulate", ISNUMBER(Data!$O32)), (1-Data!$O32), 1) * IF(AND($K$3="Yes", ISNUMBER(Data!$Q32)), (1-Data!$Q32), 1))</f>
        <v>0</v>
      </c>
      <c r="BV32" s="3">
        <f>IF(OR(Data!BW32="", Data!$H32="", $G32=""), 0, ((Data!BW32*Data!$H32*$G32)/2000) * IF(AND(BV$5="Particulate", ISNUMBER(Data!$O32)), (1-Data!$O32), 1) * IF(AND($K$3="Yes", ISNUMBER(Data!$Q32)), (1-Data!$Q32), 1))</f>
        <v>0</v>
      </c>
      <c r="BW32" s="3">
        <f>IF(OR(Data!BX32="", Data!$H32="", $G32=""), 0, ((Data!BX32*Data!$H32*$G32)/2000) * IF(AND(BW$5="Particulate", ISNUMBER(Data!$O32)), (1-Data!$O32), 1) * IF(AND($K$3="Yes", ISNUMBER(Data!$Q32)), (1-Data!$Q32), 1))</f>
        <v>0</v>
      </c>
      <c r="BX32" s="3">
        <f>IF(OR(Data!BY32="", Data!$H32="", $G32=""), 0, ((Data!BY32*Data!$H32*$G32)/2000) * IF(AND(BX$5="Particulate", ISNUMBER(Data!$O32)), (1-Data!$O32), 1) * IF(AND($K$3="Yes", ISNUMBER(Data!$Q32)), (1-Data!$Q32), 1))</f>
        <v>0</v>
      </c>
      <c r="BY32" s="3">
        <f>IF(OR(Data!BZ32="", Data!$H32="", $G32=""), 0, ((Data!BZ32*Data!$H32*$G32)/2000) * IF(AND(BY$5="Particulate", ISNUMBER(Data!$O32)), (1-Data!$O32), 1) * IF(AND($K$3="Yes", ISNUMBER(Data!$Q32)), (1-Data!$Q32), 1))</f>
        <v>0</v>
      </c>
      <c r="BZ32" s="3">
        <f>IF(OR(Data!CA32="", Data!$H32="", $G32=""), 0, ((Data!CA32*Data!$H32*$G32)/2000) * IF(AND(BZ$5="Particulate", ISNUMBER(Data!$O32)), (1-Data!$O32), 1) * IF(AND($K$3="Yes", ISNUMBER(Data!$Q32)), (1-Data!$Q32), 1))</f>
        <v>0</v>
      </c>
    </row>
    <row r="33" spans="1:78" x14ac:dyDescent="0.25">
      <c r="A33" s="347">
        <f>Data!A33</f>
        <v>25</v>
      </c>
      <c r="B33" s="108">
        <f>Data!B33</f>
        <v>0</v>
      </c>
      <c r="C33" s="108">
        <f>Data!C33</f>
        <v>0</v>
      </c>
      <c r="D33" s="108">
        <f>Data!D33</f>
        <v>0</v>
      </c>
      <c r="E33" s="108">
        <f>Data!E33</f>
        <v>0</v>
      </c>
      <c r="F33" s="108">
        <f>Data!F33</f>
        <v>0</v>
      </c>
      <c r="G33" s="189"/>
      <c r="Q33" s="365">
        <f>IF(ISNUMBER(Data!$K33), (Data!$K33*$G33)/2000, IF(AND(ISNUMBER(Data!$H33), ISNUMBER(Data!$I33)), (Data!$H33*Data!$I33*$G33)/2000, 0))</f>
        <v>0</v>
      </c>
      <c r="R33" s="17">
        <f>IF(ISNUMBER(Data!$L33), (Data!$L33*$G33)/2000, IF(AND(ISNUMBER(Data!$H33), ISNUMBER(Data!$J33)), (Data!$H33*Data!$J33*$G33)/2000, 0)) * IF(ISNUMBER(Data!$O33), 1-Data!$O33, 1) * IF(AND($K$3="yes",ISNUMBER(Data!$Q33)),(1-Data!$Q33),1)</f>
        <v>0</v>
      </c>
      <c r="S33" s="3">
        <f>IF(OR(Data!T33="", Data!$H33="", $G33=""), 0, ((Data!T33*Data!$H33*$G33)/2000) * IF(AND(S$5="Particulate", ISNUMBER(Data!$O33)), (1-Data!$O33), 1) * IF(AND($K$3="Yes", ISNUMBER(Data!$Q33)), (1-Data!$Q33), 1))</f>
        <v>0</v>
      </c>
      <c r="T33" s="3">
        <f>IF(OR(Data!U33="", Data!$H33="", $G33=""), 0, ((Data!U33*Data!$H33*$G33)/2000) * IF(AND(T$5="Particulate", ISNUMBER(Data!$O33)), (1-Data!$O33), 1) * IF(AND($K$3="Yes", ISNUMBER(Data!$Q33)), (1-Data!$Q33), 1))</f>
        <v>0</v>
      </c>
      <c r="U33" s="3">
        <f>IF(OR(Data!V33="", Data!$H33="", $G33=""), 0, ((Data!V33*Data!$H33*$G33)/2000) * IF(AND(U$5="Particulate", ISNUMBER(Data!$O33)), (1-Data!$O33), 1) * IF(AND($K$3="Yes", ISNUMBER(Data!$Q33)), (1-Data!$Q33), 1))</f>
        <v>0</v>
      </c>
      <c r="V33" s="3">
        <f>IF(OR(Data!W33="", Data!$H33="", $G33=""), 0, ((Data!W33*Data!$H33*$G33)/2000) * IF(AND(V$5="Particulate", ISNUMBER(Data!$O33)), (1-Data!$O33), 1) * IF(AND($K$3="Yes", ISNUMBER(Data!$Q33)), (1-Data!$Q33), 1))</f>
        <v>0</v>
      </c>
      <c r="W33" s="3">
        <f>IF(OR(Data!X33="", Data!$H33="", $G33=""), 0, ((Data!X33*Data!$H33*$G33)/2000) * IF(AND(W$5="Particulate", ISNUMBER(Data!$O33)), (1-Data!$O33), 1) * IF(AND($K$3="Yes", ISNUMBER(Data!$Q33)), (1-Data!$Q33), 1))</f>
        <v>0</v>
      </c>
      <c r="X33" s="3">
        <f>IF(OR(Data!Y33="", Data!$H33="", $G33=""), 0, ((Data!Y33*Data!$H33*$G33)/2000) * IF(AND(X$5="Particulate", ISNUMBER(Data!$O33)), (1-Data!$O33), 1) * IF(AND($K$3="Yes", ISNUMBER(Data!$Q33)), (1-Data!$Q33), 1))</f>
        <v>0</v>
      </c>
      <c r="Y33" s="3">
        <f>IF(OR(Data!Z33="", Data!$H33="", $G33=""), 0, ((Data!Z33*Data!$H33*$G33)/2000) * IF(AND(Y$5="Particulate", ISNUMBER(Data!$O33)), (1-Data!$O33), 1) * IF(AND($K$3="Yes", ISNUMBER(Data!$Q33)), (1-Data!$Q33), 1))</f>
        <v>0</v>
      </c>
      <c r="Z33" s="3">
        <f>IF(OR(Data!AA33="", Data!$H33="", $G33=""), 0, ((Data!AA33*Data!$H33*$G33)/2000) * IF(AND(Z$5="Particulate", ISNUMBER(Data!$O33)), (1-Data!$O33), 1) * IF(AND($K$3="Yes", ISNUMBER(Data!$Q33)), (1-Data!$Q33), 1))</f>
        <v>0</v>
      </c>
      <c r="AA33" s="3">
        <f>IF(OR(Data!AB33="", Data!$H33="", $G33=""), 0, ((Data!AB33*Data!$H33*$G33)/2000) * IF(AND(AA$5="Particulate", ISNUMBER(Data!$O33)), (1-Data!$O33), 1) * IF(AND($K$3="Yes", ISNUMBER(Data!$Q33)), (1-Data!$Q33), 1))</f>
        <v>0</v>
      </c>
      <c r="AB33" s="3">
        <f>IF(OR(Data!AC33="", Data!$H33="", $G33=""), 0, ((Data!AC33*Data!$H33*$G33)/2000) * IF(AND(AB$5="Particulate", ISNUMBER(Data!$O33)), (1-Data!$O33), 1) * IF(AND($K$3="Yes", ISNUMBER(Data!$Q33)), (1-Data!$Q33), 1))</f>
        <v>0</v>
      </c>
      <c r="AC33" s="3">
        <f>IF(OR(Data!AD33="", Data!$H33="", $G33=""), 0, ((Data!AD33*Data!$H33*$G33)/2000) * IF(AND(AC$5="Particulate", ISNUMBER(Data!$O33)), (1-Data!$O33), 1) * IF(AND($K$3="Yes", ISNUMBER(Data!$Q33)), (1-Data!$Q33), 1))</f>
        <v>0</v>
      </c>
      <c r="AD33" s="3">
        <f>IF(OR(Data!AE33="", Data!$H33="", $G33=""), 0, ((Data!AE33*Data!$H33*$G33)/2000) * IF(AND(AD$5="Particulate", ISNUMBER(Data!$O33)), (1-Data!$O33), 1) * IF(AND($K$3="Yes", ISNUMBER(Data!$Q33)), (1-Data!$Q33), 1))</f>
        <v>0</v>
      </c>
      <c r="AE33" s="3">
        <f>IF(OR(Data!AF33="", Data!$H33="", $G33=""), 0, ((Data!AF33*Data!$H33*$G33)/2000) * IF(AND(AE$5="Particulate", ISNUMBER(Data!$O33)), (1-Data!$O33), 1) * IF(AND($K$3="Yes", ISNUMBER(Data!$Q33)), (1-Data!$Q33), 1))</f>
        <v>0</v>
      </c>
      <c r="AF33" s="3">
        <f>IF(OR(Data!AG33="", Data!$H33="", $G33=""), 0, ((Data!AG33*Data!$H33*$G33)/2000) * IF(AND(AF$5="Particulate", ISNUMBER(Data!$O33)), (1-Data!$O33), 1) * IF(AND($K$3="Yes", ISNUMBER(Data!$Q33)), (1-Data!$Q33), 1))</f>
        <v>0</v>
      </c>
      <c r="AG33" s="3">
        <f>IF(OR(Data!AH33="", Data!$H33="", $G33=""), 0, ((Data!AH33*Data!$H33*$G33)/2000) * IF(AND(AG$5="Particulate", ISNUMBER(Data!$O33)), (1-Data!$O33), 1) * IF(AND($K$3="Yes", ISNUMBER(Data!$Q33)), (1-Data!$Q33), 1))</f>
        <v>0</v>
      </c>
      <c r="AH33" s="3">
        <f>IF(OR(Data!AI33="", Data!$H33="", $G33=""), 0, ((Data!AI33*Data!$H33*$G33)/2000) * IF(AND(AH$5="Particulate", ISNUMBER(Data!$O33)), (1-Data!$O33), 1) * IF(AND($K$3="Yes", ISNUMBER(Data!$Q33)), (1-Data!$Q33), 1))</f>
        <v>0</v>
      </c>
      <c r="AI33" s="3">
        <f>IF(OR(Data!AJ33="", Data!$H33="", $G33=""), 0, ((Data!AJ33*Data!$H33*$G33)/2000) * IF(AND(AI$5="Particulate", ISNUMBER(Data!$O33)), (1-Data!$O33), 1) * IF(AND($K$3="Yes", ISNUMBER(Data!$Q33)), (1-Data!$Q33), 1))</f>
        <v>0</v>
      </c>
      <c r="AJ33" s="3">
        <f>IF(OR(Data!AK33="", Data!$H33="", $G33=""), 0, ((Data!AK33*Data!$H33*$G33)/2000) * IF(AND(AJ$5="Particulate", ISNUMBER(Data!$O33)), (1-Data!$O33), 1) * IF(AND($K$3="Yes", ISNUMBER(Data!$Q33)), (1-Data!$Q33), 1))</f>
        <v>0</v>
      </c>
      <c r="AK33" s="3">
        <f>IF(OR(Data!AL33="", Data!$H33="", $G33=""), 0, ((Data!AL33*Data!$H33*$G33)/2000) * IF(AND(AK$5="Particulate", ISNUMBER(Data!$O33)), (1-Data!$O33), 1) * IF(AND($K$3="Yes", ISNUMBER(Data!$Q33)), (1-Data!$Q33), 1))</f>
        <v>0</v>
      </c>
      <c r="AL33" s="3">
        <f>IF(OR(Data!AM33="", Data!$H33="", $G33=""), 0, ((Data!AM33*Data!$H33*$G33)/2000) * IF(AND(AL$5="Particulate", ISNUMBER(Data!$O33)), (1-Data!$O33), 1) * IF(AND($K$3="Yes", ISNUMBER(Data!$Q33)), (1-Data!$Q33), 1))</f>
        <v>0</v>
      </c>
      <c r="AM33" s="3">
        <f>IF(OR(Data!AN33="", Data!$H33="", $G33=""), 0, ((Data!AN33*Data!$H33*$G33)/2000) * IF(AND(AM$5="Particulate", ISNUMBER(Data!$O33)), (1-Data!$O33), 1) * IF(AND($K$3="Yes", ISNUMBER(Data!$Q33)), (1-Data!$Q33), 1))</f>
        <v>0</v>
      </c>
      <c r="AN33" s="3">
        <f>IF(OR(Data!AO33="", Data!$H33="", $G33=""), 0, ((Data!AO33*Data!$H33*$G33)/2000) * IF(AND(AN$5="Particulate", ISNUMBER(Data!$O33)), (1-Data!$O33), 1) * IF(AND($K$3="Yes", ISNUMBER(Data!$Q33)), (1-Data!$Q33), 1))</f>
        <v>0</v>
      </c>
      <c r="AO33" s="3">
        <f>IF(OR(Data!AP33="", Data!$H33="", $G33=""), 0, ((Data!AP33*Data!$H33*$G33)/2000) * IF(AND(AO$5="Particulate", ISNUMBER(Data!$O33)), (1-Data!$O33), 1) * IF(AND($K$3="Yes", ISNUMBER(Data!$Q33)), (1-Data!$Q33), 1))</f>
        <v>0</v>
      </c>
      <c r="AP33" s="3">
        <f>IF(OR(Data!AQ33="", Data!$H33="", $G33=""), 0, ((Data!AQ33*Data!$H33*$G33)/2000) * IF(AND(AP$5="Particulate", ISNUMBER(Data!$O33)), (1-Data!$O33), 1) * IF(AND($K$3="Yes", ISNUMBER(Data!$Q33)), (1-Data!$Q33), 1))</f>
        <v>0</v>
      </c>
      <c r="AQ33" s="3">
        <f>IF(OR(Data!AR33="", Data!$H33="", $G33=""), 0, ((Data!AR33*Data!$H33*$G33)/2000) * IF(AND(AQ$5="Particulate", ISNUMBER(Data!$O33)), (1-Data!$O33), 1) * IF(AND($K$3="Yes", ISNUMBER(Data!$Q33)), (1-Data!$Q33), 1))</f>
        <v>0</v>
      </c>
      <c r="AR33" s="3">
        <f>IF(OR(Data!AS33="", Data!$H33="", $G33=""), 0, ((Data!AS33*Data!$H33*$G33)/2000) * IF(AND(AR$5="Particulate", ISNUMBER(Data!$O33)), (1-Data!$O33), 1) * IF(AND($K$3="Yes", ISNUMBER(Data!$Q33)), (1-Data!$Q33), 1))</f>
        <v>0</v>
      </c>
      <c r="AS33" s="3">
        <f>IF(OR(Data!AT33="", Data!$H33="", $G33=""), 0, ((Data!AT33*Data!$H33*$G33)/2000) * IF(AND(AS$5="Particulate", ISNUMBER(Data!$O33)), (1-Data!$O33), 1) * IF(AND($K$3="Yes", ISNUMBER(Data!$Q33)), (1-Data!$Q33), 1))</f>
        <v>0</v>
      </c>
      <c r="AT33" s="3">
        <f>IF(OR(Data!AU33="", Data!$H33="", $G33=""), 0, ((Data!AU33*Data!$H33*$G33)/2000) * IF(AND(AT$5="Particulate", ISNUMBER(Data!$O33)), (1-Data!$O33), 1) * IF(AND($K$3="Yes", ISNUMBER(Data!$Q33)), (1-Data!$Q33), 1))</f>
        <v>0</v>
      </c>
      <c r="AU33" s="3">
        <f>IF(OR(Data!AV33="", Data!$H33="", $G33=""), 0, ((Data!AV33*Data!$H33*$G33)/2000) * IF(AND(AU$5="Particulate", ISNUMBER(Data!$O33)), (1-Data!$O33), 1) * IF(AND($K$3="Yes", ISNUMBER(Data!$Q33)), (1-Data!$Q33), 1))</f>
        <v>0</v>
      </c>
      <c r="AV33" s="3">
        <f>IF(OR(Data!AW33="", Data!$H33="", $G33=""), 0, ((Data!AW33*Data!$H33*$G33)/2000) * IF(AND(AV$5="Particulate", ISNUMBER(Data!$O33)), (1-Data!$O33), 1) * IF(AND($K$3="Yes", ISNUMBER(Data!$Q33)), (1-Data!$Q33), 1))</f>
        <v>0</v>
      </c>
      <c r="AW33" s="3">
        <f>IF(OR(Data!AX33="", Data!$H33="", $G33=""), 0, ((Data!AX33*Data!$H33*$G33)/2000) * IF(AND(AW$5="Particulate", ISNUMBER(Data!$O33)), (1-Data!$O33), 1) * IF(AND($K$3="Yes", ISNUMBER(Data!$Q33)), (1-Data!$Q33), 1))</f>
        <v>0</v>
      </c>
      <c r="AX33" s="3">
        <f>IF(OR(Data!AY33="", Data!$H33="", $G33=""), 0, ((Data!AY33*Data!$H33*$G33)/2000) * IF(AND(AX$5="Particulate", ISNUMBER(Data!$O33)), (1-Data!$O33), 1) * IF(AND($K$3="Yes", ISNUMBER(Data!$Q33)), (1-Data!$Q33), 1))</f>
        <v>0</v>
      </c>
      <c r="AY33" s="3">
        <f>IF(OR(Data!AZ33="", Data!$H33="", $G33=""), 0, ((Data!AZ33*Data!$H33*$G33)/2000) * IF(AND(AY$5="Particulate", ISNUMBER(Data!$O33)), (1-Data!$O33), 1) * IF(AND($K$3="Yes", ISNUMBER(Data!$Q33)), (1-Data!$Q33), 1))</f>
        <v>0</v>
      </c>
      <c r="AZ33" s="3">
        <f>IF(OR(Data!BA33="", Data!$H33="", $G33=""), 0, ((Data!BA33*Data!$H33*$G33)/2000) * IF(AND(AZ$5="Particulate", ISNUMBER(Data!$O33)), (1-Data!$O33), 1) * IF(AND($K$3="Yes", ISNUMBER(Data!$Q33)), (1-Data!$Q33), 1))</f>
        <v>0</v>
      </c>
      <c r="BA33" s="3">
        <f>IF(OR(Data!BB33="", Data!$H33="", $G33=""), 0, ((Data!BB33*Data!$H33*$G33)/2000) * IF(AND(BA$5="Particulate", ISNUMBER(Data!$O33)), (1-Data!$O33), 1) * IF(AND($K$3="Yes", ISNUMBER(Data!$Q33)), (1-Data!$Q33), 1))</f>
        <v>0</v>
      </c>
      <c r="BB33" s="3">
        <f>IF(OR(Data!BC33="", Data!$H33="", $G33=""), 0, ((Data!BC33*Data!$H33*$G33)/2000) * IF(AND(BB$5="Particulate", ISNUMBER(Data!$O33)), (1-Data!$O33), 1) * IF(AND($K$3="Yes", ISNUMBER(Data!$Q33)), (1-Data!$Q33), 1))</f>
        <v>0</v>
      </c>
      <c r="BC33" s="3">
        <f>IF(OR(Data!BD33="", Data!$H33="", $G33=""), 0, ((Data!BD33*Data!$H33*$G33)/2000) * IF(AND(BC$5="Particulate", ISNUMBER(Data!$O33)), (1-Data!$O33), 1) * IF(AND($K$3="Yes", ISNUMBER(Data!$Q33)), (1-Data!$Q33), 1))</f>
        <v>0</v>
      </c>
      <c r="BD33" s="3">
        <f>IF(OR(Data!BE33="", Data!$H33="", $G33=""), 0, ((Data!BE33*Data!$H33*$G33)/2000) * IF(AND(BD$5="Particulate", ISNUMBER(Data!$O33)), (1-Data!$O33), 1) * IF(AND($K$3="Yes", ISNUMBER(Data!$Q33)), (1-Data!$Q33), 1))</f>
        <v>0</v>
      </c>
      <c r="BE33" s="3">
        <f>IF(OR(Data!BF33="", Data!$H33="", $G33=""), 0, ((Data!BF33*Data!$H33*$G33)/2000) * IF(AND(BE$5="Particulate", ISNUMBER(Data!$O33)), (1-Data!$O33), 1) * IF(AND($K$3="Yes", ISNUMBER(Data!$Q33)), (1-Data!$Q33), 1))</f>
        <v>0</v>
      </c>
      <c r="BF33" s="3">
        <f>IF(OR(Data!BG33="", Data!$H33="", $G33=""), 0, ((Data!BG33*Data!$H33*$G33)/2000) * IF(AND(BF$5="Particulate", ISNUMBER(Data!$O33)), (1-Data!$O33), 1) * IF(AND($K$3="Yes", ISNUMBER(Data!$Q33)), (1-Data!$Q33), 1))</f>
        <v>0</v>
      </c>
      <c r="BG33" s="3">
        <f>IF(OR(Data!BH33="", Data!$H33="", $G33=""), 0, ((Data!BH33*Data!$H33*$G33)/2000) * IF(AND(BG$5="Particulate", ISNUMBER(Data!$O33)), (1-Data!$O33), 1) * IF(AND($K$3="Yes", ISNUMBER(Data!$Q33)), (1-Data!$Q33), 1))</f>
        <v>0</v>
      </c>
      <c r="BH33" s="3">
        <f>IF(OR(Data!BI33="", Data!$H33="", $G33=""), 0, ((Data!BI33*Data!$H33*$G33)/2000) * IF(AND(BH$5="Particulate", ISNUMBER(Data!$O33)), (1-Data!$O33), 1) * IF(AND($K$3="Yes", ISNUMBER(Data!$Q33)), (1-Data!$Q33), 1))</f>
        <v>0</v>
      </c>
      <c r="BI33" s="3">
        <f>IF(OR(Data!BJ33="", Data!$H33="", $G33=""), 0, ((Data!BJ33*Data!$H33*$G33)/2000) * IF(AND(BI$5="Particulate", ISNUMBER(Data!$O33)), (1-Data!$O33), 1) * IF(AND($K$3="Yes", ISNUMBER(Data!$Q33)), (1-Data!$Q33), 1))</f>
        <v>0</v>
      </c>
      <c r="BJ33" s="3">
        <f>IF(OR(Data!BK33="", Data!$H33="", $G33=""), 0, ((Data!BK33*Data!$H33*$G33)/2000) * IF(AND(BJ$5="Particulate", ISNUMBER(Data!$O33)), (1-Data!$O33), 1) * IF(AND($K$3="Yes", ISNUMBER(Data!$Q33)), (1-Data!$Q33), 1))</f>
        <v>0</v>
      </c>
      <c r="BK33" s="3">
        <f>IF(OR(Data!BL33="", Data!$H33="", $G33=""), 0, ((Data!BL33*Data!$H33*$G33)/2000) * IF(AND(BK$5="Particulate", ISNUMBER(Data!$O33)), (1-Data!$O33), 1) * IF(AND($K$3="Yes", ISNUMBER(Data!$Q33)), (1-Data!$Q33), 1))</f>
        <v>0</v>
      </c>
      <c r="BL33" s="3">
        <f>IF(OR(Data!BM33="", Data!$H33="", $G33=""), 0, ((Data!BM33*Data!$H33*$G33)/2000) * IF(AND(BL$5="Particulate", ISNUMBER(Data!$O33)), (1-Data!$O33), 1) * IF(AND($K$3="Yes", ISNUMBER(Data!$Q33)), (1-Data!$Q33), 1))</f>
        <v>0</v>
      </c>
      <c r="BM33" s="3">
        <f>IF(OR(Data!BN33="", Data!$H33="", $G33=""), 0, ((Data!BN33*Data!$H33*$G33)/2000) * IF(AND(BM$5="Particulate", ISNUMBER(Data!$O33)), (1-Data!$O33), 1) * IF(AND($K$3="Yes", ISNUMBER(Data!$Q33)), (1-Data!$Q33), 1))</f>
        <v>0</v>
      </c>
      <c r="BN33" s="3">
        <f>IF(OR(Data!BO33="", Data!$H33="", $G33=""), 0, ((Data!BO33*Data!$H33*$G33)/2000) * IF(AND(BN$5="Particulate", ISNUMBER(Data!$O33)), (1-Data!$O33), 1) * IF(AND($K$3="Yes", ISNUMBER(Data!$Q33)), (1-Data!$Q33), 1))</f>
        <v>0</v>
      </c>
      <c r="BO33" s="3">
        <f>IF(OR(Data!BP33="", Data!$H33="", $G33=""), 0, ((Data!BP33*Data!$H33*$G33)/2000) * IF(AND(BO$5="Particulate", ISNUMBER(Data!$O33)), (1-Data!$O33), 1) * IF(AND($K$3="Yes", ISNUMBER(Data!$Q33)), (1-Data!$Q33), 1))</f>
        <v>0</v>
      </c>
      <c r="BP33" s="3">
        <f>IF(OR(Data!BQ33="", Data!$H33="", $G33=""), 0, ((Data!BQ33*Data!$H33*$G33)/2000) * IF(AND(BP$5="Particulate", ISNUMBER(Data!$O33)), (1-Data!$O33), 1) * IF(AND($K$3="Yes", ISNUMBER(Data!$Q33)), (1-Data!$Q33), 1))</f>
        <v>0</v>
      </c>
      <c r="BQ33" s="3">
        <f>IF(OR(Data!BR33="", Data!$H33="", $G33=""), 0, ((Data!BR33*Data!$H33*$G33)/2000) * IF(AND(BQ$5="Particulate", ISNUMBER(Data!$O33)), (1-Data!$O33), 1) * IF(AND($K$3="Yes", ISNUMBER(Data!$Q33)), (1-Data!$Q33), 1))</f>
        <v>0</v>
      </c>
      <c r="BR33" s="3">
        <f>IF(OR(Data!BS33="", Data!$H33="", $G33=""), 0, ((Data!BS33*Data!$H33*$G33)/2000) * IF(AND(BR$5="Particulate", ISNUMBER(Data!$O33)), (1-Data!$O33), 1) * IF(AND($K$3="Yes", ISNUMBER(Data!$Q33)), (1-Data!$Q33), 1))</f>
        <v>0</v>
      </c>
      <c r="BS33" s="3">
        <f>IF(OR(Data!BT33="", Data!$H33="", $G33=""), 0, ((Data!BT33*Data!$H33*$G33)/2000) * IF(AND(BS$5="Particulate", ISNUMBER(Data!$O33)), (1-Data!$O33), 1) * IF(AND($K$3="Yes", ISNUMBER(Data!$Q33)), (1-Data!$Q33), 1))</f>
        <v>0</v>
      </c>
      <c r="BT33" s="3">
        <f>IF(OR(Data!BU33="", Data!$H33="", $G33=""), 0, ((Data!BU33*Data!$H33*$G33)/2000) * IF(AND(BT$5="Particulate", ISNUMBER(Data!$O33)), (1-Data!$O33), 1) * IF(AND($K$3="Yes", ISNUMBER(Data!$Q33)), (1-Data!$Q33), 1))</f>
        <v>0</v>
      </c>
      <c r="BU33" s="3">
        <f>IF(OR(Data!BV33="", Data!$H33="", $G33=""), 0, ((Data!BV33*Data!$H33*$G33)/2000) * IF(AND(BU$5="Particulate", ISNUMBER(Data!$O33)), (1-Data!$O33), 1) * IF(AND($K$3="Yes", ISNUMBER(Data!$Q33)), (1-Data!$Q33), 1))</f>
        <v>0</v>
      </c>
      <c r="BV33" s="3">
        <f>IF(OR(Data!BW33="", Data!$H33="", $G33=""), 0, ((Data!BW33*Data!$H33*$G33)/2000) * IF(AND(BV$5="Particulate", ISNUMBER(Data!$O33)), (1-Data!$O33), 1) * IF(AND($K$3="Yes", ISNUMBER(Data!$Q33)), (1-Data!$Q33), 1))</f>
        <v>0</v>
      </c>
      <c r="BW33" s="3">
        <f>IF(OR(Data!BX33="", Data!$H33="", $G33=""), 0, ((Data!BX33*Data!$H33*$G33)/2000) * IF(AND(BW$5="Particulate", ISNUMBER(Data!$O33)), (1-Data!$O33), 1) * IF(AND($K$3="Yes", ISNUMBER(Data!$Q33)), (1-Data!$Q33), 1))</f>
        <v>0</v>
      </c>
      <c r="BX33" s="3">
        <f>IF(OR(Data!BY33="", Data!$H33="", $G33=""), 0, ((Data!BY33*Data!$H33*$G33)/2000) * IF(AND(BX$5="Particulate", ISNUMBER(Data!$O33)), (1-Data!$O33), 1) * IF(AND($K$3="Yes", ISNUMBER(Data!$Q33)), (1-Data!$Q33), 1))</f>
        <v>0</v>
      </c>
      <c r="BY33" s="3">
        <f>IF(OR(Data!BZ33="", Data!$H33="", $G33=""), 0, ((Data!BZ33*Data!$H33*$G33)/2000) * IF(AND(BY$5="Particulate", ISNUMBER(Data!$O33)), (1-Data!$O33), 1) * IF(AND($K$3="Yes", ISNUMBER(Data!$Q33)), (1-Data!$Q33), 1))</f>
        <v>0</v>
      </c>
      <c r="BZ33" s="3">
        <f>IF(OR(Data!CA33="", Data!$H33="", $G33=""), 0, ((Data!CA33*Data!$H33*$G33)/2000) * IF(AND(BZ$5="Particulate", ISNUMBER(Data!$O33)), (1-Data!$O33), 1) * IF(AND($K$3="Yes", ISNUMBER(Data!$Q33)), (1-Data!$Q33), 1))</f>
        <v>0</v>
      </c>
    </row>
    <row r="34" spans="1:78" x14ac:dyDescent="0.25">
      <c r="A34" s="347">
        <f>Data!A34</f>
        <v>26</v>
      </c>
      <c r="B34" s="108">
        <f>Data!B34</f>
        <v>0</v>
      </c>
      <c r="C34" s="108">
        <f>Data!C34</f>
        <v>0</v>
      </c>
      <c r="D34" s="108">
        <f>Data!D34</f>
        <v>0</v>
      </c>
      <c r="E34" s="108">
        <f>Data!E34</f>
        <v>0</v>
      </c>
      <c r="F34" s="108">
        <f>Data!F34</f>
        <v>0</v>
      </c>
      <c r="G34" s="189"/>
      <c r="Q34" s="365">
        <f>IF(ISNUMBER(Data!$K34), (Data!$K34*$G34)/2000, IF(AND(ISNUMBER(Data!$H34), ISNUMBER(Data!$I34)), (Data!$H34*Data!$I34*$G34)/2000, 0))</f>
        <v>0</v>
      </c>
      <c r="R34" s="17">
        <f>IF(ISNUMBER(Data!$L34), (Data!$L34*$G34)/2000, IF(AND(ISNUMBER(Data!$H34), ISNUMBER(Data!$J34)), (Data!$H34*Data!$J34*$G34)/2000, 0)) * IF(ISNUMBER(Data!$O34), 1-Data!$O34, 1) * IF(AND($K$3="yes",ISNUMBER(Data!$Q34)),(1-Data!$Q34),1)</f>
        <v>0</v>
      </c>
      <c r="S34" s="3">
        <f>IF(OR(Data!T34="", Data!$H34="", $G34=""), 0, ((Data!T34*Data!$H34*$G34)/2000) * IF(AND(S$5="Particulate", ISNUMBER(Data!$O34)), (1-Data!$O34), 1) * IF(AND($K$3="Yes", ISNUMBER(Data!$Q34)), (1-Data!$Q34), 1))</f>
        <v>0</v>
      </c>
      <c r="T34" s="3">
        <f>IF(OR(Data!U34="", Data!$H34="", $G34=""), 0, ((Data!U34*Data!$H34*$G34)/2000) * IF(AND(T$5="Particulate", ISNUMBER(Data!$O34)), (1-Data!$O34), 1) * IF(AND($K$3="Yes", ISNUMBER(Data!$Q34)), (1-Data!$Q34), 1))</f>
        <v>0</v>
      </c>
      <c r="U34" s="3">
        <f>IF(OR(Data!V34="", Data!$H34="", $G34=""), 0, ((Data!V34*Data!$H34*$G34)/2000) * IF(AND(U$5="Particulate", ISNUMBER(Data!$O34)), (1-Data!$O34), 1) * IF(AND($K$3="Yes", ISNUMBER(Data!$Q34)), (1-Data!$Q34), 1))</f>
        <v>0</v>
      </c>
      <c r="V34" s="3">
        <f>IF(OR(Data!W34="", Data!$H34="", $G34=""), 0, ((Data!W34*Data!$H34*$G34)/2000) * IF(AND(V$5="Particulate", ISNUMBER(Data!$O34)), (1-Data!$O34), 1) * IF(AND($K$3="Yes", ISNUMBER(Data!$Q34)), (1-Data!$Q34), 1))</f>
        <v>0</v>
      </c>
      <c r="W34" s="3">
        <f>IF(OR(Data!X34="", Data!$H34="", $G34=""), 0, ((Data!X34*Data!$H34*$G34)/2000) * IF(AND(W$5="Particulate", ISNUMBER(Data!$O34)), (1-Data!$O34), 1) * IF(AND($K$3="Yes", ISNUMBER(Data!$Q34)), (1-Data!$Q34), 1))</f>
        <v>0</v>
      </c>
      <c r="X34" s="3">
        <f>IF(OR(Data!Y34="", Data!$H34="", $G34=""), 0, ((Data!Y34*Data!$H34*$G34)/2000) * IF(AND(X$5="Particulate", ISNUMBER(Data!$O34)), (1-Data!$O34), 1) * IF(AND($K$3="Yes", ISNUMBER(Data!$Q34)), (1-Data!$Q34), 1))</f>
        <v>0</v>
      </c>
      <c r="Y34" s="3">
        <f>IF(OR(Data!Z34="", Data!$H34="", $G34=""), 0, ((Data!Z34*Data!$H34*$G34)/2000) * IF(AND(Y$5="Particulate", ISNUMBER(Data!$O34)), (1-Data!$O34), 1) * IF(AND($K$3="Yes", ISNUMBER(Data!$Q34)), (1-Data!$Q34), 1))</f>
        <v>0</v>
      </c>
      <c r="Z34" s="3">
        <f>IF(OR(Data!AA34="", Data!$H34="", $G34=""), 0, ((Data!AA34*Data!$H34*$G34)/2000) * IF(AND(Z$5="Particulate", ISNUMBER(Data!$O34)), (1-Data!$O34), 1) * IF(AND($K$3="Yes", ISNUMBER(Data!$Q34)), (1-Data!$Q34), 1))</f>
        <v>0</v>
      </c>
      <c r="AA34" s="3">
        <f>IF(OR(Data!AB34="", Data!$H34="", $G34=""), 0, ((Data!AB34*Data!$H34*$G34)/2000) * IF(AND(AA$5="Particulate", ISNUMBER(Data!$O34)), (1-Data!$O34), 1) * IF(AND($K$3="Yes", ISNUMBER(Data!$Q34)), (1-Data!$Q34), 1))</f>
        <v>0</v>
      </c>
      <c r="AB34" s="3">
        <f>IF(OR(Data!AC34="", Data!$H34="", $G34=""), 0, ((Data!AC34*Data!$H34*$G34)/2000) * IF(AND(AB$5="Particulate", ISNUMBER(Data!$O34)), (1-Data!$O34), 1) * IF(AND($K$3="Yes", ISNUMBER(Data!$Q34)), (1-Data!$Q34), 1))</f>
        <v>0</v>
      </c>
      <c r="AC34" s="3">
        <f>IF(OR(Data!AD34="", Data!$H34="", $G34=""), 0, ((Data!AD34*Data!$H34*$G34)/2000) * IF(AND(AC$5="Particulate", ISNUMBER(Data!$O34)), (1-Data!$O34), 1) * IF(AND($K$3="Yes", ISNUMBER(Data!$Q34)), (1-Data!$Q34), 1))</f>
        <v>0</v>
      </c>
      <c r="AD34" s="3">
        <f>IF(OR(Data!AE34="", Data!$H34="", $G34=""), 0, ((Data!AE34*Data!$H34*$G34)/2000) * IF(AND(AD$5="Particulate", ISNUMBER(Data!$O34)), (1-Data!$O34), 1) * IF(AND($K$3="Yes", ISNUMBER(Data!$Q34)), (1-Data!$Q34), 1))</f>
        <v>0</v>
      </c>
      <c r="AE34" s="3">
        <f>IF(OR(Data!AF34="", Data!$H34="", $G34=""), 0, ((Data!AF34*Data!$H34*$G34)/2000) * IF(AND(AE$5="Particulate", ISNUMBER(Data!$O34)), (1-Data!$O34), 1) * IF(AND($K$3="Yes", ISNUMBER(Data!$Q34)), (1-Data!$Q34), 1))</f>
        <v>0</v>
      </c>
      <c r="AF34" s="3">
        <f>IF(OR(Data!AG34="", Data!$H34="", $G34=""), 0, ((Data!AG34*Data!$H34*$G34)/2000) * IF(AND(AF$5="Particulate", ISNUMBER(Data!$O34)), (1-Data!$O34), 1) * IF(AND($K$3="Yes", ISNUMBER(Data!$Q34)), (1-Data!$Q34), 1))</f>
        <v>0</v>
      </c>
      <c r="AG34" s="3">
        <f>IF(OR(Data!AH34="", Data!$H34="", $G34=""), 0, ((Data!AH34*Data!$H34*$G34)/2000) * IF(AND(AG$5="Particulate", ISNUMBER(Data!$O34)), (1-Data!$O34), 1) * IF(AND($K$3="Yes", ISNUMBER(Data!$Q34)), (1-Data!$Q34), 1))</f>
        <v>0</v>
      </c>
      <c r="AH34" s="3">
        <f>IF(OR(Data!AI34="", Data!$H34="", $G34=""), 0, ((Data!AI34*Data!$H34*$G34)/2000) * IF(AND(AH$5="Particulate", ISNUMBER(Data!$O34)), (1-Data!$O34), 1) * IF(AND($K$3="Yes", ISNUMBER(Data!$Q34)), (1-Data!$Q34), 1))</f>
        <v>0</v>
      </c>
      <c r="AI34" s="3">
        <f>IF(OR(Data!AJ34="", Data!$H34="", $G34=""), 0, ((Data!AJ34*Data!$H34*$G34)/2000) * IF(AND(AI$5="Particulate", ISNUMBER(Data!$O34)), (1-Data!$O34), 1) * IF(AND($K$3="Yes", ISNUMBER(Data!$Q34)), (1-Data!$Q34), 1))</f>
        <v>0</v>
      </c>
      <c r="AJ34" s="3">
        <f>IF(OR(Data!AK34="", Data!$H34="", $G34=""), 0, ((Data!AK34*Data!$H34*$G34)/2000) * IF(AND(AJ$5="Particulate", ISNUMBER(Data!$O34)), (1-Data!$O34), 1) * IF(AND($K$3="Yes", ISNUMBER(Data!$Q34)), (1-Data!$Q34), 1))</f>
        <v>0</v>
      </c>
      <c r="AK34" s="3">
        <f>IF(OR(Data!AL34="", Data!$H34="", $G34=""), 0, ((Data!AL34*Data!$H34*$G34)/2000) * IF(AND(AK$5="Particulate", ISNUMBER(Data!$O34)), (1-Data!$O34), 1) * IF(AND($K$3="Yes", ISNUMBER(Data!$Q34)), (1-Data!$Q34), 1))</f>
        <v>0</v>
      </c>
      <c r="AL34" s="3">
        <f>IF(OR(Data!AM34="", Data!$H34="", $G34=""), 0, ((Data!AM34*Data!$H34*$G34)/2000) * IF(AND(AL$5="Particulate", ISNUMBER(Data!$O34)), (1-Data!$O34), 1) * IF(AND($K$3="Yes", ISNUMBER(Data!$Q34)), (1-Data!$Q34), 1))</f>
        <v>0</v>
      </c>
      <c r="AM34" s="3">
        <f>IF(OR(Data!AN34="", Data!$H34="", $G34=""), 0, ((Data!AN34*Data!$H34*$G34)/2000) * IF(AND(AM$5="Particulate", ISNUMBER(Data!$O34)), (1-Data!$O34), 1) * IF(AND($K$3="Yes", ISNUMBER(Data!$Q34)), (1-Data!$Q34), 1))</f>
        <v>0</v>
      </c>
      <c r="AN34" s="3">
        <f>IF(OR(Data!AO34="", Data!$H34="", $G34=""), 0, ((Data!AO34*Data!$H34*$G34)/2000) * IF(AND(AN$5="Particulate", ISNUMBER(Data!$O34)), (1-Data!$O34), 1) * IF(AND($K$3="Yes", ISNUMBER(Data!$Q34)), (1-Data!$Q34), 1))</f>
        <v>0</v>
      </c>
      <c r="AO34" s="3">
        <f>IF(OR(Data!AP34="", Data!$H34="", $G34=""), 0, ((Data!AP34*Data!$H34*$G34)/2000) * IF(AND(AO$5="Particulate", ISNUMBER(Data!$O34)), (1-Data!$O34), 1) * IF(AND($K$3="Yes", ISNUMBER(Data!$Q34)), (1-Data!$Q34), 1))</f>
        <v>0</v>
      </c>
      <c r="AP34" s="3">
        <f>IF(OR(Data!AQ34="", Data!$H34="", $G34=""), 0, ((Data!AQ34*Data!$H34*$G34)/2000) * IF(AND(AP$5="Particulate", ISNUMBER(Data!$O34)), (1-Data!$O34), 1) * IF(AND($K$3="Yes", ISNUMBER(Data!$Q34)), (1-Data!$Q34), 1))</f>
        <v>0</v>
      </c>
      <c r="AQ34" s="3">
        <f>IF(OR(Data!AR34="", Data!$H34="", $G34=""), 0, ((Data!AR34*Data!$H34*$G34)/2000) * IF(AND(AQ$5="Particulate", ISNUMBER(Data!$O34)), (1-Data!$O34), 1) * IF(AND($K$3="Yes", ISNUMBER(Data!$Q34)), (1-Data!$Q34), 1))</f>
        <v>0</v>
      </c>
      <c r="AR34" s="3">
        <f>IF(OR(Data!AS34="", Data!$H34="", $G34=""), 0, ((Data!AS34*Data!$H34*$G34)/2000) * IF(AND(AR$5="Particulate", ISNUMBER(Data!$O34)), (1-Data!$O34), 1) * IF(AND($K$3="Yes", ISNUMBER(Data!$Q34)), (1-Data!$Q34), 1))</f>
        <v>0</v>
      </c>
      <c r="AS34" s="3">
        <f>IF(OR(Data!AT34="", Data!$H34="", $G34=""), 0, ((Data!AT34*Data!$H34*$G34)/2000) * IF(AND(AS$5="Particulate", ISNUMBER(Data!$O34)), (1-Data!$O34), 1) * IF(AND($K$3="Yes", ISNUMBER(Data!$Q34)), (1-Data!$Q34), 1))</f>
        <v>0</v>
      </c>
      <c r="AT34" s="3">
        <f>IF(OR(Data!AU34="", Data!$H34="", $G34=""), 0, ((Data!AU34*Data!$H34*$G34)/2000) * IF(AND(AT$5="Particulate", ISNUMBER(Data!$O34)), (1-Data!$O34), 1) * IF(AND($K$3="Yes", ISNUMBER(Data!$Q34)), (1-Data!$Q34), 1))</f>
        <v>0</v>
      </c>
      <c r="AU34" s="3">
        <f>IF(OR(Data!AV34="", Data!$H34="", $G34=""), 0, ((Data!AV34*Data!$H34*$G34)/2000) * IF(AND(AU$5="Particulate", ISNUMBER(Data!$O34)), (1-Data!$O34), 1) * IF(AND($K$3="Yes", ISNUMBER(Data!$Q34)), (1-Data!$Q34), 1))</f>
        <v>0</v>
      </c>
      <c r="AV34" s="3">
        <f>IF(OR(Data!AW34="", Data!$H34="", $G34=""), 0, ((Data!AW34*Data!$H34*$G34)/2000) * IF(AND(AV$5="Particulate", ISNUMBER(Data!$O34)), (1-Data!$O34), 1) * IF(AND($K$3="Yes", ISNUMBER(Data!$Q34)), (1-Data!$Q34), 1))</f>
        <v>0</v>
      </c>
      <c r="AW34" s="3">
        <f>IF(OR(Data!AX34="", Data!$H34="", $G34=""), 0, ((Data!AX34*Data!$H34*$G34)/2000) * IF(AND(AW$5="Particulate", ISNUMBER(Data!$O34)), (1-Data!$O34), 1) * IF(AND($K$3="Yes", ISNUMBER(Data!$Q34)), (1-Data!$Q34), 1))</f>
        <v>0</v>
      </c>
      <c r="AX34" s="3">
        <f>IF(OR(Data!AY34="", Data!$H34="", $G34=""), 0, ((Data!AY34*Data!$H34*$G34)/2000) * IF(AND(AX$5="Particulate", ISNUMBER(Data!$O34)), (1-Data!$O34), 1) * IF(AND($K$3="Yes", ISNUMBER(Data!$Q34)), (1-Data!$Q34), 1))</f>
        <v>0</v>
      </c>
      <c r="AY34" s="3">
        <f>IF(OR(Data!AZ34="", Data!$H34="", $G34=""), 0, ((Data!AZ34*Data!$H34*$G34)/2000) * IF(AND(AY$5="Particulate", ISNUMBER(Data!$O34)), (1-Data!$O34), 1) * IF(AND($K$3="Yes", ISNUMBER(Data!$Q34)), (1-Data!$Q34), 1))</f>
        <v>0</v>
      </c>
      <c r="AZ34" s="3">
        <f>IF(OR(Data!BA34="", Data!$H34="", $G34=""), 0, ((Data!BA34*Data!$H34*$G34)/2000) * IF(AND(AZ$5="Particulate", ISNUMBER(Data!$O34)), (1-Data!$O34), 1) * IF(AND($K$3="Yes", ISNUMBER(Data!$Q34)), (1-Data!$Q34), 1))</f>
        <v>0</v>
      </c>
      <c r="BA34" s="3">
        <f>IF(OR(Data!BB34="", Data!$H34="", $G34=""), 0, ((Data!BB34*Data!$H34*$G34)/2000) * IF(AND(BA$5="Particulate", ISNUMBER(Data!$O34)), (1-Data!$O34), 1) * IF(AND($K$3="Yes", ISNUMBER(Data!$Q34)), (1-Data!$Q34), 1))</f>
        <v>0</v>
      </c>
      <c r="BB34" s="3">
        <f>IF(OR(Data!BC34="", Data!$H34="", $G34=""), 0, ((Data!BC34*Data!$H34*$G34)/2000) * IF(AND(BB$5="Particulate", ISNUMBER(Data!$O34)), (1-Data!$O34), 1) * IF(AND($K$3="Yes", ISNUMBER(Data!$Q34)), (1-Data!$Q34), 1))</f>
        <v>0</v>
      </c>
      <c r="BC34" s="3">
        <f>IF(OR(Data!BD34="", Data!$H34="", $G34=""), 0, ((Data!BD34*Data!$H34*$G34)/2000) * IF(AND(BC$5="Particulate", ISNUMBER(Data!$O34)), (1-Data!$O34), 1) * IF(AND($K$3="Yes", ISNUMBER(Data!$Q34)), (1-Data!$Q34), 1))</f>
        <v>0</v>
      </c>
      <c r="BD34" s="3">
        <f>IF(OR(Data!BE34="", Data!$H34="", $G34=""), 0, ((Data!BE34*Data!$H34*$G34)/2000) * IF(AND(BD$5="Particulate", ISNUMBER(Data!$O34)), (1-Data!$O34), 1) * IF(AND($K$3="Yes", ISNUMBER(Data!$Q34)), (1-Data!$Q34), 1))</f>
        <v>0</v>
      </c>
      <c r="BE34" s="3">
        <f>IF(OR(Data!BF34="", Data!$H34="", $G34=""), 0, ((Data!BF34*Data!$H34*$G34)/2000) * IF(AND(BE$5="Particulate", ISNUMBER(Data!$O34)), (1-Data!$O34), 1) * IF(AND($K$3="Yes", ISNUMBER(Data!$Q34)), (1-Data!$Q34), 1))</f>
        <v>0</v>
      </c>
      <c r="BF34" s="3">
        <f>IF(OR(Data!BG34="", Data!$H34="", $G34=""), 0, ((Data!BG34*Data!$H34*$G34)/2000) * IF(AND(BF$5="Particulate", ISNUMBER(Data!$O34)), (1-Data!$O34), 1) * IF(AND($K$3="Yes", ISNUMBER(Data!$Q34)), (1-Data!$Q34), 1))</f>
        <v>0</v>
      </c>
      <c r="BG34" s="3">
        <f>IF(OR(Data!BH34="", Data!$H34="", $G34=""), 0, ((Data!BH34*Data!$H34*$G34)/2000) * IF(AND(BG$5="Particulate", ISNUMBER(Data!$O34)), (1-Data!$O34), 1) * IF(AND($K$3="Yes", ISNUMBER(Data!$Q34)), (1-Data!$Q34), 1))</f>
        <v>0</v>
      </c>
      <c r="BH34" s="3">
        <f>IF(OR(Data!BI34="", Data!$H34="", $G34=""), 0, ((Data!BI34*Data!$H34*$G34)/2000) * IF(AND(BH$5="Particulate", ISNUMBER(Data!$O34)), (1-Data!$O34), 1) * IF(AND($K$3="Yes", ISNUMBER(Data!$Q34)), (1-Data!$Q34), 1))</f>
        <v>0</v>
      </c>
      <c r="BI34" s="3">
        <f>IF(OR(Data!BJ34="", Data!$H34="", $G34=""), 0, ((Data!BJ34*Data!$H34*$G34)/2000) * IF(AND(BI$5="Particulate", ISNUMBER(Data!$O34)), (1-Data!$O34), 1) * IF(AND($K$3="Yes", ISNUMBER(Data!$Q34)), (1-Data!$Q34), 1))</f>
        <v>0</v>
      </c>
      <c r="BJ34" s="3">
        <f>IF(OR(Data!BK34="", Data!$H34="", $G34=""), 0, ((Data!BK34*Data!$H34*$G34)/2000) * IF(AND(BJ$5="Particulate", ISNUMBER(Data!$O34)), (1-Data!$O34), 1) * IF(AND($K$3="Yes", ISNUMBER(Data!$Q34)), (1-Data!$Q34), 1))</f>
        <v>0</v>
      </c>
      <c r="BK34" s="3">
        <f>IF(OR(Data!BL34="", Data!$H34="", $G34=""), 0, ((Data!BL34*Data!$H34*$G34)/2000) * IF(AND(BK$5="Particulate", ISNUMBER(Data!$O34)), (1-Data!$O34), 1) * IF(AND($K$3="Yes", ISNUMBER(Data!$Q34)), (1-Data!$Q34), 1))</f>
        <v>0</v>
      </c>
      <c r="BL34" s="3">
        <f>IF(OR(Data!BM34="", Data!$H34="", $G34=""), 0, ((Data!BM34*Data!$H34*$G34)/2000) * IF(AND(BL$5="Particulate", ISNUMBER(Data!$O34)), (1-Data!$O34), 1) * IF(AND($K$3="Yes", ISNUMBER(Data!$Q34)), (1-Data!$Q34), 1))</f>
        <v>0</v>
      </c>
      <c r="BM34" s="3">
        <f>IF(OR(Data!BN34="", Data!$H34="", $G34=""), 0, ((Data!BN34*Data!$H34*$G34)/2000) * IF(AND(BM$5="Particulate", ISNUMBER(Data!$O34)), (1-Data!$O34), 1) * IF(AND($K$3="Yes", ISNUMBER(Data!$Q34)), (1-Data!$Q34), 1))</f>
        <v>0</v>
      </c>
      <c r="BN34" s="3">
        <f>IF(OR(Data!BO34="", Data!$H34="", $G34=""), 0, ((Data!BO34*Data!$H34*$G34)/2000) * IF(AND(BN$5="Particulate", ISNUMBER(Data!$O34)), (1-Data!$O34), 1) * IF(AND($K$3="Yes", ISNUMBER(Data!$Q34)), (1-Data!$Q34), 1))</f>
        <v>0</v>
      </c>
      <c r="BO34" s="3">
        <f>IF(OR(Data!BP34="", Data!$H34="", $G34=""), 0, ((Data!BP34*Data!$H34*$G34)/2000) * IF(AND(BO$5="Particulate", ISNUMBER(Data!$O34)), (1-Data!$O34), 1) * IF(AND($K$3="Yes", ISNUMBER(Data!$Q34)), (1-Data!$Q34), 1))</f>
        <v>0</v>
      </c>
      <c r="BP34" s="3">
        <f>IF(OR(Data!BQ34="", Data!$H34="", $G34=""), 0, ((Data!BQ34*Data!$H34*$G34)/2000) * IF(AND(BP$5="Particulate", ISNUMBER(Data!$O34)), (1-Data!$O34), 1) * IF(AND($K$3="Yes", ISNUMBER(Data!$Q34)), (1-Data!$Q34), 1))</f>
        <v>0</v>
      </c>
      <c r="BQ34" s="3">
        <f>IF(OR(Data!BR34="", Data!$H34="", $G34=""), 0, ((Data!BR34*Data!$H34*$G34)/2000) * IF(AND(BQ$5="Particulate", ISNUMBER(Data!$O34)), (1-Data!$O34), 1) * IF(AND($K$3="Yes", ISNUMBER(Data!$Q34)), (1-Data!$Q34), 1))</f>
        <v>0</v>
      </c>
      <c r="BR34" s="3">
        <f>IF(OR(Data!BS34="", Data!$H34="", $G34=""), 0, ((Data!BS34*Data!$H34*$G34)/2000) * IF(AND(BR$5="Particulate", ISNUMBER(Data!$O34)), (1-Data!$O34), 1) * IF(AND($K$3="Yes", ISNUMBER(Data!$Q34)), (1-Data!$Q34), 1))</f>
        <v>0</v>
      </c>
      <c r="BS34" s="3">
        <f>IF(OR(Data!BT34="", Data!$H34="", $G34=""), 0, ((Data!BT34*Data!$H34*$G34)/2000) * IF(AND(BS$5="Particulate", ISNUMBER(Data!$O34)), (1-Data!$O34), 1) * IF(AND($K$3="Yes", ISNUMBER(Data!$Q34)), (1-Data!$Q34), 1))</f>
        <v>0</v>
      </c>
      <c r="BT34" s="3">
        <f>IF(OR(Data!BU34="", Data!$H34="", $G34=""), 0, ((Data!BU34*Data!$H34*$G34)/2000) * IF(AND(BT$5="Particulate", ISNUMBER(Data!$O34)), (1-Data!$O34), 1) * IF(AND($K$3="Yes", ISNUMBER(Data!$Q34)), (1-Data!$Q34), 1))</f>
        <v>0</v>
      </c>
      <c r="BU34" s="3">
        <f>IF(OR(Data!BV34="", Data!$H34="", $G34=""), 0, ((Data!BV34*Data!$H34*$G34)/2000) * IF(AND(BU$5="Particulate", ISNUMBER(Data!$O34)), (1-Data!$O34), 1) * IF(AND($K$3="Yes", ISNUMBER(Data!$Q34)), (1-Data!$Q34), 1))</f>
        <v>0</v>
      </c>
      <c r="BV34" s="3">
        <f>IF(OR(Data!BW34="", Data!$H34="", $G34=""), 0, ((Data!BW34*Data!$H34*$G34)/2000) * IF(AND(BV$5="Particulate", ISNUMBER(Data!$O34)), (1-Data!$O34), 1) * IF(AND($K$3="Yes", ISNUMBER(Data!$Q34)), (1-Data!$Q34), 1))</f>
        <v>0</v>
      </c>
      <c r="BW34" s="3">
        <f>IF(OR(Data!BX34="", Data!$H34="", $G34=""), 0, ((Data!BX34*Data!$H34*$G34)/2000) * IF(AND(BW$5="Particulate", ISNUMBER(Data!$O34)), (1-Data!$O34), 1) * IF(AND($K$3="Yes", ISNUMBER(Data!$Q34)), (1-Data!$Q34), 1))</f>
        <v>0</v>
      </c>
      <c r="BX34" s="3">
        <f>IF(OR(Data!BY34="", Data!$H34="", $G34=""), 0, ((Data!BY34*Data!$H34*$G34)/2000) * IF(AND(BX$5="Particulate", ISNUMBER(Data!$O34)), (1-Data!$O34), 1) * IF(AND($K$3="Yes", ISNUMBER(Data!$Q34)), (1-Data!$Q34), 1))</f>
        <v>0</v>
      </c>
      <c r="BY34" s="3">
        <f>IF(OR(Data!BZ34="", Data!$H34="", $G34=""), 0, ((Data!BZ34*Data!$H34*$G34)/2000) * IF(AND(BY$5="Particulate", ISNUMBER(Data!$O34)), (1-Data!$O34), 1) * IF(AND($K$3="Yes", ISNUMBER(Data!$Q34)), (1-Data!$Q34), 1))</f>
        <v>0</v>
      </c>
      <c r="BZ34" s="3">
        <f>IF(OR(Data!CA34="", Data!$H34="", $G34=""), 0, ((Data!CA34*Data!$H34*$G34)/2000) * IF(AND(BZ$5="Particulate", ISNUMBER(Data!$O34)), (1-Data!$O34), 1) * IF(AND($K$3="Yes", ISNUMBER(Data!$Q34)), (1-Data!$Q34), 1))</f>
        <v>0</v>
      </c>
    </row>
    <row r="35" spans="1:78" x14ac:dyDescent="0.25">
      <c r="A35" s="347">
        <f>Data!A35</f>
        <v>27</v>
      </c>
      <c r="B35" s="108">
        <f>Data!B35</f>
        <v>0</v>
      </c>
      <c r="C35" s="108">
        <f>Data!C35</f>
        <v>0</v>
      </c>
      <c r="D35" s="108">
        <f>Data!D35</f>
        <v>0</v>
      </c>
      <c r="E35" s="108">
        <f>Data!E35</f>
        <v>0</v>
      </c>
      <c r="F35" s="108">
        <f>Data!F35</f>
        <v>0</v>
      </c>
      <c r="G35" s="189"/>
      <c r="Q35" s="365">
        <f>IF(ISNUMBER(Data!$K35), (Data!$K35*$G35)/2000, IF(AND(ISNUMBER(Data!$H35), ISNUMBER(Data!$I35)), (Data!$H35*Data!$I35*$G35)/2000, 0))</f>
        <v>0</v>
      </c>
      <c r="R35" s="17">
        <f>IF(ISNUMBER(Data!$L35), (Data!$L35*$G35)/2000, IF(AND(ISNUMBER(Data!$H35), ISNUMBER(Data!$J35)), (Data!$H35*Data!$J35*$G35)/2000, 0)) * IF(ISNUMBER(Data!$O35), 1-Data!$O35, 1) * IF(AND($K$3="yes",ISNUMBER(Data!$Q35)),(1-Data!$Q35),1)</f>
        <v>0</v>
      </c>
      <c r="S35" s="3">
        <f>IF(OR(Data!T35="", Data!$H35="", $G35=""), 0, ((Data!T35*Data!$H35*$G35)/2000) * IF(AND(S$5="Particulate", ISNUMBER(Data!$O35)), (1-Data!$O35), 1) * IF(AND($K$3="Yes", ISNUMBER(Data!$Q35)), (1-Data!$Q35), 1))</f>
        <v>0</v>
      </c>
      <c r="T35" s="3">
        <f>IF(OR(Data!U35="", Data!$H35="", $G35=""), 0, ((Data!U35*Data!$H35*$G35)/2000) * IF(AND(T$5="Particulate", ISNUMBER(Data!$O35)), (1-Data!$O35), 1) * IF(AND($K$3="Yes", ISNUMBER(Data!$Q35)), (1-Data!$Q35), 1))</f>
        <v>0</v>
      </c>
      <c r="U35" s="3">
        <f>IF(OR(Data!V35="", Data!$H35="", $G35=""), 0, ((Data!V35*Data!$H35*$G35)/2000) * IF(AND(U$5="Particulate", ISNUMBER(Data!$O35)), (1-Data!$O35), 1) * IF(AND($K$3="Yes", ISNUMBER(Data!$Q35)), (1-Data!$Q35), 1))</f>
        <v>0</v>
      </c>
      <c r="V35" s="3">
        <f>IF(OR(Data!W35="", Data!$H35="", $G35=""), 0, ((Data!W35*Data!$H35*$G35)/2000) * IF(AND(V$5="Particulate", ISNUMBER(Data!$O35)), (1-Data!$O35), 1) * IF(AND($K$3="Yes", ISNUMBER(Data!$Q35)), (1-Data!$Q35), 1))</f>
        <v>0</v>
      </c>
      <c r="W35" s="3">
        <f>IF(OR(Data!X35="", Data!$H35="", $G35=""), 0, ((Data!X35*Data!$H35*$G35)/2000) * IF(AND(W$5="Particulate", ISNUMBER(Data!$O35)), (1-Data!$O35), 1) * IF(AND($K$3="Yes", ISNUMBER(Data!$Q35)), (1-Data!$Q35), 1))</f>
        <v>0</v>
      </c>
      <c r="X35" s="3">
        <f>IF(OR(Data!Y35="", Data!$H35="", $G35=""), 0, ((Data!Y35*Data!$H35*$G35)/2000) * IF(AND(X$5="Particulate", ISNUMBER(Data!$O35)), (1-Data!$O35), 1) * IF(AND($K$3="Yes", ISNUMBER(Data!$Q35)), (1-Data!$Q35), 1))</f>
        <v>0</v>
      </c>
      <c r="Y35" s="3">
        <f>IF(OR(Data!Z35="", Data!$H35="", $G35=""), 0, ((Data!Z35*Data!$H35*$G35)/2000) * IF(AND(Y$5="Particulate", ISNUMBER(Data!$O35)), (1-Data!$O35), 1) * IF(AND($K$3="Yes", ISNUMBER(Data!$Q35)), (1-Data!$Q35), 1))</f>
        <v>0</v>
      </c>
      <c r="Z35" s="3">
        <f>IF(OR(Data!AA35="", Data!$H35="", $G35=""), 0, ((Data!AA35*Data!$H35*$G35)/2000) * IF(AND(Z$5="Particulate", ISNUMBER(Data!$O35)), (1-Data!$O35), 1) * IF(AND($K$3="Yes", ISNUMBER(Data!$Q35)), (1-Data!$Q35), 1))</f>
        <v>0</v>
      </c>
      <c r="AA35" s="3">
        <f>IF(OR(Data!AB35="", Data!$H35="", $G35=""), 0, ((Data!AB35*Data!$H35*$G35)/2000) * IF(AND(AA$5="Particulate", ISNUMBER(Data!$O35)), (1-Data!$O35), 1) * IF(AND($K$3="Yes", ISNUMBER(Data!$Q35)), (1-Data!$Q35), 1))</f>
        <v>0</v>
      </c>
      <c r="AB35" s="3">
        <f>IF(OR(Data!AC35="", Data!$H35="", $G35=""), 0, ((Data!AC35*Data!$H35*$G35)/2000) * IF(AND(AB$5="Particulate", ISNUMBER(Data!$O35)), (1-Data!$O35), 1) * IF(AND($K$3="Yes", ISNUMBER(Data!$Q35)), (1-Data!$Q35), 1))</f>
        <v>0</v>
      </c>
      <c r="AC35" s="3">
        <f>IF(OR(Data!AD35="", Data!$H35="", $G35=""), 0, ((Data!AD35*Data!$H35*$G35)/2000) * IF(AND(AC$5="Particulate", ISNUMBER(Data!$O35)), (1-Data!$O35), 1) * IF(AND($K$3="Yes", ISNUMBER(Data!$Q35)), (1-Data!$Q35), 1))</f>
        <v>0</v>
      </c>
      <c r="AD35" s="3">
        <f>IF(OR(Data!AE35="", Data!$H35="", $G35=""), 0, ((Data!AE35*Data!$H35*$G35)/2000) * IF(AND(AD$5="Particulate", ISNUMBER(Data!$O35)), (1-Data!$O35), 1) * IF(AND($K$3="Yes", ISNUMBER(Data!$Q35)), (1-Data!$Q35), 1))</f>
        <v>0</v>
      </c>
      <c r="AE35" s="3">
        <f>IF(OR(Data!AF35="", Data!$H35="", $G35=""), 0, ((Data!AF35*Data!$H35*$G35)/2000) * IF(AND(AE$5="Particulate", ISNUMBER(Data!$O35)), (1-Data!$O35), 1) * IF(AND($K$3="Yes", ISNUMBER(Data!$Q35)), (1-Data!$Q35), 1))</f>
        <v>0</v>
      </c>
      <c r="AF35" s="3">
        <f>IF(OR(Data!AG35="", Data!$H35="", $G35=""), 0, ((Data!AG35*Data!$H35*$G35)/2000) * IF(AND(AF$5="Particulate", ISNUMBER(Data!$O35)), (1-Data!$O35), 1) * IF(AND($K$3="Yes", ISNUMBER(Data!$Q35)), (1-Data!$Q35), 1))</f>
        <v>0</v>
      </c>
      <c r="AG35" s="3">
        <f>IF(OR(Data!AH35="", Data!$H35="", $G35=""), 0, ((Data!AH35*Data!$H35*$G35)/2000) * IF(AND(AG$5="Particulate", ISNUMBER(Data!$O35)), (1-Data!$O35), 1) * IF(AND($K$3="Yes", ISNUMBER(Data!$Q35)), (1-Data!$Q35), 1))</f>
        <v>0</v>
      </c>
      <c r="AH35" s="3">
        <f>IF(OR(Data!AI35="", Data!$H35="", $G35=""), 0, ((Data!AI35*Data!$H35*$G35)/2000) * IF(AND(AH$5="Particulate", ISNUMBER(Data!$O35)), (1-Data!$O35), 1) * IF(AND($K$3="Yes", ISNUMBER(Data!$Q35)), (1-Data!$Q35), 1))</f>
        <v>0</v>
      </c>
      <c r="AI35" s="3">
        <f>IF(OR(Data!AJ35="", Data!$H35="", $G35=""), 0, ((Data!AJ35*Data!$H35*$G35)/2000) * IF(AND(AI$5="Particulate", ISNUMBER(Data!$O35)), (1-Data!$O35), 1) * IF(AND($K$3="Yes", ISNUMBER(Data!$Q35)), (1-Data!$Q35), 1))</f>
        <v>0</v>
      </c>
      <c r="AJ35" s="3">
        <f>IF(OR(Data!AK35="", Data!$H35="", $G35=""), 0, ((Data!AK35*Data!$H35*$G35)/2000) * IF(AND(AJ$5="Particulate", ISNUMBER(Data!$O35)), (1-Data!$O35), 1) * IF(AND($K$3="Yes", ISNUMBER(Data!$Q35)), (1-Data!$Q35), 1))</f>
        <v>0</v>
      </c>
      <c r="AK35" s="3">
        <f>IF(OR(Data!AL35="", Data!$H35="", $G35=""), 0, ((Data!AL35*Data!$H35*$G35)/2000) * IF(AND(AK$5="Particulate", ISNUMBER(Data!$O35)), (1-Data!$O35), 1) * IF(AND($K$3="Yes", ISNUMBER(Data!$Q35)), (1-Data!$Q35), 1))</f>
        <v>0</v>
      </c>
      <c r="AL35" s="3">
        <f>IF(OR(Data!AM35="", Data!$H35="", $G35=""), 0, ((Data!AM35*Data!$H35*$G35)/2000) * IF(AND(AL$5="Particulate", ISNUMBER(Data!$O35)), (1-Data!$O35), 1) * IF(AND($K$3="Yes", ISNUMBER(Data!$Q35)), (1-Data!$Q35), 1))</f>
        <v>0</v>
      </c>
      <c r="AM35" s="3">
        <f>IF(OR(Data!AN35="", Data!$H35="", $G35=""), 0, ((Data!AN35*Data!$H35*$G35)/2000) * IF(AND(AM$5="Particulate", ISNUMBER(Data!$O35)), (1-Data!$O35), 1) * IF(AND($K$3="Yes", ISNUMBER(Data!$Q35)), (1-Data!$Q35), 1))</f>
        <v>0</v>
      </c>
      <c r="AN35" s="3">
        <f>IF(OR(Data!AO35="", Data!$H35="", $G35=""), 0, ((Data!AO35*Data!$H35*$G35)/2000) * IF(AND(AN$5="Particulate", ISNUMBER(Data!$O35)), (1-Data!$O35), 1) * IF(AND($K$3="Yes", ISNUMBER(Data!$Q35)), (1-Data!$Q35), 1))</f>
        <v>0</v>
      </c>
      <c r="AO35" s="3">
        <f>IF(OR(Data!AP35="", Data!$H35="", $G35=""), 0, ((Data!AP35*Data!$H35*$G35)/2000) * IF(AND(AO$5="Particulate", ISNUMBER(Data!$O35)), (1-Data!$O35), 1) * IF(AND($K$3="Yes", ISNUMBER(Data!$Q35)), (1-Data!$Q35), 1))</f>
        <v>0</v>
      </c>
      <c r="AP35" s="3">
        <f>IF(OR(Data!AQ35="", Data!$H35="", $G35=""), 0, ((Data!AQ35*Data!$H35*$G35)/2000) * IF(AND(AP$5="Particulate", ISNUMBER(Data!$O35)), (1-Data!$O35), 1) * IF(AND($K$3="Yes", ISNUMBER(Data!$Q35)), (1-Data!$Q35), 1))</f>
        <v>0</v>
      </c>
      <c r="AQ35" s="3">
        <f>IF(OR(Data!AR35="", Data!$H35="", $G35=""), 0, ((Data!AR35*Data!$H35*$G35)/2000) * IF(AND(AQ$5="Particulate", ISNUMBER(Data!$O35)), (1-Data!$O35), 1) * IF(AND($K$3="Yes", ISNUMBER(Data!$Q35)), (1-Data!$Q35), 1))</f>
        <v>0</v>
      </c>
      <c r="AR35" s="3">
        <f>IF(OR(Data!AS35="", Data!$H35="", $G35=""), 0, ((Data!AS35*Data!$H35*$G35)/2000) * IF(AND(AR$5="Particulate", ISNUMBER(Data!$O35)), (1-Data!$O35), 1) * IF(AND($K$3="Yes", ISNUMBER(Data!$Q35)), (1-Data!$Q35), 1))</f>
        <v>0</v>
      </c>
      <c r="AS35" s="3">
        <f>IF(OR(Data!AT35="", Data!$H35="", $G35=""), 0, ((Data!AT35*Data!$H35*$G35)/2000) * IF(AND(AS$5="Particulate", ISNUMBER(Data!$O35)), (1-Data!$O35), 1) * IF(AND($K$3="Yes", ISNUMBER(Data!$Q35)), (1-Data!$Q35), 1))</f>
        <v>0</v>
      </c>
      <c r="AT35" s="3">
        <f>IF(OR(Data!AU35="", Data!$H35="", $G35=""), 0, ((Data!AU35*Data!$H35*$G35)/2000) * IF(AND(AT$5="Particulate", ISNUMBER(Data!$O35)), (1-Data!$O35), 1) * IF(AND($K$3="Yes", ISNUMBER(Data!$Q35)), (1-Data!$Q35), 1))</f>
        <v>0</v>
      </c>
      <c r="AU35" s="3">
        <f>IF(OR(Data!AV35="", Data!$H35="", $G35=""), 0, ((Data!AV35*Data!$H35*$G35)/2000) * IF(AND(AU$5="Particulate", ISNUMBER(Data!$O35)), (1-Data!$O35), 1) * IF(AND($K$3="Yes", ISNUMBER(Data!$Q35)), (1-Data!$Q35), 1))</f>
        <v>0</v>
      </c>
      <c r="AV35" s="3">
        <f>IF(OR(Data!AW35="", Data!$H35="", $G35=""), 0, ((Data!AW35*Data!$H35*$G35)/2000) * IF(AND(AV$5="Particulate", ISNUMBER(Data!$O35)), (1-Data!$O35), 1) * IF(AND($K$3="Yes", ISNUMBER(Data!$Q35)), (1-Data!$Q35), 1))</f>
        <v>0</v>
      </c>
      <c r="AW35" s="3">
        <f>IF(OR(Data!AX35="", Data!$H35="", $G35=""), 0, ((Data!AX35*Data!$H35*$G35)/2000) * IF(AND(AW$5="Particulate", ISNUMBER(Data!$O35)), (1-Data!$O35), 1) * IF(AND($K$3="Yes", ISNUMBER(Data!$Q35)), (1-Data!$Q35), 1))</f>
        <v>0</v>
      </c>
      <c r="AX35" s="3">
        <f>IF(OR(Data!AY35="", Data!$H35="", $G35=""), 0, ((Data!AY35*Data!$H35*$G35)/2000) * IF(AND(AX$5="Particulate", ISNUMBER(Data!$O35)), (1-Data!$O35), 1) * IF(AND($K$3="Yes", ISNUMBER(Data!$Q35)), (1-Data!$Q35), 1))</f>
        <v>0</v>
      </c>
      <c r="AY35" s="3">
        <f>IF(OR(Data!AZ35="", Data!$H35="", $G35=""), 0, ((Data!AZ35*Data!$H35*$G35)/2000) * IF(AND(AY$5="Particulate", ISNUMBER(Data!$O35)), (1-Data!$O35), 1) * IF(AND($K$3="Yes", ISNUMBER(Data!$Q35)), (1-Data!$Q35), 1))</f>
        <v>0</v>
      </c>
      <c r="AZ35" s="3">
        <f>IF(OR(Data!BA35="", Data!$H35="", $G35=""), 0, ((Data!BA35*Data!$H35*$G35)/2000) * IF(AND(AZ$5="Particulate", ISNUMBER(Data!$O35)), (1-Data!$O35), 1) * IF(AND($K$3="Yes", ISNUMBER(Data!$Q35)), (1-Data!$Q35), 1))</f>
        <v>0</v>
      </c>
      <c r="BA35" s="3">
        <f>IF(OR(Data!BB35="", Data!$H35="", $G35=""), 0, ((Data!BB35*Data!$H35*$G35)/2000) * IF(AND(BA$5="Particulate", ISNUMBER(Data!$O35)), (1-Data!$O35), 1) * IF(AND($K$3="Yes", ISNUMBER(Data!$Q35)), (1-Data!$Q35), 1))</f>
        <v>0</v>
      </c>
      <c r="BB35" s="3">
        <f>IF(OR(Data!BC35="", Data!$H35="", $G35=""), 0, ((Data!BC35*Data!$H35*$G35)/2000) * IF(AND(BB$5="Particulate", ISNUMBER(Data!$O35)), (1-Data!$O35), 1) * IF(AND($K$3="Yes", ISNUMBER(Data!$Q35)), (1-Data!$Q35), 1))</f>
        <v>0</v>
      </c>
      <c r="BC35" s="3">
        <f>IF(OR(Data!BD35="", Data!$H35="", $G35=""), 0, ((Data!BD35*Data!$H35*$G35)/2000) * IF(AND(BC$5="Particulate", ISNUMBER(Data!$O35)), (1-Data!$O35), 1) * IF(AND($K$3="Yes", ISNUMBER(Data!$Q35)), (1-Data!$Q35), 1))</f>
        <v>0</v>
      </c>
      <c r="BD35" s="3">
        <f>IF(OR(Data!BE35="", Data!$H35="", $G35=""), 0, ((Data!BE35*Data!$H35*$G35)/2000) * IF(AND(BD$5="Particulate", ISNUMBER(Data!$O35)), (1-Data!$O35), 1) * IF(AND($K$3="Yes", ISNUMBER(Data!$Q35)), (1-Data!$Q35), 1))</f>
        <v>0</v>
      </c>
      <c r="BE35" s="3">
        <f>IF(OR(Data!BF35="", Data!$H35="", $G35=""), 0, ((Data!BF35*Data!$H35*$G35)/2000) * IF(AND(BE$5="Particulate", ISNUMBER(Data!$O35)), (1-Data!$O35), 1) * IF(AND($K$3="Yes", ISNUMBER(Data!$Q35)), (1-Data!$Q35), 1))</f>
        <v>0</v>
      </c>
      <c r="BF35" s="3">
        <f>IF(OR(Data!BG35="", Data!$H35="", $G35=""), 0, ((Data!BG35*Data!$H35*$G35)/2000) * IF(AND(BF$5="Particulate", ISNUMBER(Data!$O35)), (1-Data!$O35), 1) * IF(AND($K$3="Yes", ISNUMBER(Data!$Q35)), (1-Data!$Q35), 1))</f>
        <v>0</v>
      </c>
      <c r="BG35" s="3">
        <f>IF(OR(Data!BH35="", Data!$H35="", $G35=""), 0, ((Data!BH35*Data!$H35*$G35)/2000) * IF(AND(BG$5="Particulate", ISNUMBER(Data!$O35)), (1-Data!$O35), 1) * IF(AND($K$3="Yes", ISNUMBER(Data!$Q35)), (1-Data!$Q35), 1))</f>
        <v>0</v>
      </c>
      <c r="BH35" s="3">
        <f>IF(OR(Data!BI35="", Data!$H35="", $G35=""), 0, ((Data!BI35*Data!$H35*$G35)/2000) * IF(AND(BH$5="Particulate", ISNUMBER(Data!$O35)), (1-Data!$O35), 1) * IF(AND($K$3="Yes", ISNUMBER(Data!$Q35)), (1-Data!$Q35), 1))</f>
        <v>0</v>
      </c>
      <c r="BI35" s="3">
        <f>IF(OR(Data!BJ35="", Data!$H35="", $G35=""), 0, ((Data!BJ35*Data!$H35*$G35)/2000) * IF(AND(BI$5="Particulate", ISNUMBER(Data!$O35)), (1-Data!$O35), 1) * IF(AND($K$3="Yes", ISNUMBER(Data!$Q35)), (1-Data!$Q35), 1))</f>
        <v>0</v>
      </c>
      <c r="BJ35" s="3">
        <f>IF(OR(Data!BK35="", Data!$H35="", $G35=""), 0, ((Data!BK35*Data!$H35*$G35)/2000) * IF(AND(BJ$5="Particulate", ISNUMBER(Data!$O35)), (1-Data!$O35), 1) * IF(AND($K$3="Yes", ISNUMBER(Data!$Q35)), (1-Data!$Q35), 1))</f>
        <v>0</v>
      </c>
      <c r="BK35" s="3">
        <f>IF(OR(Data!BL35="", Data!$H35="", $G35=""), 0, ((Data!BL35*Data!$H35*$G35)/2000) * IF(AND(BK$5="Particulate", ISNUMBER(Data!$O35)), (1-Data!$O35), 1) * IF(AND($K$3="Yes", ISNUMBER(Data!$Q35)), (1-Data!$Q35), 1))</f>
        <v>0</v>
      </c>
      <c r="BL35" s="3">
        <f>IF(OR(Data!BM35="", Data!$H35="", $G35=""), 0, ((Data!BM35*Data!$H35*$G35)/2000) * IF(AND(BL$5="Particulate", ISNUMBER(Data!$O35)), (1-Data!$O35), 1) * IF(AND($K$3="Yes", ISNUMBER(Data!$Q35)), (1-Data!$Q35), 1))</f>
        <v>0</v>
      </c>
      <c r="BM35" s="3">
        <f>IF(OR(Data!BN35="", Data!$H35="", $G35=""), 0, ((Data!BN35*Data!$H35*$G35)/2000) * IF(AND(BM$5="Particulate", ISNUMBER(Data!$O35)), (1-Data!$O35), 1) * IF(AND($K$3="Yes", ISNUMBER(Data!$Q35)), (1-Data!$Q35), 1))</f>
        <v>0</v>
      </c>
      <c r="BN35" s="3">
        <f>IF(OR(Data!BO35="", Data!$H35="", $G35=""), 0, ((Data!BO35*Data!$H35*$G35)/2000) * IF(AND(BN$5="Particulate", ISNUMBER(Data!$O35)), (1-Data!$O35), 1) * IF(AND($K$3="Yes", ISNUMBER(Data!$Q35)), (1-Data!$Q35), 1))</f>
        <v>0</v>
      </c>
      <c r="BO35" s="3">
        <f>IF(OR(Data!BP35="", Data!$H35="", $G35=""), 0, ((Data!BP35*Data!$H35*$G35)/2000) * IF(AND(BO$5="Particulate", ISNUMBER(Data!$O35)), (1-Data!$O35), 1) * IF(AND($K$3="Yes", ISNUMBER(Data!$Q35)), (1-Data!$Q35), 1))</f>
        <v>0</v>
      </c>
      <c r="BP35" s="3">
        <f>IF(OR(Data!BQ35="", Data!$H35="", $G35=""), 0, ((Data!BQ35*Data!$H35*$G35)/2000) * IF(AND(BP$5="Particulate", ISNUMBER(Data!$O35)), (1-Data!$O35), 1) * IF(AND($K$3="Yes", ISNUMBER(Data!$Q35)), (1-Data!$Q35), 1))</f>
        <v>0</v>
      </c>
      <c r="BQ35" s="3">
        <f>IF(OR(Data!BR35="", Data!$H35="", $G35=""), 0, ((Data!BR35*Data!$H35*$G35)/2000) * IF(AND(BQ$5="Particulate", ISNUMBER(Data!$O35)), (1-Data!$O35), 1) * IF(AND($K$3="Yes", ISNUMBER(Data!$Q35)), (1-Data!$Q35), 1))</f>
        <v>0</v>
      </c>
      <c r="BR35" s="3">
        <f>IF(OR(Data!BS35="", Data!$H35="", $G35=""), 0, ((Data!BS35*Data!$H35*$G35)/2000) * IF(AND(BR$5="Particulate", ISNUMBER(Data!$O35)), (1-Data!$O35), 1) * IF(AND($K$3="Yes", ISNUMBER(Data!$Q35)), (1-Data!$Q35), 1))</f>
        <v>0</v>
      </c>
      <c r="BS35" s="3">
        <f>IF(OR(Data!BT35="", Data!$H35="", $G35=""), 0, ((Data!BT35*Data!$H35*$G35)/2000) * IF(AND(BS$5="Particulate", ISNUMBER(Data!$O35)), (1-Data!$O35), 1) * IF(AND($K$3="Yes", ISNUMBER(Data!$Q35)), (1-Data!$Q35), 1))</f>
        <v>0</v>
      </c>
      <c r="BT35" s="3">
        <f>IF(OR(Data!BU35="", Data!$H35="", $G35=""), 0, ((Data!BU35*Data!$H35*$G35)/2000) * IF(AND(BT$5="Particulate", ISNUMBER(Data!$O35)), (1-Data!$O35), 1) * IF(AND($K$3="Yes", ISNUMBER(Data!$Q35)), (1-Data!$Q35), 1))</f>
        <v>0</v>
      </c>
      <c r="BU35" s="3">
        <f>IF(OR(Data!BV35="", Data!$H35="", $G35=""), 0, ((Data!BV35*Data!$H35*$G35)/2000) * IF(AND(BU$5="Particulate", ISNUMBER(Data!$O35)), (1-Data!$O35), 1) * IF(AND($K$3="Yes", ISNUMBER(Data!$Q35)), (1-Data!$Q35), 1))</f>
        <v>0</v>
      </c>
      <c r="BV35" s="3">
        <f>IF(OR(Data!BW35="", Data!$H35="", $G35=""), 0, ((Data!BW35*Data!$H35*$G35)/2000) * IF(AND(BV$5="Particulate", ISNUMBER(Data!$O35)), (1-Data!$O35), 1) * IF(AND($K$3="Yes", ISNUMBER(Data!$Q35)), (1-Data!$Q35), 1))</f>
        <v>0</v>
      </c>
      <c r="BW35" s="3">
        <f>IF(OR(Data!BX35="", Data!$H35="", $G35=""), 0, ((Data!BX35*Data!$H35*$G35)/2000) * IF(AND(BW$5="Particulate", ISNUMBER(Data!$O35)), (1-Data!$O35), 1) * IF(AND($K$3="Yes", ISNUMBER(Data!$Q35)), (1-Data!$Q35), 1))</f>
        <v>0</v>
      </c>
      <c r="BX35" s="3">
        <f>IF(OR(Data!BY35="", Data!$H35="", $G35=""), 0, ((Data!BY35*Data!$H35*$G35)/2000) * IF(AND(BX$5="Particulate", ISNUMBER(Data!$O35)), (1-Data!$O35), 1) * IF(AND($K$3="Yes", ISNUMBER(Data!$Q35)), (1-Data!$Q35), 1))</f>
        <v>0</v>
      </c>
      <c r="BY35" s="3">
        <f>IF(OR(Data!BZ35="", Data!$H35="", $G35=""), 0, ((Data!BZ35*Data!$H35*$G35)/2000) * IF(AND(BY$5="Particulate", ISNUMBER(Data!$O35)), (1-Data!$O35), 1) * IF(AND($K$3="Yes", ISNUMBER(Data!$Q35)), (1-Data!$Q35), 1))</f>
        <v>0</v>
      </c>
      <c r="BZ35" s="3">
        <f>IF(OR(Data!CA35="", Data!$H35="", $G35=""), 0, ((Data!CA35*Data!$H35*$G35)/2000) * IF(AND(BZ$5="Particulate", ISNUMBER(Data!$O35)), (1-Data!$O35), 1) * IF(AND($K$3="Yes", ISNUMBER(Data!$Q35)), (1-Data!$Q35), 1))</f>
        <v>0</v>
      </c>
    </row>
    <row r="36" spans="1:78" x14ac:dyDescent="0.25">
      <c r="A36" s="347">
        <f>Data!A36</f>
        <v>28</v>
      </c>
      <c r="B36" s="108">
        <f>Data!B36</f>
        <v>0</v>
      </c>
      <c r="C36" s="108">
        <f>Data!C36</f>
        <v>0</v>
      </c>
      <c r="D36" s="108">
        <f>Data!D36</f>
        <v>0</v>
      </c>
      <c r="E36" s="108">
        <f>Data!E36</f>
        <v>0</v>
      </c>
      <c r="F36" s="108">
        <f>Data!F36</f>
        <v>0</v>
      </c>
      <c r="G36" s="189"/>
      <c r="Q36" s="365">
        <f>IF(ISNUMBER(Data!$K36), (Data!$K36*$G36)/2000, IF(AND(ISNUMBER(Data!$H36), ISNUMBER(Data!$I36)), (Data!$H36*Data!$I36*$G36)/2000, 0))</f>
        <v>0</v>
      </c>
      <c r="R36" s="17">
        <f>IF(ISNUMBER(Data!$L36), (Data!$L36*$G36)/2000, IF(AND(ISNUMBER(Data!$H36), ISNUMBER(Data!$J36)), (Data!$H36*Data!$J36*$G36)/2000, 0)) * IF(ISNUMBER(Data!$O36), 1-Data!$O36, 1) * IF(AND($K$3="yes",ISNUMBER(Data!$Q36)),(1-Data!$Q36),1)</f>
        <v>0</v>
      </c>
      <c r="S36" s="3">
        <f>IF(OR(Data!T36="", Data!$H36="", $G36=""), 0, ((Data!T36*Data!$H36*$G36)/2000) * IF(AND(S$5="Particulate", ISNUMBER(Data!$O36)), (1-Data!$O36), 1) * IF(AND($K$3="Yes", ISNUMBER(Data!$Q36)), (1-Data!$Q36), 1))</f>
        <v>0</v>
      </c>
      <c r="T36" s="3">
        <f>IF(OR(Data!U36="", Data!$H36="", $G36=""), 0, ((Data!U36*Data!$H36*$G36)/2000) * IF(AND(T$5="Particulate", ISNUMBER(Data!$O36)), (1-Data!$O36), 1) * IF(AND($K$3="Yes", ISNUMBER(Data!$Q36)), (1-Data!$Q36), 1))</f>
        <v>0</v>
      </c>
      <c r="U36" s="3">
        <f>IF(OR(Data!V36="", Data!$H36="", $G36=""), 0, ((Data!V36*Data!$H36*$G36)/2000) * IF(AND(U$5="Particulate", ISNUMBER(Data!$O36)), (1-Data!$O36), 1) * IF(AND($K$3="Yes", ISNUMBER(Data!$Q36)), (1-Data!$Q36), 1))</f>
        <v>0</v>
      </c>
      <c r="V36" s="3">
        <f>IF(OR(Data!W36="", Data!$H36="", $G36=""), 0, ((Data!W36*Data!$H36*$G36)/2000) * IF(AND(V$5="Particulate", ISNUMBER(Data!$O36)), (1-Data!$O36), 1) * IF(AND($K$3="Yes", ISNUMBER(Data!$Q36)), (1-Data!$Q36), 1))</f>
        <v>0</v>
      </c>
      <c r="W36" s="3">
        <f>IF(OR(Data!X36="", Data!$H36="", $G36=""), 0, ((Data!X36*Data!$H36*$G36)/2000) * IF(AND(W$5="Particulate", ISNUMBER(Data!$O36)), (1-Data!$O36), 1) * IF(AND($K$3="Yes", ISNUMBER(Data!$Q36)), (1-Data!$Q36), 1))</f>
        <v>0</v>
      </c>
      <c r="X36" s="3">
        <f>IF(OR(Data!Y36="", Data!$H36="", $G36=""), 0, ((Data!Y36*Data!$H36*$G36)/2000) * IF(AND(X$5="Particulate", ISNUMBER(Data!$O36)), (1-Data!$O36), 1) * IF(AND($K$3="Yes", ISNUMBER(Data!$Q36)), (1-Data!$Q36), 1))</f>
        <v>0</v>
      </c>
      <c r="Y36" s="3">
        <f>IF(OR(Data!Z36="", Data!$H36="", $G36=""), 0, ((Data!Z36*Data!$H36*$G36)/2000) * IF(AND(Y$5="Particulate", ISNUMBER(Data!$O36)), (1-Data!$O36), 1) * IF(AND($K$3="Yes", ISNUMBER(Data!$Q36)), (1-Data!$Q36), 1))</f>
        <v>0</v>
      </c>
      <c r="Z36" s="3">
        <f>IF(OR(Data!AA36="", Data!$H36="", $G36=""), 0, ((Data!AA36*Data!$H36*$G36)/2000) * IF(AND(Z$5="Particulate", ISNUMBER(Data!$O36)), (1-Data!$O36), 1) * IF(AND($K$3="Yes", ISNUMBER(Data!$Q36)), (1-Data!$Q36), 1))</f>
        <v>0</v>
      </c>
      <c r="AA36" s="3">
        <f>IF(OR(Data!AB36="", Data!$H36="", $G36=""), 0, ((Data!AB36*Data!$H36*$G36)/2000) * IF(AND(AA$5="Particulate", ISNUMBER(Data!$O36)), (1-Data!$O36), 1) * IF(AND($K$3="Yes", ISNUMBER(Data!$Q36)), (1-Data!$Q36), 1))</f>
        <v>0</v>
      </c>
      <c r="AB36" s="3">
        <f>IF(OR(Data!AC36="", Data!$H36="", $G36=""), 0, ((Data!AC36*Data!$H36*$G36)/2000) * IF(AND(AB$5="Particulate", ISNUMBER(Data!$O36)), (1-Data!$O36), 1) * IF(AND($K$3="Yes", ISNUMBER(Data!$Q36)), (1-Data!$Q36), 1))</f>
        <v>0</v>
      </c>
      <c r="AC36" s="3">
        <f>IF(OR(Data!AD36="", Data!$H36="", $G36=""), 0, ((Data!AD36*Data!$H36*$G36)/2000) * IF(AND(AC$5="Particulate", ISNUMBER(Data!$O36)), (1-Data!$O36), 1) * IF(AND($K$3="Yes", ISNUMBER(Data!$Q36)), (1-Data!$Q36), 1))</f>
        <v>0</v>
      </c>
      <c r="AD36" s="3">
        <f>IF(OR(Data!AE36="", Data!$H36="", $G36=""), 0, ((Data!AE36*Data!$H36*$G36)/2000) * IF(AND(AD$5="Particulate", ISNUMBER(Data!$O36)), (1-Data!$O36), 1) * IF(AND($K$3="Yes", ISNUMBER(Data!$Q36)), (1-Data!$Q36), 1))</f>
        <v>0</v>
      </c>
      <c r="AE36" s="3">
        <f>IF(OR(Data!AF36="", Data!$H36="", $G36=""), 0, ((Data!AF36*Data!$H36*$G36)/2000) * IF(AND(AE$5="Particulate", ISNUMBER(Data!$O36)), (1-Data!$O36), 1) * IF(AND($K$3="Yes", ISNUMBER(Data!$Q36)), (1-Data!$Q36), 1))</f>
        <v>0</v>
      </c>
      <c r="AF36" s="3">
        <f>IF(OR(Data!AG36="", Data!$H36="", $G36=""), 0, ((Data!AG36*Data!$H36*$G36)/2000) * IF(AND(AF$5="Particulate", ISNUMBER(Data!$O36)), (1-Data!$O36), 1) * IF(AND($K$3="Yes", ISNUMBER(Data!$Q36)), (1-Data!$Q36), 1))</f>
        <v>0</v>
      </c>
      <c r="AG36" s="3">
        <f>IF(OR(Data!AH36="", Data!$H36="", $G36=""), 0, ((Data!AH36*Data!$H36*$G36)/2000) * IF(AND(AG$5="Particulate", ISNUMBER(Data!$O36)), (1-Data!$O36), 1) * IF(AND($K$3="Yes", ISNUMBER(Data!$Q36)), (1-Data!$Q36), 1))</f>
        <v>0</v>
      </c>
      <c r="AH36" s="3">
        <f>IF(OR(Data!AI36="", Data!$H36="", $G36=""), 0, ((Data!AI36*Data!$H36*$G36)/2000) * IF(AND(AH$5="Particulate", ISNUMBER(Data!$O36)), (1-Data!$O36), 1) * IF(AND($K$3="Yes", ISNUMBER(Data!$Q36)), (1-Data!$Q36), 1))</f>
        <v>0</v>
      </c>
      <c r="AI36" s="3">
        <f>IF(OR(Data!AJ36="", Data!$H36="", $G36=""), 0, ((Data!AJ36*Data!$H36*$G36)/2000) * IF(AND(AI$5="Particulate", ISNUMBER(Data!$O36)), (1-Data!$O36), 1) * IF(AND($K$3="Yes", ISNUMBER(Data!$Q36)), (1-Data!$Q36), 1))</f>
        <v>0</v>
      </c>
      <c r="AJ36" s="3">
        <f>IF(OR(Data!AK36="", Data!$H36="", $G36=""), 0, ((Data!AK36*Data!$H36*$G36)/2000) * IF(AND(AJ$5="Particulate", ISNUMBER(Data!$O36)), (1-Data!$O36), 1) * IF(AND($K$3="Yes", ISNUMBER(Data!$Q36)), (1-Data!$Q36), 1))</f>
        <v>0</v>
      </c>
      <c r="AK36" s="3">
        <f>IF(OR(Data!AL36="", Data!$H36="", $G36=""), 0, ((Data!AL36*Data!$H36*$G36)/2000) * IF(AND(AK$5="Particulate", ISNUMBER(Data!$O36)), (1-Data!$O36), 1) * IF(AND($K$3="Yes", ISNUMBER(Data!$Q36)), (1-Data!$Q36), 1))</f>
        <v>0</v>
      </c>
      <c r="AL36" s="3">
        <f>IF(OR(Data!AM36="", Data!$H36="", $G36=""), 0, ((Data!AM36*Data!$H36*$G36)/2000) * IF(AND(AL$5="Particulate", ISNUMBER(Data!$O36)), (1-Data!$O36), 1) * IF(AND($K$3="Yes", ISNUMBER(Data!$Q36)), (1-Data!$Q36), 1))</f>
        <v>0</v>
      </c>
      <c r="AM36" s="3">
        <f>IF(OR(Data!AN36="", Data!$H36="", $G36=""), 0, ((Data!AN36*Data!$H36*$G36)/2000) * IF(AND(AM$5="Particulate", ISNUMBER(Data!$O36)), (1-Data!$O36), 1) * IF(AND($K$3="Yes", ISNUMBER(Data!$Q36)), (1-Data!$Q36), 1))</f>
        <v>0</v>
      </c>
      <c r="AN36" s="3">
        <f>IF(OR(Data!AO36="", Data!$H36="", $G36=""), 0, ((Data!AO36*Data!$H36*$G36)/2000) * IF(AND(AN$5="Particulate", ISNUMBER(Data!$O36)), (1-Data!$O36), 1) * IF(AND($K$3="Yes", ISNUMBER(Data!$Q36)), (1-Data!$Q36), 1))</f>
        <v>0</v>
      </c>
      <c r="AO36" s="3">
        <f>IF(OR(Data!AP36="", Data!$H36="", $G36=""), 0, ((Data!AP36*Data!$H36*$G36)/2000) * IF(AND(AO$5="Particulate", ISNUMBER(Data!$O36)), (1-Data!$O36), 1) * IF(AND($K$3="Yes", ISNUMBER(Data!$Q36)), (1-Data!$Q36), 1))</f>
        <v>0</v>
      </c>
      <c r="AP36" s="3">
        <f>IF(OR(Data!AQ36="", Data!$H36="", $G36=""), 0, ((Data!AQ36*Data!$H36*$G36)/2000) * IF(AND(AP$5="Particulate", ISNUMBER(Data!$O36)), (1-Data!$O36), 1) * IF(AND($K$3="Yes", ISNUMBER(Data!$Q36)), (1-Data!$Q36), 1))</f>
        <v>0</v>
      </c>
      <c r="AQ36" s="3">
        <f>IF(OR(Data!AR36="", Data!$H36="", $G36=""), 0, ((Data!AR36*Data!$H36*$G36)/2000) * IF(AND(AQ$5="Particulate", ISNUMBER(Data!$O36)), (1-Data!$O36), 1) * IF(AND($K$3="Yes", ISNUMBER(Data!$Q36)), (1-Data!$Q36), 1))</f>
        <v>0</v>
      </c>
      <c r="AR36" s="3">
        <f>IF(OR(Data!AS36="", Data!$H36="", $G36=""), 0, ((Data!AS36*Data!$H36*$G36)/2000) * IF(AND(AR$5="Particulate", ISNUMBER(Data!$O36)), (1-Data!$O36), 1) * IF(AND($K$3="Yes", ISNUMBER(Data!$Q36)), (1-Data!$Q36), 1))</f>
        <v>0</v>
      </c>
      <c r="AS36" s="3">
        <f>IF(OR(Data!AT36="", Data!$H36="", $G36=""), 0, ((Data!AT36*Data!$H36*$G36)/2000) * IF(AND(AS$5="Particulate", ISNUMBER(Data!$O36)), (1-Data!$O36), 1) * IF(AND($K$3="Yes", ISNUMBER(Data!$Q36)), (1-Data!$Q36), 1))</f>
        <v>0</v>
      </c>
      <c r="AT36" s="3">
        <f>IF(OR(Data!AU36="", Data!$H36="", $G36=""), 0, ((Data!AU36*Data!$H36*$G36)/2000) * IF(AND(AT$5="Particulate", ISNUMBER(Data!$O36)), (1-Data!$O36), 1) * IF(AND($K$3="Yes", ISNUMBER(Data!$Q36)), (1-Data!$Q36), 1))</f>
        <v>0</v>
      </c>
      <c r="AU36" s="3">
        <f>IF(OR(Data!AV36="", Data!$H36="", $G36=""), 0, ((Data!AV36*Data!$H36*$G36)/2000) * IF(AND(AU$5="Particulate", ISNUMBER(Data!$O36)), (1-Data!$O36), 1) * IF(AND($K$3="Yes", ISNUMBER(Data!$Q36)), (1-Data!$Q36), 1))</f>
        <v>0</v>
      </c>
      <c r="AV36" s="3">
        <f>IF(OR(Data!AW36="", Data!$H36="", $G36=""), 0, ((Data!AW36*Data!$H36*$G36)/2000) * IF(AND(AV$5="Particulate", ISNUMBER(Data!$O36)), (1-Data!$O36), 1) * IF(AND($K$3="Yes", ISNUMBER(Data!$Q36)), (1-Data!$Q36), 1))</f>
        <v>0</v>
      </c>
      <c r="AW36" s="3">
        <f>IF(OR(Data!AX36="", Data!$H36="", $G36=""), 0, ((Data!AX36*Data!$H36*$G36)/2000) * IF(AND(AW$5="Particulate", ISNUMBER(Data!$O36)), (1-Data!$O36), 1) * IF(AND($K$3="Yes", ISNUMBER(Data!$Q36)), (1-Data!$Q36), 1))</f>
        <v>0</v>
      </c>
      <c r="AX36" s="3">
        <f>IF(OR(Data!AY36="", Data!$H36="", $G36=""), 0, ((Data!AY36*Data!$H36*$G36)/2000) * IF(AND(AX$5="Particulate", ISNUMBER(Data!$O36)), (1-Data!$O36), 1) * IF(AND($K$3="Yes", ISNUMBER(Data!$Q36)), (1-Data!$Q36), 1))</f>
        <v>0</v>
      </c>
      <c r="AY36" s="3">
        <f>IF(OR(Data!AZ36="", Data!$H36="", $G36=""), 0, ((Data!AZ36*Data!$H36*$G36)/2000) * IF(AND(AY$5="Particulate", ISNUMBER(Data!$O36)), (1-Data!$O36), 1) * IF(AND($K$3="Yes", ISNUMBER(Data!$Q36)), (1-Data!$Q36), 1))</f>
        <v>0</v>
      </c>
      <c r="AZ36" s="3">
        <f>IF(OR(Data!BA36="", Data!$H36="", $G36=""), 0, ((Data!BA36*Data!$H36*$G36)/2000) * IF(AND(AZ$5="Particulate", ISNUMBER(Data!$O36)), (1-Data!$O36), 1) * IF(AND($K$3="Yes", ISNUMBER(Data!$Q36)), (1-Data!$Q36), 1))</f>
        <v>0</v>
      </c>
      <c r="BA36" s="3">
        <f>IF(OR(Data!BB36="", Data!$H36="", $G36=""), 0, ((Data!BB36*Data!$H36*$G36)/2000) * IF(AND(BA$5="Particulate", ISNUMBER(Data!$O36)), (1-Data!$O36), 1) * IF(AND($K$3="Yes", ISNUMBER(Data!$Q36)), (1-Data!$Q36), 1))</f>
        <v>0</v>
      </c>
      <c r="BB36" s="3">
        <f>IF(OR(Data!BC36="", Data!$H36="", $G36=""), 0, ((Data!BC36*Data!$H36*$G36)/2000) * IF(AND(BB$5="Particulate", ISNUMBER(Data!$O36)), (1-Data!$O36), 1) * IF(AND($K$3="Yes", ISNUMBER(Data!$Q36)), (1-Data!$Q36), 1))</f>
        <v>0</v>
      </c>
      <c r="BC36" s="3">
        <f>IF(OR(Data!BD36="", Data!$H36="", $G36=""), 0, ((Data!BD36*Data!$H36*$G36)/2000) * IF(AND(BC$5="Particulate", ISNUMBER(Data!$O36)), (1-Data!$O36), 1) * IF(AND($K$3="Yes", ISNUMBER(Data!$Q36)), (1-Data!$Q36), 1))</f>
        <v>0</v>
      </c>
      <c r="BD36" s="3">
        <f>IF(OR(Data!BE36="", Data!$H36="", $G36=""), 0, ((Data!BE36*Data!$H36*$G36)/2000) * IF(AND(BD$5="Particulate", ISNUMBER(Data!$O36)), (1-Data!$O36), 1) * IF(AND($K$3="Yes", ISNUMBER(Data!$Q36)), (1-Data!$Q36), 1))</f>
        <v>0</v>
      </c>
      <c r="BE36" s="3">
        <f>IF(OR(Data!BF36="", Data!$H36="", $G36=""), 0, ((Data!BF36*Data!$H36*$G36)/2000) * IF(AND(BE$5="Particulate", ISNUMBER(Data!$O36)), (1-Data!$O36), 1) * IF(AND($K$3="Yes", ISNUMBER(Data!$Q36)), (1-Data!$Q36), 1))</f>
        <v>0</v>
      </c>
      <c r="BF36" s="3">
        <f>IF(OR(Data!BG36="", Data!$H36="", $G36=""), 0, ((Data!BG36*Data!$H36*$G36)/2000) * IF(AND(BF$5="Particulate", ISNUMBER(Data!$O36)), (1-Data!$O36), 1) * IF(AND($K$3="Yes", ISNUMBER(Data!$Q36)), (1-Data!$Q36), 1))</f>
        <v>0</v>
      </c>
      <c r="BG36" s="3">
        <f>IF(OR(Data!BH36="", Data!$H36="", $G36=""), 0, ((Data!BH36*Data!$H36*$G36)/2000) * IF(AND(BG$5="Particulate", ISNUMBER(Data!$O36)), (1-Data!$O36), 1) * IF(AND($K$3="Yes", ISNUMBER(Data!$Q36)), (1-Data!$Q36), 1))</f>
        <v>0</v>
      </c>
      <c r="BH36" s="3">
        <f>IF(OR(Data!BI36="", Data!$H36="", $G36=""), 0, ((Data!BI36*Data!$H36*$G36)/2000) * IF(AND(BH$5="Particulate", ISNUMBER(Data!$O36)), (1-Data!$O36), 1) * IF(AND($K$3="Yes", ISNUMBER(Data!$Q36)), (1-Data!$Q36), 1))</f>
        <v>0</v>
      </c>
      <c r="BI36" s="3">
        <f>IF(OR(Data!BJ36="", Data!$H36="", $G36=""), 0, ((Data!BJ36*Data!$H36*$G36)/2000) * IF(AND(BI$5="Particulate", ISNUMBER(Data!$O36)), (1-Data!$O36), 1) * IF(AND($K$3="Yes", ISNUMBER(Data!$Q36)), (1-Data!$Q36), 1))</f>
        <v>0</v>
      </c>
      <c r="BJ36" s="3">
        <f>IF(OR(Data!BK36="", Data!$H36="", $G36=""), 0, ((Data!BK36*Data!$H36*$G36)/2000) * IF(AND(BJ$5="Particulate", ISNUMBER(Data!$O36)), (1-Data!$O36), 1) * IF(AND($K$3="Yes", ISNUMBER(Data!$Q36)), (1-Data!$Q36), 1))</f>
        <v>0</v>
      </c>
      <c r="BK36" s="3">
        <f>IF(OR(Data!BL36="", Data!$H36="", $G36=""), 0, ((Data!BL36*Data!$H36*$G36)/2000) * IF(AND(BK$5="Particulate", ISNUMBER(Data!$O36)), (1-Data!$O36), 1) * IF(AND($K$3="Yes", ISNUMBER(Data!$Q36)), (1-Data!$Q36), 1))</f>
        <v>0</v>
      </c>
      <c r="BL36" s="3">
        <f>IF(OR(Data!BM36="", Data!$H36="", $G36=""), 0, ((Data!BM36*Data!$H36*$G36)/2000) * IF(AND(BL$5="Particulate", ISNUMBER(Data!$O36)), (1-Data!$O36), 1) * IF(AND($K$3="Yes", ISNUMBER(Data!$Q36)), (1-Data!$Q36), 1))</f>
        <v>0</v>
      </c>
      <c r="BM36" s="3">
        <f>IF(OR(Data!BN36="", Data!$H36="", $G36=""), 0, ((Data!BN36*Data!$H36*$G36)/2000) * IF(AND(BM$5="Particulate", ISNUMBER(Data!$O36)), (1-Data!$O36), 1) * IF(AND($K$3="Yes", ISNUMBER(Data!$Q36)), (1-Data!$Q36), 1))</f>
        <v>0</v>
      </c>
      <c r="BN36" s="3">
        <f>IF(OR(Data!BO36="", Data!$H36="", $G36=""), 0, ((Data!BO36*Data!$H36*$G36)/2000) * IF(AND(BN$5="Particulate", ISNUMBER(Data!$O36)), (1-Data!$O36), 1) * IF(AND($K$3="Yes", ISNUMBER(Data!$Q36)), (1-Data!$Q36), 1))</f>
        <v>0</v>
      </c>
      <c r="BO36" s="3">
        <f>IF(OR(Data!BP36="", Data!$H36="", $G36=""), 0, ((Data!BP36*Data!$H36*$G36)/2000) * IF(AND(BO$5="Particulate", ISNUMBER(Data!$O36)), (1-Data!$O36), 1) * IF(AND($K$3="Yes", ISNUMBER(Data!$Q36)), (1-Data!$Q36), 1))</f>
        <v>0</v>
      </c>
      <c r="BP36" s="3">
        <f>IF(OR(Data!BQ36="", Data!$H36="", $G36=""), 0, ((Data!BQ36*Data!$H36*$G36)/2000) * IF(AND(BP$5="Particulate", ISNUMBER(Data!$O36)), (1-Data!$O36), 1) * IF(AND($K$3="Yes", ISNUMBER(Data!$Q36)), (1-Data!$Q36), 1))</f>
        <v>0</v>
      </c>
      <c r="BQ36" s="3">
        <f>IF(OR(Data!BR36="", Data!$H36="", $G36=""), 0, ((Data!BR36*Data!$H36*$G36)/2000) * IF(AND(BQ$5="Particulate", ISNUMBER(Data!$O36)), (1-Data!$O36), 1) * IF(AND($K$3="Yes", ISNUMBER(Data!$Q36)), (1-Data!$Q36), 1))</f>
        <v>0</v>
      </c>
      <c r="BR36" s="3">
        <f>IF(OR(Data!BS36="", Data!$H36="", $G36=""), 0, ((Data!BS36*Data!$H36*$G36)/2000) * IF(AND(BR$5="Particulate", ISNUMBER(Data!$O36)), (1-Data!$O36), 1) * IF(AND($K$3="Yes", ISNUMBER(Data!$Q36)), (1-Data!$Q36), 1))</f>
        <v>0</v>
      </c>
      <c r="BS36" s="3">
        <f>IF(OR(Data!BT36="", Data!$H36="", $G36=""), 0, ((Data!BT36*Data!$H36*$G36)/2000) * IF(AND(BS$5="Particulate", ISNUMBER(Data!$O36)), (1-Data!$O36), 1) * IF(AND($K$3="Yes", ISNUMBER(Data!$Q36)), (1-Data!$Q36), 1))</f>
        <v>0</v>
      </c>
      <c r="BT36" s="3">
        <f>IF(OR(Data!BU36="", Data!$H36="", $G36=""), 0, ((Data!BU36*Data!$H36*$G36)/2000) * IF(AND(BT$5="Particulate", ISNUMBER(Data!$O36)), (1-Data!$O36), 1) * IF(AND($K$3="Yes", ISNUMBER(Data!$Q36)), (1-Data!$Q36), 1))</f>
        <v>0</v>
      </c>
      <c r="BU36" s="3">
        <f>IF(OR(Data!BV36="", Data!$H36="", $G36=""), 0, ((Data!BV36*Data!$H36*$G36)/2000) * IF(AND(BU$5="Particulate", ISNUMBER(Data!$O36)), (1-Data!$O36), 1) * IF(AND($K$3="Yes", ISNUMBER(Data!$Q36)), (1-Data!$Q36), 1))</f>
        <v>0</v>
      </c>
      <c r="BV36" s="3">
        <f>IF(OR(Data!BW36="", Data!$H36="", $G36=""), 0, ((Data!BW36*Data!$H36*$G36)/2000) * IF(AND(BV$5="Particulate", ISNUMBER(Data!$O36)), (1-Data!$O36), 1) * IF(AND($K$3="Yes", ISNUMBER(Data!$Q36)), (1-Data!$Q36), 1))</f>
        <v>0</v>
      </c>
      <c r="BW36" s="3">
        <f>IF(OR(Data!BX36="", Data!$H36="", $G36=""), 0, ((Data!BX36*Data!$H36*$G36)/2000) * IF(AND(BW$5="Particulate", ISNUMBER(Data!$O36)), (1-Data!$O36), 1) * IF(AND($K$3="Yes", ISNUMBER(Data!$Q36)), (1-Data!$Q36), 1))</f>
        <v>0</v>
      </c>
      <c r="BX36" s="3">
        <f>IF(OR(Data!BY36="", Data!$H36="", $G36=""), 0, ((Data!BY36*Data!$H36*$G36)/2000) * IF(AND(BX$5="Particulate", ISNUMBER(Data!$O36)), (1-Data!$O36), 1) * IF(AND($K$3="Yes", ISNUMBER(Data!$Q36)), (1-Data!$Q36), 1))</f>
        <v>0</v>
      </c>
      <c r="BY36" s="3">
        <f>IF(OR(Data!BZ36="", Data!$H36="", $G36=""), 0, ((Data!BZ36*Data!$H36*$G36)/2000) * IF(AND(BY$5="Particulate", ISNUMBER(Data!$O36)), (1-Data!$O36), 1) * IF(AND($K$3="Yes", ISNUMBER(Data!$Q36)), (1-Data!$Q36), 1))</f>
        <v>0</v>
      </c>
      <c r="BZ36" s="3">
        <f>IF(OR(Data!CA36="", Data!$H36="", $G36=""), 0, ((Data!CA36*Data!$H36*$G36)/2000) * IF(AND(BZ$5="Particulate", ISNUMBER(Data!$O36)), (1-Data!$O36), 1) * IF(AND($K$3="Yes", ISNUMBER(Data!$Q36)), (1-Data!$Q36), 1))</f>
        <v>0</v>
      </c>
    </row>
    <row r="37" spans="1:78" x14ac:dyDescent="0.25">
      <c r="A37" s="347">
        <f>Data!A37</f>
        <v>29</v>
      </c>
      <c r="B37" s="108">
        <f>Data!B37</f>
        <v>0</v>
      </c>
      <c r="C37" s="108">
        <f>Data!C37</f>
        <v>0</v>
      </c>
      <c r="D37" s="108">
        <f>Data!D37</f>
        <v>0</v>
      </c>
      <c r="E37" s="108">
        <f>Data!E37</f>
        <v>0</v>
      </c>
      <c r="F37" s="108">
        <f>Data!F37</f>
        <v>0</v>
      </c>
      <c r="G37" s="189"/>
      <c r="Q37" s="365">
        <f>IF(ISNUMBER(Data!$K37), (Data!$K37*$G37)/2000, IF(AND(ISNUMBER(Data!$H37), ISNUMBER(Data!$I37)), (Data!$H37*Data!$I37*$G37)/2000, 0))</f>
        <v>0</v>
      </c>
      <c r="R37" s="17">
        <f>IF(ISNUMBER(Data!$L37), (Data!$L37*$G37)/2000, IF(AND(ISNUMBER(Data!$H37), ISNUMBER(Data!$J37)), (Data!$H37*Data!$J37*$G37)/2000, 0)) * IF(ISNUMBER(Data!$O37), 1-Data!$O37, 1) * IF(AND($K$3="yes",ISNUMBER(Data!$Q37)),(1-Data!$Q37),1)</f>
        <v>0</v>
      </c>
      <c r="S37" s="3">
        <f>IF(OR(Data!T37="", Data!$H37="", $G37=""), 0, ((Data!T37*Data!$H37*$G37)/2000) * IF(AND(S$5="Particulate", ISNUMBER(Data!$O37)), (1-Data!$O37), 1) * IF(AND($K$3="Yes", ISNUMBER(Data!$Q37)), (1-Data!$Q37), 1))</f>
        <v>0</v>
      </c>
      <c r="T37" s="3">
        <f>IF(OR(Data!U37="", Data!$H37="", $G37=""), 0, ((Data!U37*Data!$H37*$G37)/2000) * IF(AND(T$5="Particulate", ISNUMBER(Data!$O37)), (1-Data!$O37), 1) * IF(AND($K$3="Yes", ISNUMBER(Data!$Q37)), (1-Data!$Q37), 1))</f>
        <v>0</v>
      </c>
      <c r="U37" s="3">
        <f>IF(OR(Data!V37="", Data!$H37="", $G37=""), 0, ((Data!V37*Data!$H37*$G37)/2000) * IF(AND(U$5="Particulate", ISNUMBER(Data!$O37)), (1-Data!$O37), 1) * IF(AND($K$3="Yes", ISNUMBER(Data!$Q37)), (1-Data!$Q37), 1))</f>
        <v>0</v>
      </c>
      <c r="V37" s="3">
        <f>IF(OR(Data!W37="", Data!$H37="", $G37=""), 0, ((Data!W37*Data!$H37*$G37)/2000) * IF(AND(V$5="Particulate", ISNUMBER(Data!$O37)), (1-Data!$O37), 1) * IF(AND($K$3="Yes", ISNUMBER(Data!$Q37)), (1-Data!$Q37), 1))</f>
        <v>0</v>
      </c>
      <c r="W37" s="3">
        <f>IF(OR(Data!X37="", Data!$H37="", $G37=""), 0, ((Data!X37*Data!$H37*$G37)/2000) * IF(AND(W$5="Particulate", ISNUMBER(Data!$O37)), (1-Data!$O37), 1) * IF(AND($K$3="Yes", ISNUMBER(Data!$Q37)), (1-Data!$Q37), 1))</f>
        <v>0</v>
      </c>
      <c r="X37" s="3">
        <f>IF(OR(Data!Y37="", Data!$H37="", $G37=""), 0, ((Data!Y37*Data!$H37*$G37)/2000) * IF(AND(X$5="Particulate", ISNUMBER(Data!$O37)), (1-Data!$O37), 1) * IF(AND($K$3="Yes", ISNUMBER(Data!$Q37)), (1-Data!$Q37), 1))</f>
        <v>0</v>
      </c>
      <c r="Y37" s="3">
        <f>IF(OR(Data!Z37="", Data!$H37="", $G37=""), 0, ((Data!Z37*Data!$H37*$G37)/2000) * IF(AND(Y$5="Particulate", ISNUMBER(Data!$O37)), (1-Data!$O37), 1) * IF(AND($K$3="Yes", ISNUMBER(Data!$Q37)), (1-Data!$Q37), 1))</f>
        <v>0</v>
      </c>
      <c r="Z37" s="3">
        <f>IF(OR(Data!AA37="", Data!$H37="", $G37=""), 0, ((Data!AA37*Data!$H37*$G37)/2000) * IF(AND(Z$5="Particulate", ISNUMBER(Data!$O37)), (1-Data!$O37), 1) * IF(AND($K$3="Yes", ISNUMBER(Data!$Q37)), (1-Data!$Q37), 1))</f>
        <v>0</v>
      </c>
      <c r="AA37" s="3">
        <f>IF(OR(Data!AB37="", Data!$H37="", $G37=""), 0, ((Data!AB37*Data!$H37*$G37)/2000) * IF(AND(AA$5="Particulate", ISNUMBER(Data!$O37)), (1-Data!$O37), 1) * IF(AND($K$3="Yes", ISNUMBER(Data!$Q37)), (1-Data!$Q37), 1))</f>
        <v>0</v>
      </c>
      <c r="AB37" s="3">
        <f>IF(OR(Data!AC37="", Data!$H37="", $G37=""), 0, ((Data!AC37*Data!$H37*$G37)/2000) * IF(AND(AB$5="Particulate", ISNUMBER(Data!$O37)), (1-Data!$O37), 1) * IF(AND($K$3="Yes", ISNUMBER(Data!$Q37)), (1-Data!$Q37), 1))</f>
        <v>0</v>
      </c>
      <c r="AC37" s="3">
        <f>IF(OR(Data!AD37="", Data!$H37="", $G37=""), 0, ((Data!AD37*Data!$H37*$G37)/2000) * IF(AND(AC$5="Particulate", ISNUMBER(Data!$O37)), (1-Data!$O37), 1) * IF(AND($K$3="Yes", ISNUMBER(Data!$Q37)), (1-Data!$Q37), 1))</f>
        <v>0</v>
      </c>
      <c r="AD37" s="3">
        <f>IF(OR(Data!AE37="", Data!$H37="", $G37=""), 0, ((Data!AE37*Data!$H37*$G37)/2000) * IF(AND(AD$5="Particulate", ISNUMBER(Data!$O37)), (1-Data!$O37), 1) * IF(AND($K$3="Yes", ISNUMBER(Data!$Q37)), (1-Data!$Q37), 1))</f>
        <v>0</v>
      </c>
      <c r="AE37" s="3">
        <f>IF(OR(Data!AF37="", Data!$H37="", $G37=""), 0, ((Data!AF37*Data!$H37*$G37)/2000) * IF(AND(AE$5="Particulate", ISNUMBER(Data!$O37)), (1-Data!$O37), 1) * IF(AND($K$3="Yes", ISNUMBER(Data!$Q37)), (1-Data!$Q37), 1))</f>
        <v>0</v>
      </c>
      <c r="AF37" s="3">
        <f>IF(OR(Data!AG37="", Data!$H37="", $G37=""), 0, ((Data!AG37*Data!$H37*$G37)/2000) * IF(AND(AF$5="Particulate", ISNUMBER(Data!$O37)), (1-Data!$O37), 1) * IF(AND($K$3="Yes", ISNUMBER(Data!$Q37)), (1-Data!$Q37), 1))</f>
        <v>0</v>
      </c>
      <c r="AG37" s="3">
        <f>IF(OR(Data!AH37="", Data!$H37="", $G37=""), 0, ((Data!AH37*Data!$H37*$G37)/2000) * IF(AND(AG$5="Particulate", ISNUMBER(Data!$O37)), (1-Data!$O37), 1) * IF(AND($K$3="Yes", ISNUMBER(Data!$Q37)), (1-Data!$Q37), 1))</f>
        <v>0</v>
      </c>
      <c r="AH37" s="3">
        <f>IF(OR(Data!AI37="", Data!$H37="", $G37=""), 0, ((Data!AI37*Data!$H37*$G37)/2000) * IF(AND(AH$5="Particulate", ISNUMBER(Data!$O37)), (1-Data!$O37), 1) * IF(AND($K$3="Yes", ISNUMBER(Data!$Q37)), (1-Data!$Q37), 1))</f>
        <v>0</v>
      </c>
      <c r="AI37" s="3">
        <f>IF(OR(Data!AJ37="", Data!$H37="", $G37=""), 0, ((Data!AJ37*Data!$H37*$G37)/2000) * IF(AND(AI$5="Particulate", ISNUMBER(Data!$O37)), (1-Data!$O37), 1) * IF(AND($K$3="Yes", ISNUMBER(Data!$Q37)), (1-Data!$Q37), 1))</f>
        <v>0</v>
      </c>
      <c r="AJ37" s="3">
        <f>IF(OR(Data!AK37="", Data!$H37="", $G37=""), 0, ((Data!AK37*Data!$H37*$G37)/2000) * IF(AND(AJ$5="Particulate", ISNUMBER(Data!$O37)), (1-Data!$O37), 1) * IF(AND($K$3="Yes", ISNUMBER(Data!$Q37)), (1-Data!$Q37), 1))</f>
        <v>0</v>
      </c>
      <c r="AK37" s="3">
        <f>IF(OR(Data!AL37="", Data!$H37="", $G37=""), 0, ((Data!AL37*Data!$H37*$G37)/2000) * IF(AND(AK$5="Particulate", ISNUMBER(Data!$O37)), (1-Data!$O37), 1) * IF(AND($K$3="Yes", ISNUMBER(Data!$Q37)), (1-Data!$Q37), 1))</f>
        <v>0</v>
      </c>
      <c r="AL37" s="3">
        <f>IF(OR(Data!AM37="", Data!$H37="", $G37=""), 0, ((Data!AM37*Data!$H37*$G37)/2000) * IF(AND(AL$5="Particulate", ISNUMBER(Data!$O37)), (1-Data!$O37), 1) * IF(AND($K$3="Yes", ISNUMBER(Data!$Q37)), (1-Data!$Q37), 1))</f>
        <v>0</v>
      </c>
      <c r="AM37" s="3">
        <f>IF(OR(Data!AN37="", Data!$H37="", $G37=""), 0, ((Data!AN37*Data!$H37*$G37)/2000) * IF(AND(AM$5="Particulate", ISNUMBER(Data!$O37)), (1-Data!$O37), 1) * IF(AND($K$3="Yes", ISNUMBER(Data!$Q37)), (1-Data!$Q37), 1))</f>
        <v>0</v>
      </c>
      <c r="AN37" s="3">
        <f>IF(OR(Data!AO37="", Data!$H37="", $G37=""), 0, ((Data!AO37*Data!$H37*$G37)/2000) * IF(AND(AN$5="Particulate", ISNUMBER(Data!$O37)), (1-Data!$O37), 1) * IF(AND($K$3="Yes", ISNUMBER(Data!$Q37)), (1-Data!$Q37), 1))</f>
        <v>0</v>
      </c>
      <c r="AO37" s="3">
        <f>IF(OR(Data!AP37="", Data!$H37="", $G37=""), 0, ((Data!AP37*Data!$H37*$G37)/2000) * IF(AND(AO$5="Particulate", ISNUMBER(Data!$O37)), (1-Data!$O37), 1) * IF(AND($K$3="Yes", ISNUMBER(Data!$Q37)), (1-Data!$Q37), 1))</f>
        <v>0</v>
      </c>
      <c r="AP37" s="3">
        <f>IF(OR(Data!AQ37="", Data!$H37="", $G37=""), 0, ((Data!AQ37*Data!$H37*$G37)/2000) * IF(AND(AP$5="Particulate", ISNUMBER(Data!$O37)), (1-Data!$O37), 1) * IF(AND($K$3="Yes", ISNUMBER(Data!$Q37)), (1-Data!$Q37), 1))</f>
        <v>0</v>
      </c>
      <c r="AQ37" s="3">
        <f>IF(OR(Data!AR37="", Data!$H37="", $G37=""), 0, ((Data!AR37*Data!$H37*$G37)/2000) * IF(AND(AQ$5="Particulate", ISNUMBER(Data!$O37)), (1-Data!$O37), 1) * IF(AND($K$3="Yes", ISNUMBER(Data!$Q37)), (1-Data!$Q37), 1))</f>
        <v>0</v>
      </c>
      <c r="AR37" s="3">
        <f>IF(OR(Data!AS37="", Data!$H37="", $G37=""), 0, ((Data!AS37*Data!$H37*$G37)/2000) * IF(AND(AR$5="Particulate", ISNUMBER(Data!$O37)), (1-Data!$O37), 1) * IF(AND($K$3="Yes", ISNUMBER(Data!$Q37)), (1-Data!$Q37), 1))</f>
        <v>0</v>
      </c>
      <c r="AS37" s="3">
        <f>IF(OR(Data!AT37="", Data!$H37="", $G37=""), 0, ((Data!AT37*Data!$H37*$G37)/2000) * IF(AND(AS$5="Particulate", ISNUMBER(Data!$O37)), (1-Data!$O37), 1) * IF(AND($K$3="Yes", ISNUMBER(Data!$Q37)), (1-Data!$Q37), 1))</f>
        <v>0</v>
      </c>
      <c r="AT37" s="3">
        <f>IF(OR(Data!AU37="", Data!$H37="", $G37=""), 0, ((Data!AU37*Data!$H37*$G37)/2000) * IF(AND(AT$5="Particulate", ISNUMBER(Data!$O37)), (1-Data!$O37), 1) * IF(AND($K$3="Yes", ISNUMBER(Data!$Q37)), (1-Data!$Q37), 1))</f>
        <v>0</v>
      </c>
      <c r="AU37" s="3">
        <f>IF(OR(Data!AV37="", Data!$H37="", $G37=""), 0, ((Data!AV37*Data!$H37*$G37)/2000) * IF(AND(AU$5="Particulate", ISNUMBER(Data!$O37)), (1-Data!$O37), 1) * IF(AND($K$3="Yes", ISNUMBER(Data!$Q37)), (1-Data!$Q37), 1))</f>
        <v>0</v>
      </c>
      <c r="AV37" s="3">
        <f>IF(OR(Data!AW37="", Data!$H37="", $G37=""), 0, ((Data!AW37*Data!$H37*$G37)/2000) * IF(AND(AV$5="Particulate", ISNUMBER(Data!$O37)), (1-Data!$O37), 1) * IF(AND($K$3="Yes", ISNUMBER(Data!$Q37)), (1-Data!$Q37), 1))</f>
        <v>0</v>
      </c>
      <c r="AW37" s="3">
        <f>IF(OR(Data!AX37="", Data!$H37="", $G37=""), 0, ((Data!AX37*Data!$H37*$G37)/2000) * IF(AND(AW$5="Particulate", ISNUMBER(Data!$O37)), (1-Data!$O37), 1) * IF(AND($K$3="Yes", ISNUMBER(Data!$Q37)), (1-Data!$Q37), 1))</f>
        <v>0</v>
      </c>
      <c r="AX37" s="3">
        <f>IF(OR(Data!AY37="", Data!$H37="", $G37=""), 0, ((Data!AY37*Data!$H37*$G37)/2000) * IF(AND(AX$5="Particulate", ISNUMBER(Data!$O37)), (1-Data!$O37), 1) * IF(AND($K$3="Yes", ISNUMBER(Data!$Q37)), (1-Data!$Q37), 1))</f>
        <v>0</v>
      </c>
      <c r="AY37" s="3">
        <f>IF(OR(Data!AZ37="", Data!$H37="", $G37=""), 0, ((Data!AZ37*Data!$H37*$G37)/2000) * IF(AND(AY$5="Particulate", ISNUMBER(Data!$O37)), (1-Data!$O37), 1) * IF(AND($K$3="Yes", ISNUMBER(Data!$Q37)), (1-Data!$Q37), 1))</f>
        <v>0</v>
      </c>
      <c r="AZ37" s="3">
        <f>IF(OR(Data!BA37="", Data!$H37="", $G37=""), 0, ((Data!BA37*Data!$H37*$G37)/2000) * IF(AND(AZ$5="Particulate", ISNUMBER(Data!$O37)), (1-Data!$O37), 1) * IF(AND($K$3="Yes", ISNUMBER(Data!$Q37)), (1-Data!$Q37), 1))</f>
        <v>0</v>
      </c>
      <c r="BA37" s="3">
        <f>IF(OR(Data!BB37="", Data!$H37="", $G37=""), 0, ((Data!BB37*Data!$H37*$G37)/2000) * IF(AND(BA$5="Particulate", ISNUMBER(Data!$O37)), (1-Data!$O37), 1) * IF(AND($K$3="Yes", ISNUMBER(Data!$Q37)), (1-Data!$Q37), 1))</f>
        <v>0</v>
      </c>
      <c r="BB37" s="3">
        <f>IF(OR(Data!BC37="", Data!$H37="", $G37=""), 0, ((Data!BC37*Data!$H37*$G37)/2000) * IF(AND(BB$5="Particulate", ISNUMBER(Data!$O37)), (1-Data!$O37), 1) * IF(AND($K$3="Yes", ISNUMBER(Data!$Q37)), (1-Data!$Q37), 1))</f>
        <v>0</v>
      </c>
      <c r="BC37" s="3">
        <f>IF(OR(Data!BD37="", Data!$H37="", $G37=""), 0, ((Data!BD37*Data!$H37*$G37)/2000) * IF(AND(BC$5="Particulate", ISNUMBER(Data!$O37)), (1-Data!$O37), 1) * IF(AND($K$3="Yes", ISNUMBER(Data!$Q37)), (1-Data!$Q37), 1))</f>
        <v>0</v>
      </c>
      <c r="BD37" s="3">
        <f>IF(OR(Data!BE37="", Data!$H37="", $G37=""), 0, ((Data!BE37*Data!$H37*$G37)/2000) * IF(AND(BD$5="Particulate", ISNUMBER(Data!$O37)), (1-Data!$O37), 1) * IF(AND($K$3="Yes", ISNUMBER(Data!$Q37)), (1-Data!$Q37), 1))</f>
        <v>0</v>
      </c>
      <c r="BE37" s="3">
        <f>IF(OR(Data!BF37="", Data!$H37="", $G37=""), 0, ((Data!BF37*Data!$H37*$G37)/2000) * IF(AND(BE$5="Particulate", ISNUMBER(Data!$O37)), (1-Data!$O37), 1) * IF(AND($K$3="Yes", ISNUMBER(Data!$Q37)), (1-Data!$Q37), 1))</f>
        <v>0</v>
      </c>
      <c r="BF37" s="3">
        <f>IF(OR(Data!BG37="", Data!$H37="", $G37=""), 0, ((Data!BG37*Data!$H37*$G37)/2000) * IF(AND(BF$5="Particulate", ISNUMBER(Data!$O37)), (1-Data!$O37), 1) * IF(AND($K$3="Yes", ISNUMBER(Data!$Q37)), (1-Data!$Q37), 1))</f>
        <v>0</v>
      </c>
      <c r="BG37" s="3">
        <f>IF(OR(Data!BH37="", Data!$H37="", $G37=""), 0, ((Data!BH37*Data!$H37*$G37)/2000) * IF(AND(BG$5="Particulate", ISNUMBER(Data!$O37)), (1-Data!$O37), 1) * IF(AND($K$3="Yes", ISNUMBER(Data!$Q37)), (1-Data!$Q37), 1))</f>
        <v>0</v>
      </c>
      <c r="BH37" s="3">
        <f>IF(OR(Data!BI37="", Data!$H37="", $G37=""), 0, ((Data!BI37*Data!$H37*$G37)/2000) * IF(AND(BH$5="Particulate", ISNUMBER(Data!$O37)), (1-Data!$O37), 1) * IF(AND($K$3="Yes", ISNUMBER(Data!$Q37)), (1-Data!$Q37), 1))</f>
        <v>0</v>
      </c>
      <c r="BI37" s="3">
        <f>IF(OR(Data!BJ37="", Data!$H37="", $G37=""), 0, ((Data!BJ37*Data!$H37*$G37)/2000) * IF(AND(BI$5="Particulate", ISNUMBER(Data!$O37)), (1-Data!$O37), 1) * IF(AND($K$3="Yes", ISNUMBER(Data!$Q37)), (1-Data!$Q37), 1))</f>
        <v>0</v>
      </c>
      <c r="BJ37" s="3">
        <f>IF(OR(Data!BK37="", Data!$H37="", $G37=""), 0, ((Data!BK37*Data!$H37*$G37)/2000) * IF(AND(BJ$5="Particulate", ISNUMBER(Data!$O37)), (1-Data!$O37), 1) * IF(AND($K$3="Yes", ISNUMBER(Data!$Q37)), (1-Data!$Q37), 1))</f>
        <v>0</v>
      </c>
      <c r="BK37" s="3">
        <f>IF(OR(Data!BL37="", Data!$H37="", $G37=""), 0, ((Data!BL37*Data!$H37*$G37)/2000) * IF(AND(BK$5="Particulate", ISNUMBER(Data!$O37)), (1-Data!$O37), 1) * IF(AND($K$3="Yes", ISNUMBER(Data!$Q37)), (1-Data!$Q37), 1))</f>
        <v>0</v>
      </c>
      <c r="BL37" s="3">
        <f>IF(OR(Data!BM37="", Data!$H37="", $G37=""), 0, ((Data!BM37*Data!$H37*$G37)/2000) * IF(AND(BL$5="Particulate", ISNUMBER(Data!$O37)), (1-Data!$O37), 1) * IF(AND($K$3="Yes", ISNUMBER(Data!$Q37)), (1-Data!$Q37), 1))</f>
        <v>0</v>
      </c>
      <c r="BM37" s="3">
        <f>IF(OR(Data!BN37="", Data!$H37="", $G37=""), 0, ((Data!BN37*Data!$H37*$G37)/2000) * IF(AND(BM$5="Particulate", ISNUMBER(Data!$O37)), (1-Data!$O37), 1) * IF(AND($K$3="Yes", ISNUMBER(Data!$Q37)), (1-Data!$Q37), 1))</f>
        <v>0</v>
      </c>
      <c r="BN37" s="3">
        <f>IF(OR(Data!BO37="", Data!$H37="", $G37=""), 0, ((Data!BO37*Data!$H37*$G37)/2000) * IF(AND(BN$5="Particulate", ISNUMBER(Data!$O37)), (1-Data!$O37), 1) * IF(AND($K$3="Yes", ISNUMBER(Data!$Q37)), (1-Data!$Q37), 1))</f>
        <v>0</v>
      </c>
      <c r="BO37" s="3">
        <f>IF(OR(Data!BP37="", Data!$H37="", $G37=""), 0, ((Data!BP37*Data!$H37*$G37)/2000) * IF(AND(BO$5="Particulate", ISNUMBER(Data!$O37)), (1-Data!$O37), 1) * IF(AND($K$3="Yes", ISNUMBER(Data!$Q37)), (1-Data!$Q37), 1))</f>
        <v>0</v>
      </c>
      <c r="BP37" s="3">
        <f>IF(OR(Data!BQ37="", Data!$H37="", $G37=""), 0, ((Data!BQ37*Data!$H37*$G37)/2000) * IF(AND(BP$5="Particulate", ISNUMBER(Data!$O37)), (1-Data!$O37), 1) * IF(AND($K$3="Yes", ISNUMBER(Data!$Q37)), (1-Data!$Q37), 1))</f>
        <v>0</v>
      </c>
      <c r="BQ37" s="3">
        <f>IF(OR(Data!BR37="", Data!$H37="", $G37=""), 0, ((Data!BR37*Data!$H37*$G37)/2000) * IF(AND(BQ$5="Particulate", ISNUMBER(Data!$O37)), (1-Data!$O37), 1) * IF(AND($K$3="Yes", ISNUMBER(Data!$Q37)), (1-Data!$Q37), 1))</f>
        <v>0</v>
      </c>
      <c r="BR37" s="3">
        <f>IF(OR(Data!BS37="", Data!$H37="", $G37=""), 0, ((Data!BS37*Data!$H37*$G37)/2000) * IF(AND(BR$5="Particulate", ISNUMBER(Data!$O37)), (1-Data!$O37), 1) * IF(AND($K$3="Yes", ISNUMBER(Data!$Q37)), (1-Data!$Q37), 1))</f>
        <v>0</v>
      </c>
      <c r="BS37" s="3">
        <f>IF(OR(Data!BT37="", Data!$H37="", $G37=""), 0, ((Data!BT37*Data!$H37*$G37)/2000) * IF(AND(BS$5="Particulate", ISNUMBER(Data!$O37)), (1-Data!$O37), 1) * IF(AND($K$3="Yes", ISNUMBER(Data!$Q37)), (1-Data!$Q37), 1))</f>
        <v>0</v>
      </c>
      <c r="BT37" s="3">
        <f>IF(OR(Data!BU37="", Data!$H37="", $G37=""), 0, ((Data!BU37*Data!$H37*$G37)/2000) * IF(AND(BT$5="Particulate", ISNUMBER(Data!$O37)), (1-Data!$O37), 1) * IF(AND($K$3="Yes", ISNUMBER(Data!$Q37)), (1-Data!$Q37), 1))</f>
        <v>0</v>
      </c>
      <c r="BU37" s="3">
        <f>IF(OR(Data!BV37="", Data!$H37="", $G37=""), 0, ((Data!BV37*Data!$H37*$G37)/2000) * IF(AND(BU$5="Particulate", ISNUMBER(Data!$O37)), (1-Data!$O37), 1) * IF(AND($K$3="Yes", ISNUMBER(Data!$Q37)), (1-Data!$Q37), 1))</f>
        <v>0</v>
      </c>
      <c r="BV37" s="3">
        <f>IF(OR(Data!BW37="", Data!$H37="", $G37=""), 0, ((Data!BW37*Data!$H37*$G37)/2000) * IF(AND(BV$5="Particulate", ISNUMBER(Data!$O37)), (1-Data!$O37), 1) * IF(AND($K$3="Yes", ISNUMBER(Data!$Q37)), (1-Data!$Q37), 1))</f>
        <v>0</v>
      </c>
      <c r="BW37" s="3">
        <f>IF(OR(Data!BX37="", Data!$H37="", $G37=""), 0, ((Data!BX37*Data!$H37*$G37)/2000) * IF(AND(BW$5="Particulate", ISNUMBER(Data!$O37)), (1-Data!$O37), 1) * IF(AND($K$3="Yes", ISNUMBER(Data!$Q37)), (1-Data!$Q37), 1))</f>
        <v>0</v>
      </c>
      <c r="BX37" s="3">
        <f>IF(OR(Data!BY37="", Data!$H37="", $G37=""), 0, ((Data!BY37*Data!$H37*$G37)/2000) * IF(AND(BX$5="Particulate", ISNUMBER(Data!$O37)), (1-Data!$O37), 1) * IF(AND($K$3="Yes", ISNUMBER(Data!$Q37)), (1-Data!$Q37), 1))</f>
        <v>0</v>
      </c>
      <c r="BY37" s="3">
        <f>IF(OR(Data!BZ37="", Data!$H37="", $G37=""), 0, ((Data!BZ37*Data!$H37*$G37)/2000) * IF(AND(BY$5="Particulate", ISNUMBER(Data!$O37)), (1-Data!$O37), 1) * IF(AND($K$3="Yes", ISNUMBER(Data!$Q37)), (1-Data!$Q37), 1))</f>
        <v>0</v>
      </c>
      <c r="BZ37" s="3">
        <f>IF(OR(Data!CA37="", Data!$H37="", $G37=""), 0, ((Data!CA37*Data!$H37*$G37)/2000) * IF(AND(BZ$5="Particulate", ISNUMBER(Data!$O37)), (1-Data!$O37), 1) * IF(AND($K$3="Yes", ISNUMBER(Data!$Q37)), (1-Data!$Q37), 1))</f>
        <v>0</v>
      </c>
    </row>
    <row r="38" spans="1:78" x14ac:dyDescent="0.25">
      <c r="A38" s="347">
        <f>Data!A38</f>
        <v>30</v>
      </c>
      <c r="B38" s="108">
        <f>Data!B38</f>
        <v>0</v>
      </c>
      <c r="C38" s="108">
        <f>Data!C38</f>
        <v>0</v>
      </c>
      <c r="D38" s="108">
        <f>Data!D38</f>
        <v>0</v>
      </c>
      <c r="E38" s="108">
        <f>Data!E38</f>
        <v>0</v>
      </c>
      <c r="F38" s="108">
        <f>Data!F38</f>
        <v>0</v>
      </c>
      <c r="G38" s="189"/>
      <c r="Q38" s="365">
        <f>IF(ISNUMBER(Data!$K38), (Data!$K38*$G38)/2000, IF(AND(ISNUMBER(Data!$H38), ISNUMBER(Data!$I38)), (Data!$H38*Data!$I38*$G38)/2000, 0))</f>
        <v>0</v>
      </c>
      <c r="R38" s="17">
        <f>IF(ISNUMBER(Data!$L38), (Data!$L38*$G38)/2000, IF(AND(ISNUMBER(Data!$H38), ISNUMBER(Data!$J38)), (Data!$H38*Data!$J38*$G38)/2000, 0)) * IF(ISNUMBER(Data!$O38), 1-Data!$O38, 1) * IF(AND($K$3="yes",ISNUMBER(Data!$Q38)),(1-Data!$Q38),1)</f>
        <v>0</v>
      </c>
      <c r="S38" s="3">
        <f>IF(OR(Data!T38="", Data!$H38="", $G38=""), 0, ((Data!T38*Data!$H38*$G38)/2000) * IF(AND(S$5="Particulate", ISNUMBER(Data!$O38)), (1-Data!$O38), 1) * IF(AND($K$3="Yes", ISNUMBER(Data!$Q38)), (1-Data!$Q38), 1))</f>
        <v>0</v>
      </c>
      <c r="T38" s="3">
        <f>IF(OR(Data!U38="", Data!$H38="", $G38=""), 0, ((Data!U38*Data!$H38*$G38)/2000) * IF(AND(T$5="Particulate", ISNUMBER(Data!$O38)), (1-Data!$O38), 1) * IF(AND($K$3="Yes", ISNUMBER(Data!$Q38)), (1-Data!$Q38), 1))</f>
        <v>0</v>
      </c>
      <c r="U38" s="3">
        <f>IF(OR(Data!V38="", Data!$H38="", $G38=""), 0, ((Data!V38*Data!$H38*$G38)/2000) * IF(AND(U$5="Particulate", ISNUMBER(Data!$O38)), (1-Data!$O38), 1) * IF(AND($K$3="Yes", ISNUMBER(Data!$Q38)), (1-Data!$Q38), 1))</f>
        <v>0</v>
      </c>
      <c r="V38" s="3">
        <f>IF(OR(Data!W38="", Data!$H38="", $G38=""), 0, ((Data!W38*Data!$H38*$G38)/2000) * IF(AND(V$5="Particulate", ISNUMBER(Data!$O38)), (1-Data!$O38), 1) * IF(AND($K$3="Yes", ISNUMBER(Data!$Q38)), (1-Data!$Q38), 1))</f>
        <v>0</v>
      </c>
      <c r="W38" s="3">
        <f>IF(OR(Data!X38="", Data!$H38="", $G38=""), 0, ((Data!X38*Data!$H38*$G38)/2000) * IF(AND(W$5="Particulate", ISNUMBER(Data!$O38)), (1-Data!$O38), 1) * IF(AND($K$3="Yes", ISNUMBER(Data!$Q38)), (1-Data!$Q38), 1))</f>
        <v>0</v>
      </c>
      <c r="X38" s="3">
        <f>IF(OR(Data!Y38="", Data!$H38="", $G38=""), 0, ((Data!Y38*Data!$H38*$G38)/2000) * IF(AND(X$5="Particulate", ISNUMBER(Data!$O38)), (1-Data!$O38), 1) * IF(AND($K$3="Yes", ISNUMBER(Data!$Q38)), (1-Data!$Q38), 1))</f>
        <v>0</v>
      </c>
      <c r="Y38" s="3">
        <f>IF(OR(Data!Z38="", Data!$H38="", $G38=""), 0, ((Data!Z38*Data!$H38*$G38)/2000) * IF(AND(Y$5="Particulate", ISNUMBER(Data!$O38)), (1-Data!$O38), 1) * IF(AND($K$3="Yes", ISNUMBER(Data!$Q38)), (1-Data!$Q38), 1))</f>
        <v>0</v>
      </c>
      <c r="Z38" s="3">
        <f>IF(OR(Data!AA38="", Data!$H38="", $G38=""), 0, ((Data!AA38*Data!$H38*$G38)/2000) * IF(AND(Z$5="Particulate", ISNUMBER(Data!$O38)), (1-Data!$O38), 1) * IF(AND($K$3="Yes", ISNUMBER(Data!$Q38)), (1-Data!$Q38), 1))</f>
        <v>0</v>
      </c>
      <c r="AA38" s="3">
        <f>IF(OR(Data!AB38="", Data!$H38="", $G38=""), 0, ((Data!AB38*Data!$H38*$G38)/2000) * IF(AND(AA$5="Particulate", ISNUMBER(Data!$O38)), (1-Data!$O38), 1) * IF(AND($K$3="Yes", ISNUMBER(Data!$Q38)), (1-Data!$Q38), 1))</f>
        <v>0</v>
      </c>
      <c r="AB38" s="3">
        <f>IF(OR(Data!AC38="", Data!$H38="", $G38=""), 0, ((Data!AC38*Data!$H38*$G38)/2000) * IF(AND(AB$5="Particulate", ISNUMBER(Data!$O38)), (1-Data!$O38), 1) * IF(AND($K$3="Yes", ISNUMBER(Data!$Q38)), (1-Data!$Q38), 1))</f>
        <v>0</v>
      </c>
      <c r="AC38" s="3">
        <f>IF(OR(Data!AD38="", Data!$H38="", $G38=""), 0, ((Data!AD38*Data!$H38*$G38)/2000) * IF(AND(AC$5="Particulate", ISNUMBER(Data!$O38)), (1-Data!$O38), 1) * IF(AND($K$3="Yes", ISNUMBER(Data!$Q38)), (1-Data!$Q38), 1))</f>
        <v>0</v>
      </c>
      <c r="AD38" s="3">
        <f>IF(OR(Data!AE38="", Data!$H38="", $G38=""), 0, ((Data!AE38*Data!$H38*$G38)/2000) * IF(AND(AD$5="Particulate", ISNUMBER(Data!$O38)), (1-Data!$O38), 1) * IF(AND($K$3="Yes", ISNUMBER(Data!$Q38)), (1-Data!$Q38), 1))</f>
        <v>0</v>
      </c>
      <c r="AE38" s="3">
        <f>IF(OR(Data!AF38="", Data!$H38="", $G38=""), 0, ((Data!AF38*Data!$H38*$G38)/2000) * IF(AND(AE$5="Particulate", ISNUMBER(Data!$O38)), (1-Data!$O38), 1) * IF(AND($K$3="Yes", ISNUMBER(Data!$Q38)), (1-Data!$Q38), 1))</f>
        <v>0</v>
      </c>
      <c r="AF38" s="3">
        <f>IF(OR(Data!AG38="", Data!$H38="", $G38=""), 0, ((Data!AG38*Data!$H38*$G38)/2000) * IF(AND(AF$5="Particulate", ISNUMBER(Data!$O38)), (1-Data!$O38), 1) * IF(AND($K$3="Yes", ISNUMBER(Data!$Q38)), (1-Data!$Q38), 1))</f>
        <v>0</v>
      </c>
      <c r="AG38" s="3">
        <f>IF(OR(Data!AH38="", Data!$H38="", $G38=""), 0, ((Data!AH38*Data!$H38*$G38)/2000) * IF(AND(AG$5="Particulate", ISNUMBER(Data!$O38)), (1-Data!$O38), 1) * IF(AND($K$3="Yes", ISNUMBER(Data!$Q38)), (1-Data!$Q38), 1))</f>
        <v>0</v>
      </c>
      <c r="AH38" s="3">
        <f>IF(OR(Data!AI38="", Data!$H38="", $G38=""), 0, ((Data!AI38*Data!$H38*$G38)/2000) * IF(AND(AH$5="Particulate", ISNUMBER(Data!$O38)), (1-Data!$O38), 1) * IF(AND($K$3="Yes", ISNUMBER(Data!$Q38)), (1-Data!$Q38), 1))</f>
        <v>0</v>
      </c>
      <c r="AI38" s="3">
        <f>IF(OR(Data!AJ38="", Data!$H38="", $G38=""), 0, ((Data!AJ38*Data!$H38*$G38)/2000) * IF(AND(AI$5="Particulate", ISNUMBER(Data!$O38)), (1-Data!$O38), 1) * IF(AND($K$3="Yes", ISNUMBER(Data!$Q38)), (1-Data!$Q38), 1))</f>
        <v>0</v>
      </c>
      <c r="AJ38" s="3">
        <f>IF(OR(Data!AK38="", Data!$H38="", $G38=""), 0, ((Data!AK38*Data!$H38*$G38)/2000) * IF(AND(AJ$5="Particulate", ISNUMBER(Data!$O38)), (1-Data!$O38), 1) * IF(AND($K$3="Yes", ISNUMBER(Data!$Q38)), (1-Data!$Q38), 1))</f>
        <v>0</v>
      </c>
      <c r="AK38" s="3">
        <f>IF(OR(Data!AL38="", Data!$H38="", $G38=""), 0, ((Data!AL38*Data!$H38*$G38)/2000) * IF(AND(AK$5="Particulate", ISNUMBER(Data!$O38)), (1-Data!$O38), 1) * IF(AND($K$3="Yes", ISNUMBER(Data!$Q38)), (1-Data!$Q38), 1))</f>
        <v>0</v>
      </c>
      <c r="AL38" s="3">
        <f>IF(OR(Data!AM38="", Data!$H38="", $G38=""), 0, ((Data!AM38*Data!$H38*$G38)/2000) * IF(AND(AL$5="Particulate", ISNUMBER(Data!$O38)), (1-Data!$O38), 1) * IF(AND($K$3="Yes", ISNUMBER(Data!$Q38)), (1-Data!$Q38), 1))</f>
        <v>0</v>
      </c>
      <c r="AM38" s="3">
        <f>IF(OR(Data!AN38="", Data!$H38="", $G38=""), 0, ((Data!AN38*Data!$H38*$G38)/2000) * IF(AND(AM$5="Particulate", ISNUMBER(Data!$O38)), (1-Data!$O38), 1) * IF(AND($K$3="Yes", ISNUMBER(Data!$Q38)), (1-Data!$Q38), 1))</f>
        <v>0</v>
      </c>
      <c r="AN38" s="3">
        <f>IF(OR(Data!AO38="", Data!$H38="", $G38=""), 0, ((Data!AO38*Data!$H38*$G38)/2000) * IF(AND(AN$5="Particulate", ISNUMBER(Data!$O38)), (1-Data!$O38), 1) * IF(AND($K$3="Yes", ISNUMBER(Data!$Q38)), (1-Data!$Q38), 1))</f>
        <v>0</v>
      </c>
      <c r="AO38" s="3">
        <f>IF(OR(Data!AP38="", Data!$H38="", $G38=""), 0, ((Data!AP38*Data!$H38*$G38)/2000) * IF(AND(AO$5="Particulate", ISNUMBER(Data!$O38)), (1-Data!$O38), 1) * IF(AND($K$3="Yes", ISNUMBER(Data!$Q38)), (1-Data!$Q38), 1))</f>
        <v>0</v>
      </c>
      <c r="AP38" s="3">
        <f>IF(OR(Data!AQ38="", Data!$H38="", $G38=""), 0, ((Data!AQ38*Data!$H38*$G38)/2000) * IF(AND(AP$5="Particulate", ISNUMBER(Data!$O38)), (1-Data!$O38), 1) * IF(AND($K$3="Yes", ISNUMBER(Data!$Q38)), (1-Data!$Q38), 1))</f>
        <v>0</v>
      </c>
      <c r="AQ38" s="3">
        <f>IF(OR(Data!AR38="", Data!$H38="", $G38=""), 0, ((Data!AR38*Data!$H38*$G38)/2000) * IF(AND(AQ$5="Particulate", ISNUMBER(Data!$O38)), (1-Data!$O38), 1) * IF(AND($K$3="Yes", ISNUMBER(Data!$Q38)), (1-Data!$Q38), 1))</f>
        <v>0</v>
      </c>
      <c r="AR38" s="3">
        <f>IF(OR(Data!AS38="", Data!$H38="", $G38=""), 0, ((Data!AS38*Data!$H38*$G38)/2000) * IF(AND(AR$5="Particulate", ISNUMBER(Data!$O38)), (1-Data!$O38), 1) * IF(AND($K$3="Yes", ISNUMBER(Data!$Q38)), (1-Data!$Q38), 1))</f>
        <v>0</v>
      </c>
      <c r="AS38" s="3">
        <f>IF(OR(Data!AT38="", Data!$H38="", $G38=""), 0, ((Data!AT38*Data!$H38*$G38)/2000) * IF(AND(AS$5="Particulate", ISNUMBER(Data!$O38)), (1-Data!$O38), 1) * IF(AND($K$3="Yes", ISNUMBER(Data!$Q38)), (1-Data!$Q38), 1))</f>
        <v>0</v>
      </c>
      <c r="AT38" s="3">
        <f>IF(OR(Data!AU38="", Data!$H38="", $G38=""), 0, ((Data!AU38*Data!$H38*$G38)/2000) * IF(AND(AT$5="Particulate", ISNUMBER(Data!$O38)), (1-Data!$O38), 1) * IF(AND($K$3="Yes", ISNUMBER(Data!$Q38)), (1-Data!$Q38), 1))</f>
        <v>0</v>
      </c>
      <c r="AU38" s="3">
        <f>IF(OR(Data!AV38="", Data!$H38="", $G38=""), 0, ((Data!AV38*Data!$H38*$G38)/2000) * IF(AND(AU$5="Particulate", ISNUMBER(Data!$O38)), (1-Data!$O38), 1) * IF(AND($K$3="Yes", ISNUMBER(Data!$Q38)), (1-Data!$Q38), 1))</f>
        <v>0</v>
      </c>
      <c r="AV38" s="3">
        <f>IF(OR(Data!AW38="", Data!$H38="", $G38=""), 0, ((Data!AW38*Data!$H38*$G38)/2000) * IF(AND(AV$5="Particulate", ISNUMBER(Data!$O38)), (1-Data!$O38), 1) * IF(AND($K$3="Yes", ISNUMBER(Data!$Q38)), (1-Data!$Q38), 1))</f>
        <v>0</v>
      </c>
      <c r="AW38" s="3">
        <f>IF(OR(Data!AX38="", Data!$H38="", $G38=""), 0, ((Data!AX38*Data!$H38*$G38)/2000) * IF(AND(AW$5="Particulate", ISNUMBER(Data!$O38)), (1-Data!$O38), 1) * IF(AND($K$3="Yes", ISNUMBER(Data!$Q38)), (1-Data!$Q38), 1))</f>
        <v>0</v>
      </c>
      <c r="AX38" s="3">
        <f>IF(OR(Data!AY38="", Data!$H38="", $G38=""), 0, ((Data!AY38*Data!$H38*$G38)/2000) * IF(AND(AX$5="Particulate", ISNUMBER(Data!$O38)), (1-Data!$O38), 1) * IF(AND($K$3="Yes", ISNUMBER(Data!$Q38)), (1-Data!$Q38), 1))</f>
        <v>0</v>
      </c>
      <c r="AY38" s="3">
        <f>IF(OR(Data!AZ38="", Data!$H38="", $G38=""), 0, ((Data!AZ38*Data!$H38*$G38)/2000) * IF(AND(AY$5="Particulate", ISNUMBER(Data!$O38)), (1-Data!$O38), 1) * IF(AND($K$3="Yes", ISNUMBER(Data!$Q38)), (1-Data!$Q38), 1))</f>
        <v>0</v>
      </c>
      <c r="AZ38" s="3">
        <f>IF(OR(Data!BA38="", Data!$H38="", $G38=""), 0, ((Data!BA38*Data!$H38*$G38)/2000) * IF(AND(AZ$5="Particulate", ISNUMBER(Data!$O38)), (1-Data!$O38), 1) * IF(AND($K$3="Yes", ISNUMBER(Data!$Q38)), (1-Data!$Q38), 1))</f>
        <v>0</v>
      </c>
      <c r="BA38" s="3">
        <f>IF(OR(Data!BB38="", Data!$H38="", $G38=""), 0, ((Data!BB38*Data!$H38*$G38)/2000) * IF(AND(BA$5="Particulate", ISNUMBER(Data!$O38)), (1-Data!$O38), 1) * IF(AND($K$3="Yes", ISNUMBER(Data!$Q38)), (1-Data!$Q38), 1))</f>
        <v>0</v>
      </c>
      <c r="BB38" s="3">
        <f>IF(OR(Data!BC38="", Data!$H38="", $G38=""), 0, ((Data!BC38*Data!$H38*$G38)/2000) * IF(AND(BB$5="Particulate", ISNUMBER(Data!$O38)), (1-Data!$O38), 1) * IF(AND($K$3="Yes", ISNUMBER(Data!$Q38)), (1-Data!$Q38), 1))</f>
        <v>0</v>
      </c>
      <c r="BC38" s="3">
        <f>IF(OR(Data!BD38="", Data!$H38="", $G38=""), 0, ((Data!BD38*Data!$H38*$G38)/2000) * IF(AND(BC$5="Particulate", ISNUMBER(Data!$O38)), (1-Data!$O38), 1) * IF(AND($K$3="Yes", ISNUMBER(Data!$Q38)), (1-Data!$Q38), 1))</f>
        <v>0</v>
      </c>
      <c r="BD38" s="3">
        <f>IF(OR(Data!BE38="", Data!$H38="", $G38=""), 0, ((Data!BE38*Data!$H38*$G38)/2000) * IF(AND(BD$5="Particulate", ISNUMBER(Data!$O38)), (1-Data!$O38), 1) * IF(AND($K$3="Yes", ISNUMBER(Data!$Q38)), (1-Data!$Q38), 1))</f>
        <v>0</v>
      </c>
      <c r="BE38" s="3">
        <f>IF(OR(Data!BF38="", Data!$H38="", $G38=""), 0, ((Data!BF38*Data!$H38*$G38)/2000) * IF(AND(BE$5="Particulate", ISNUMBER(Data!$O38)), (1-Data!$O38), 1) * IF(AND($K$3="Yes", ISNUMBER(Data!$Q38)), (1-Data!$Q38), 1))</f>
        <v>0</v>
      </c>
      <c r="BF38" s="3">
        <f>IF(OR(Data!BG38="", Data!$H38="", $G38=""), 0, ((Data!BG38*Data!$H38*$G38)/2000) * IF(AND(BF$5="Particulate", ISNUMBER(Data!$O38)), (1-Data!$O38), 1) * IF(AND($K$3="Yes", ISNUMBER(Data!$Q38)), (1-Data!$Q38), 1))</f>
        <v>0</v>
      </c>
      <c r="BG38" s="3">
        <f>IF(OR(Data!BH38="", Data!$H38="", $G38=""), 0, ((Data!BH38*Data!$H38*$G38)/2000) * IF(AND(BG$5="Particulate", ISNUMBER(Data!$O38)), (1-Data!$O38), 1) * IF(AND($K$3="Yes", ISNUMBER(Data!$Q38)), (1-Data!$Q38), 1))</f>
        <v>0</v>
      </c>
      <c r="BH38" s="3">
        <f>IF(OR(Data!BI38="", Data!$H38="", $G38=""), 0, ((Data!BI38*Data!$H38*$G38)/2000) * IF(AND(BH$5="Particulate", ISNUMBER(Data!$O38)), (1-Data!$O38), 1) * IF(AND($K$3="Yes", ISNUMBER(Data!$Q38)), (1-Data!$Q38), 1))</f>
        <v>0</v>
      </c>
      <c r="BI38" s="3">
        <f>IF(OR(Data!BJ38="", Data!$H38="", $G38=""), 0, ((Data!BJ38*Data!$H38*$G38)/2000) * IF(AND(BI$5="Particulate", ISNUMBER(Data!$O38)), (1-Data!$O38), 1) * IF(AND($K$3="Yes", ISNUMBER(Data!$Q38)), (1-Data!$Q38), 1))</f>
        <v>0</v>
      </c>
      <c r="BJ38" s="3">
        <f>IF(OR(Data!BK38="", Data!$H38="", $G38=""), 0, ((Data!BK38*Data!$H38*$G38)/2000) * IF(AND(BJ$5="Particulate", ISNUMBER(Data!$O38)), (1-Data!$O38), 1) * IF(AND($K$3="Yes", ISNUMBER(Data!$Q38)), (1-Data!$Q38), 1))</f>
        <v>0</v>
      </c>
      <c r="BK38" s="3">
        <f>IF(OR(Data!BL38="", Data!$H38="", $G38=""), 0, ((Data!BL38*Data!$H38*$G38)/2000) * IF(AND(BK$5="Particulate", ISNUMBER(Data!$O38)), (1-Data!$O38), 1) * IF(AND($K$3="Yes", ISNUMBER(Data!$Q38)), (1-Data!$Q38), 1))</f>
        <v>0</v>
      </c>
      <c r="BL38" s="3">
        <f>IF(OR(Data!BM38="", Data!$H38="", $G38=""), 0, ((Data!BM38*Data!$H38*$G38)/2000) * IF(AND(BL$5="Particulate", ISNUMBER(Data!$O38)), (1-Data!$O38), 1) * IF(AND($K$3="Yes", ISNUMBER(Data!$Q38)), (1-Data!$Q38), 1))</f>
        <v>0</v>
      </c>
      <c r="BM38" s="3">
        <f>IF(OR(Data!BN38="", Data!$H38="", $G38=""), 0, ((Data!BN38*Data!$H38*$G38)/2000) * IF(AND(BM$5="Particulate", ISNUMBER(Data!$O38)), (1-Data!$O38), 1) * IF(AND($K$3="Yes", ISNUMBER(Data!$Q38)), (1-Data!$Q38), 1))</f>
        <v>0</v>
      </c>
      <c r="BN38" s="3">
        <f>IF(OR(Data!BO38="", Data!$H38="", $G38=""), 0, ((Data!BO38*Data!$H38*$G38)/2000) * IF(AND(BN$5="Particulate", ISNUMBER(Data!$O38)), (1-Data!$O38), 1) * IF(AND($K$3="Yes", ISNUMBER(Data!$Q38)), (1-Data!$Q38), 1))</f>
        <v>0</v>
      </c>
      <c r="BO38" s="3">
        <f>IF(OR(Data!BP38="", Data!$H38="", $G38=""), 0, ((Data!BP38*Data!$H38*$G38)/2000) * IF(AND(BO$5="Particulate", ISNUMBER(Data!$O38)), (1-Data!$O38), 1) * IF(AND($K$3="Yes", ISNUMBER(Data!$Q38)), (1-Data!$Q38), 1))</f>
        <v>0</v>
      </c>
      <c r="BP38" s="3">
        <f>IF(OR(Data!BQ38="", Data!$H38="", $G38=""), 0, ((Data!BQ38*Data!$H38*$G38)/2000) * IF(AND(BP$5="Particulate", ISNUMBER(Data!$O38)), (1-Data!$O38), 1) * IF(AND($K$3="Yes", ISNUMBER(Data!$Q38)), (1-Data!$Q38), 1))</f>
        <v>0</v>
      </c>
      <c r="BQ38" s="3">
        <f>IF(OR(Data!BR38="", Data!$H38="", $G38=""), 0, ((Data!BR38*Data!$H38*$G38)/2000) * IF(AND(BQ$5="Particulate", ISNUMBER(Data!$O38)), (1-Data!$O38), 1) * IF(AND($K$3="Yes", ISNUMBER(Data!$Q38)), (1-Data!$Q38), 1))</f>
        <v>0</v>
      </c>
      <c r="BR38" s="3">
        <f>IF(OR(Data!BS38="", Data!$H38="", $G38=""), 0, ((Data!BS38*Data!$H38*$G38)/2000) * IF(AND(BR$5="Particulate", ISNUMBER(Data!$O38)), (1-Data!$O38), 1) * IF(AND($K$3="Yes", ISNUMBER(Data!$Q38)), (1-Data!$Q38), 1))</f>
        <v>0</v>
      </c>
      <c r="BS38" s="3">
        <f>IF(OR(Data!BT38="", Data!$H38="", $G38=""), 0, ((Data!BT38*Data!$H38*$G38)/2000) * IF(AND(BS$5="Particulate", ISNUMBER(Data!$O38)), (1-Data!$O38), 1) * IF(AND($K$3="Yes", ISNUMBER(Data!$Q38)), (1-Data!$Q38), 1))</f>
        <v>0</v>
      </c>
      <c r="BT38" s="3">
        <f>IF(OR(Data!BU38="", Data!$H38="", $G38=""), 0, ((Data!BU38*Data!$H38*$G38)/2000) * IF(AND(BT$5="Particulate", ISNUMBER(Data!$O38)), (1-Data!$O38), 1) * IF(AND($K$3="Yes", ISNUMBER(Data!$Q38)), (1-Data!$Q38), 1))</f>
        <v>0</v>
      </c>
      <c r="BU38" s="3">
        <f>IF(OR(Data!BV38="", Data!$H38="", $G38=""), 0, ((Data!BV38*Data!$H38*$G38)/2000) * IF(AND(BU$5="Particulate", ISNUMBER(Data!$O38)), (1-Data!$O38), 1) * IF(AND($K$3="Yes", ISNUMBER(Data!$Q38)), (1-Data!$Q38), 1))</f>
        <v>0</v>
      </c>
      <c r="BV38" s="3">
        <f>IF(OR(Data!BW38="", Data!$H38="", $G38=""), 0, ((Data!BW38*Data!$H38*$G38)/2000) * IF(AND(BV$5="Particulate", ISNUMBER(Data!$O38)), (1-Data!$O38), 1) * IF(AND($K$3="Yes", ISNUMBER(Data!$Q38)), (1-Data!$Q38), 1))</f>
        <v>0</v>
      </c>
      <c r="BW38" s="3">
        <f>IF(OR(Data!BX38="", Data!$H38="", $G38=""), 0, ((Data!BX38*Data!$H38*$G38)/2000) * IF(AND(BW$5="Particulate", ISNUMBER(Data!$O38)), (1-Data!$O38), 1) * IF(AND($K$3="Yes", ISNUMBER(Data!$Q38)), (1-Data!$Q38), 1))</f>
        <v>0</v>
      </c>
      <c r="BX38" s="3">
        <f>IF(OR(Data!BY38="", Data!$H38="", $G38=""), 0, ((Data!BY38*Data!$H38*$G38)/2000) * IF(AND(BX$5="Particulate", ISNUMBER(Data!$O38)), (1-Data!$O38), 1) * IF(AND($K$3="Yes", ISNUMBER(Data!$Q38)), (1-Data!$Q38), 1))</f>
        <v>0</v>
      </c>
      <c r="BY38" s="3">
        <f>IF(OR(Data!BZ38="", Data!$H38="", $G38=""), 0, ((Data!BZ38*Data!$H38*$G38)/2000) * IF(AND(BY$5="Particulate", ISNUMBER(Data!$O38)), (1-Data!$O38), 1) * IF(AND($K$3="Yes", ISNUMBER(Data!$Q38)), (1-Data!$Q38), 1))</f>
        <v>0</v>
      </c>
      <c r="BZ38" s="3">
        <f>IF(OR(Data!CA38="", Data!$H38="", $G38=""), 0, ((Data!CA38*Data!$H38*$G38)/2000) * IF(AND(BZ$5="Particulate", ISNUMBER(Data!$O38)), (1-Data!$O38), 1) * IF(AND($K$3="Yes", ISNUMBER(Data!$Q38)), (1-Data!$Q38), 1))</f>
        <v>0</v>
      </c>
    </row>
    <row r="39" spans="1:78" x14ac:dyDescent="0.25">
      <c r="A39" s="347">
        <f>Data!A39</f>
        <v>31</v>
      </c>
      <c r="B39" s="108">
        <f>Data!B39</f>
        <v>0</v>
      </c>
      <c r="C39" s="108">
        <f>Data!C39</f>
        <v>0</v>
      </c>
      <c r="D39" s="108">
        <f>Data!D39</f>
        <v>0</v>
      </c>
      <c r="E39" s="108">
        <f>Data!E39</f>
        <v>0</v>
      </c>
      <c r="F39" s="108">
        <f>Data!F39</f>
        <v>0</v>
      </c>
      <c r="G39" s="189"/>
      <c r="Q39" s="365">
        <f>IF(ISNUMBER(Data!$K39), (Data!$K39*$G39)/2000, IF(AND(ISNUMBER(Data!$H39), ISNUMBER(Data!$I39)), (Data!$H39*Data!$I39*$G39)/2000, 0))</f>
        <v>0</v>
      </c>
      <c r="R39" s="17">
        <f>IF(ISNUMBER(Data!$L39), (Data!$L39*$G39)/2000, IF(AND(ISNUMBER(Data!$H39), ISNUMBER(Data!$J39)), (Data!$H39*Data!$J39*$G39)/2000, 0)) * IF(ISNUMBER(Data!$O39), 1-Data!$O39, 1) * IF(AND($K$3="yes",ISNUMBER(Data!$Q39)),(1-Data!$Q39),1)</f>
        <v>0</v>
      </c>
      <c r="S39" s="3">
        <f>IF(OR(Data!T39="", Data!$H39="", $G39=""), 0, ((Data!T39*Data!$H39*$G39)/2000) * IF(AND(S$5="Particulate", ISNUMBER(Data!$O39)), (1-Data!$O39), 1) * IF(AND($K$3="Yes", ISNUMBER(Data!$Q39)), (1-Data!$Q39), 1))</f>
        <v>0</v>
      </c>
      <c r="T39" s="3">
        <f>IF(OR(Data!U39="", Data!$H39="", $G39=""), 0, ((Data!U39*Data!$H39*$G39)/2000) * IF(AND(T$5="Particulate", ISNUMBER(Data!$O39)), (1-Data!$O39), 1) * IF(AND($K$3="Yes", ISNUMBER(Data!$Q39)), (1-Data!$Q39), 1))</f>
        <v>0</v>
      </c>
      <c r="U39" s="3">
        <f>IF(OR(Data!V39="", Data!$H39="", $G39=""), 0, ((Data!V39*Data!$H39*$G39)/2000) * IF(AND(U$5="Particulate", ISNUMBER(Data!$O39)), (1-Data!$O39), 1) * IF(AND($K$3="Yes", ISNUMBER(Data!$Q39)), (1-Data!$Q39), 1))</f>
        <v>0</v>
      </c>
      <c r="V39" s="3">
        <f>IF(OR(Data!W39="", Data!$H39="", $G39=""), 0, ((Data!W39*Data!$H39*$G39)/2000) * IF(AND(V$5="Particulate", ISNUMBER(Data!$O39)), (1-Data!$O39), 1) * IF(AND($K$3="Yes", ISNUMBER(Data!$Q39)), (1-Data!$Q39), 1))</f>
        <v>0</v>
      </c>
      <c r="W39" s="3">
        <f>IF(OR(Data!X39="", Data!$H39="", $G39=""), 0, ((Data!X39*Data!$H39*$G39)/2000) * IF(AND(W$5="Particulate", ISNUMBER(Data!$O39)), (1-Data!$O39), 1) * IF(AND($K$3="Yes", ISNUMBER(Data!$Q39)), (1-Data!$Q39), 1))</f>
        <v>0</v>
      </c>
      <c r="X39" s="3">
        <f>IF(OR(Data!Y39="", Data!$H39="", $G39=""), 0, ((Data!Y39*Data!$H39*$G39)/2000) * IF(AND(X$5="Particulate", ISNUMBER(Data!$O39)), (1-Data!$O39), 1) * IF(AND($K$3="Yes", ISNUMBER(Data!$Q39)), (1-Data!$Q39), 1))</f>
        <v>0</v>
      </c>
      <c r="Y39" s="3">
        <f>IF(OR(Data!Z39="", Data!$H39="", $G39=""), 0, ((Data!Z39*Data!$H39*$G39)/2000) * IF(AND(Y$5="Particulate", ISNUMBER(Data!$O39)), (1-Data!$O39), 1) * IF(AND($K$3="Yes", ISNUMBER(Data!$Q39)), (1-Data!$Q39), 1))</f>
        <v>0</v>
      </c>
      <c r="Z39" s="3">
        <f>IF(OR(Data!AA39="", Data!$H39="", $G39=""), 0, ((Data!AA39*Data!$H39*$G39)/2000) * IF(AND(Z$5="Particulate", ISNUMBER(Data!$O39)), (1-Data!$O39), 1) * IF(AND($K$3="Yes", ISNUMBER(Data!$Q39)), (1-Data!$Q39), 1))</f>
        <v>0</v>
      </c>
      <c r="AA39" s="3">
        <f>IF(OR(Data!AB39="", Data!$H39="", $G39=""), 0, ((Data!AB39*Data!$H39*$G39)/2000) * IF(AND(AA$5="Particulate", ISNUMBER(Data!$O39)), (1-Data!$O39), 1) * IF(AND($K$3="Yes", ISNUMBER(Data!$Q39)), (1-Data!$Q39), 1))</f>
        <v>0</v>
      </c>
      <c r="AB39" s="3">
        <f>IF(OR(Data!AC39="", Data!$H39="", $G39=""), 0, ((Data!AC39*Data!$H39*$G39)/2000) * IF(AND(AB$5="Particulate", ISNUMBER(Data!$O39)), (1-Data!$O39), 1) * IF(AND($K$3="Yes", ISNUMBER(Data!$Q39)), (1-Data!$Q39), 1))</f>
        <v>0</v>
      </c>
      <c r="AC39" s="3">
        <f>IF(OR(Data!AD39="", Data!$H39="", $G39=""), 0, ((Data!AD39*Data!$H39*$G39)/2000) * IF(AND(AC$5="Particulate", ISNUMBER(Data!$O39)), (1-Data!$O39), 1) * IF(AND($K$3="Yes", ISNUMBER(Data!$Q39)), (1-Data!$Q39), 1))</f>
        <v>0</v>
      </c>
      <c r="AD39" s="3">
        <f>IF(OR(Data!AE39="", Data!$H39="", $G39=""), 0, ((Data!AE39*Data!$H39*$G39)/2000) * IF(AND(AD$5="Particulate", ISNUMBER(Data!$O39)), (1-Data!$O39), 1) * IF(AND($K$3="Yes", ISNUMBER(Data!$Q39)), (1-Data!$Q39), 1))</f>
        <v>0</v>
      </c>
      <c r="AE39" s="3">
        <f>IF(OR(Data!AF39="", Data!$H39="", $G39=""), 0, ((Data!AF39*Data!$H39*$G39)/2000) * IF(AND(AE$5="Particulate", ISNUMBER(Data!$O39)), (1-Data!$O39), 1) * IF(AND($K$3="Yes", ISNUMBER(Data!$Q39)), (1-Data!$Q39), 1))</f>
        <v>0</v>
      </c>
      <c r="AF39" s="3">
        <f>IF(OR(Data!AG39="", Data!$H39="", $G39=""), 0, ((Data!AG39*Data!$H39*$G39)/2000) * IF(AND(AF$5="Particulate", ISNUMBER(Data!$O39)), (1-Data!$O39), 1) * IF(AND($K$3="Yes", ISNUMBER(Data!$Q39)), (1-Data!$Q39), 1))</f>
        <v>0</v>
      </c>
      <c r="AG39" s="3">
        <f>IF(OR(Data!AH39="", Data!$H39="", $G39=""), 0, ((Data!AH39*Data!$H39*$G39)/2000) * IF(AND(AG$5="Particulate", ISNUMBER(Data!$O39)), (1-Data!$O39), 1) * IF(AND($K$3="Yes", ISNUMBER(Data!$Q39)), (1-Data!$Q39), 1))</f>
        <v>0</v>
      </c>
      <c r="AH39" s="3">
        <f>IF(OR(Data!AI39="", Data!$H39="", $G39=""), 0, ((Data!AI39*Data!$H39*$G39)/2000) * IF(AND(AH$5="Particulate", ISNUMBER(Data!$O39)), (1-Data!$O39), 1) * IF(AND($K$3="Yes", ISNUMBER(Data!$Q39)), (1-Data!$Q39), 1))</f>
        <v>0</v>
      </c>
      <c r="AI39" s="3">
        <f>IF(OR(Data!AJ39="", Data!$H39="", $G39=""), 0, ((Data!AJ39*Data!$H39*$G39)/2000) * IF(AND(AI$5="Particulate", ISNUMBER(Data!$O39)), (1-Data!$O39), 1) * IF(AND($K$3="Yes", ISNUMBER(Data!$Q39)), (1-Data!$Q39), 1))</f>
        <v>0</v>
      </c>
      <c r="AJ39" s="3">
        <f>IF(OR(Data!AK39="", Data!$H39="", $G39=""), 0, ((Data!AK39*Data!$H39*$G39)/2000) * IF(AND(AJ$5="Particulate", ISNUMBER(Data!$O39)), (1-Data!$O39), 1) * IF(AND($K$3="Yes", ISNUMBER(Data!$Q39)), (1-Data!$Q39), 1))</f>
        <v>0</v>
      </c>
      <c r="AK39" s="3">
        <f>IF(OR(Data!AL39="", Data!$H39="", $G39=""), 0, ((Data!AL39*Data!$H39*$G39)/2000) * IF(AND(AK$5="Particulate", ISNUMBER(Data!$O39)), (1-Data!$O39), 1) * IF(AND($K$3="Yes", ISNUMBER(Data!$Q39)), (1-Data!$Q39), 1))</f>
        <v>0</v>
      </c>
      <c r="AL39" s="3">
        <f>IF(OR(Data!AM39="", Data!$H39="", $G39=""), 0, ((Data!AM39*Data!$H39*$G39)/2000) * IF(AND(AL$5="Particulate", ISNUMBER(Data!$O39)), (1-Data!$O39), 1) * IF(AND($K$3="Yes", ISNUMBER(Data!$Q39)), (1-Data!$Q39), 1))</f>
        <v>0</v>
      </c>
      <c r="AM39" s="3">
        <f>IF(OR(Data!AN39="", Data!$H39="", $G39=""), 0, ((Data!AN39*Data!$H39*$G39)/2000) * IF(AND(AM$5="Particulate", ISNUMBER(Data!$O39)), (1-Data!$O39), 1) * IF(AND($K$3="Yes", ISNUMBER(Data!$Q39)), (1-Data!$Q39), 1))</f>
        <v>0</v>
      </c>
      <c r="AN39" s="3">
        <f>IF(OR(Data!AO39="", Data!$H39="", $G39=""), 0, ((Data!AO39*Data!$H39*$G39)/2000) * IF(AND(AN$5="Particulate", ISNUMBER(Data!$O39)), (1-Data!$O39), 1) * IF(AND($K$3="Yes", ISNUMBER(Data!$Q39)), (1-Data!$Q39), 1))</f>
        <v>0</v>
      </c>
      <c r="AO39" s="3">
        <f>IF(OR(Data!AP39="", Data!$H39="", $G39=""), 0, ((Data!AP39*Data!$H39*$G39)/2000) * IF(AND(AO$5="Particulate", ISNUMBER(Data!$O39)), (1-Data!$O39), 1) * IF(AND($K$3="Yes", ISNUMBER(Data!$Q39)), (1-Data!$Q39), 1))</f>
        <v>0</v>
      </c>
      <c r="AP39" s="3">
        <f>IF(OR(Data!AQ39="", Data!$H39="", $G39=""), 0, ((Data!AQ39*Data!$H39*$G39)/2000) * IF(AND(AP$5="Particulate", ISNUMBER(Data!$O39)), (1-Data!$O39), 1) * IF(AND($K$3="Yes", ISNUMBER(Data!$Q39)), (1-Data!$Q39), 1))</f>
        <v>0</v>
      </c>
      <c r="AQ39" s="3">
        <f>IF(OR(Data!AR39="", Data!$H39="", $G39=""), 0, ((Data!AR39*Data!$H39*$G39)/2000) * IF(AND(AQ$5="Particulate", ISNUMBER(Data!$O39)), (1-Data!$O39), 1) * IF(AND($K$3="Yes", ISNUMBER(Data!$Q39)), (1-Data!$Q39), 1))</f>
        <v>0</v>
      </c>
      <c r="AR39" s="3">
        <f>IF(OR(Data!AS39="", Data!$H39="", $G39=""), 0, ((Data!AS39*Data!$H39*$G39)/2000) * IF(AND(AR$5="Particulate", ISNUMBER(Data!$O39)), (1-Data!$O39), 1) * IF(AND($K$3="Yes", ISNUMBER(Data!$Q39)), (1-Data!$Q39), 1))</f>
        <v>0</v>
      </c>
      <c r="AS39" s="3">
        <f>IF(OR(Data!AT39="", Data!$H39="", $G39=""), 0, ((Data!AT39*Data!$H39*$G39)/2000) * IF(AND(AS$5="Particulate", ISNUMBER(Data!$O39)), (1-Data!$O39), 1) * IF(AND($K$3="Yes", ISNUMBER(Data!$Q39)), (1-Data!$Q39), 1))</f>
        <v>0</v>
      </c>
      <c r="AT39" s="3">
        <f>IF(OR(Data!AU39="", Data!$H39="", $G39=""), 0, ((Data!AU39*Data!$H39*$G39)/2000) * IF(AND(AT$5="Particulate", ISNUMBER(Data!$O39)), (1-Data!$O39), 1) * IF(AND($K$3="Yes", ISNUMBER(Data!$Q39)), (1-Data!$Q39), 1))</f>
        <v>0</v>
      </c>
      <c r="AU39" s="3">
        <f>IF(OR(Data!AV39="", Data!$H39="", $G39=""), 0, ((Data!AV39*Data!$H39*$G39)/2000) * IF(AND(AU$5="Particulate", ISNUMBER(Data!$O39)), (1-Data!$O39), 1) * IF(AND($K$3="Yes", ISNUMBER(Data!$Q39)), (1-Data!$Q39), 1))</f>
        <v>0</v>
      </c>
      <c r="AV39" s="3">
        <f>IF(OR(Data!AW39="", Data!$H39="", $G39=""), 0, ((Data!AW39*Data!$H39*$G39)/2000) * IF(AND(AV$5="Particulate", ISNUMBER(Data!$O39)), (1-Data!$O39), 1) * IF(AND($K$3="Yes", ISNUMBER(Data!$Q39)), (1-Data!$Q39), 1))</f>
        <v>0</v>
      </c>
      <c r="AW39" s="3">
        <f>IF(OR(Data!AX39="", Data!$H39="", $G39=""), 0, ((Data!AX39*Data!$H39*$G39)/2000) * IF(AND(AW$5="Particulate", ISNUMBER(Data!$O39)), (1-Data!$O39), 1) * IF(AND($K$3="Yes", ISNUMBER(Data!$Q39)), (1-Data!$Q39), 1))</f>
        <v>0</v>
      </c>
      <c r="AX39" s="3">
        <f>IF(OR(Data!AY39="", Data!$H39="", $G39=""), 0, ((Data!AY39*Data!$H39*$G39)/2000) * IF(AND(AX$5="Particulate", ISNUMBER(Data!$O39)), (1-Data!$O39), 1) * IF(AND($K$3="Yes", ISNUMBER(Data!$Q39)), (1-Data!$Q39), 1))</f>
        <v>0</v>
      </c>
      <c r="AY39" s="3">
        <f>IF(OR(Data!AZ39="", Data!$H39="", $G39=""), 0, ((Data!AZ39*Data!$H39*$G39)/2000) * IF(AND(AY$5="Particulate", ISNUMBER(Data!$O39)), (1-Data!$O39), 1) * IF(AND($K$3="Yes", ISNUMBER(Data!$Q39)), (1-Data!$Q39), 1))</f>
        <v>0</v>
      </c>
      <c r="AZ39" s="3">
        <f>IF(OR(Data!BA39="", Data!$H39="", $G39=""), 0, ((Data!BA39*Data!$H39*$G39)/2000) * IF(AND(AZ$5="Particulate", ISNUMBER(Data!$O39)), (1-Data!$O39), 1) * IF(AND($K$3="Yes", ISNUMBER(Data!$Q39)), (1-Data!$Q39), 1))</f>
        <v>0</v>
      </c>
      <c r="BA39" s="3">
        <f>IF(OR(Data!BB39="", Data!$H39="", $G39=""), 0, ((Data!BB39*Data!$H39*$G39)/2000) * IF(AND(BA$5="Particulate", ISNUMBER(Data!$O39)), (1-Data!$O39), 1) * IF(AND($K$3="Yes", ISNUMBER(Data!$Q39)), (1-Data!$Q39), 1))</f>
        <v>0</v>
      </c>
      <c r="BB39" s="3">
        <f>IF(OR(Data!BC39="", Data!$H39="", $G39=""), 0, ((Data!BC39*Data!$H39*$G39)/2000) * IF(AND(BB$5="Particulate", ISNUMBER(Data!$O39)), (1-Data!$O39), 1) * IF(AND($K$3="Yes", ISNUMBER(Data!$Q39)), (1-Data!$Q39), 1))</f>
        <v>0</v>
      </c>
      <c r="BC39" s="3">
        <f>IF(OR(Data!BD39="", Data!$H39="", $G39=""), 0, ((Data!BD39*Data!$H39*$G39)/2000) * IF(AND(BC$5="Particulate", ISNUMBER(Data!$O39)), (1-Data!$O39), 1) * IF(AND($K$3="Yes", ISNUMBER(Data!$Q39)), (1-Data!$Q39), 1))</f>
        <v>0</v>
      </c>
      <c r="BD39" s="3">
        <f>IF(OR(Data!BE39="", Data!$H39="", $G39=""), 0, ((Data!BE39*Data!$H39*$G39)/2000) * IF(AND(BD$5="Particulate", ISNUMBER(Data!$O39)), (1-Data!$O39), 1) * IF(AND($K$3="Yes", ISNUMBER(Data!$Q39)), (1-Data!$Q39), 1))</f>
        <v>0</v>
      </c>
      <c r="BE39" s="3">
        <f>IF(OR(Data!BF39="", Data!$H39="", $G39=""), 0, ((Data!BF39*Data!$H39*$G39)/2000) * IF(AND(BE$5="Particulate", ISNUMBER(Data!$O39)), (1-Data!$O39), 1) * IF(AND($K$3="Yes", ISNUMBER(Data!$Q39)), (1-Data!$Q39), 1))</f>
        <v>0</v>
      </c>
      <c r="BF39" s="3">
        <f>IF(OR(Data!BG39="", Data!$H39="", $G39=""), 0, ((Data!BG39*Data!$H39*$G39)/2000) * IF(AND(BF$5="Particulate", ISNUMBER(Data!$O39)), (1-Data!$O39), 1) * IF(AND($K$3="Yes", ISNUMBER(Data!$Q39)), (1-Data!$Q39), 1))</f>
        <v>0</v>
      </c>
      <c r="BG39" s="3">
        <f>IF(OR(Data!BH39="", Data!$H39="", $G39=""), 0, ((Data!BH39*Data!$H39*$G39)/2000) * IF(AND(BG$5="Particulate", ISNUMBER(Data!$O39)), (1-Data!$O39), 1) * IF(AND($K$3="Yes", ISNUMBER(Data!$Q39)), (1-Data!$Q39), 1))</f>
        <v>0</v>
      </c>
      <c r="BH39" s="3">
        <f>IF(OR(Data!BI39="", Data!$H39="", $G39=""), 0, ((Data!BI39*Data!$H39*$G39)/2000) * IF(AND(BH$5="Particulate", ISNUMBER(Data!$O39)), (1-Data!$O39), 1) * IF(AND($K$3="Yes", ISNUMBER(Data!$Q39)), (1-Data!$Q39), 1))</f>
        <v>0</v>
      </c>
      <c r="BI39" s="3">
        <f>IF(OR(Data!BJ39="", Data!$H39="", $G39=""), 0, ((Data!BJ39*Data!$H39*$G39)/2000) * IF(AND(BI$5="Particulate", ISNUMBER(Data!$O39)), (1-Data!$O39), 1) * IF(AND($K$3="Yes", ISNUMBER(Data!$Q39)), (1-Data!$Q39), 1))</f>
        <v>0</v>
      </c>
      <c r="BJ39" s="3">
        <f>IF(OR(Data!BK39="", Data!$H39="", $G39=""), 0, ((Data!BK39*Data!$H39*$G39)/2000) * IF(AND(BJ$5="Particulate", ISNUMBER(Data!$O39)), (1-Data!$O39), 1) * IF(AND($K$3="Yes", ISNUMBER(Data!$Q39)), (1-Data!$Q39), 1))</f>
        <v>0</v>
      </c>
      <c r="BK39" s="3">
        <f>IF(OR(Data!BL39="", Data!$H39="", $G39=""), 0, ((Data!BL39*Data!$H39*$G39)/2000) * IF(AND(BK$5="Particulate", ISNUMBER(Data!$O39)), (1-Data!$O39), 1) * IF(AND($K$3="Yes", ISNUMBER(Data!$Q39)), (1-Data!$Q39), 1))</f>
        <v>0</v>
      </c>
      <c r="BL39" s="3">
        <f>IF(OR(Data!BM39="", Data!$H39="", $G39=""), 0, ((Data!BM39*Data!$H39*$G39)/2000) * IF(AND(BL$5="Particulate", ISNUMBER(Data!$O39)), (1-Data!$O39), 1) * IF(AND($K$3="Yes", ISNUMBER(Data!$Q39)), (1-Data!$Q39), 1))</f>
        <v>0</v>
      </c>
      <c r="BM39" s="3">
        <f>IF(OR(Data!BN39="", Data!$H39="", $G39=""), 0, ((Data!BN39*Data!$H39*$G39)/2000) * IF(AND(BM$5="Particulate", ISNUMBER(Data!$O39)), (1-Data!$O39), 1) * IF(AND($K$3="Yes", ISNUMBER(Data!$Q39)), (1-Data!$Q39), 1))</f>
        <v>0</v>
      </c>
      <c r="BN39" s="3">
        <f>IF(OR(Data!BO39="", Data!$H39="", $G39=""), 0, ((Data!BO39*Data!$H39*$G39)/2000) * IF(AND(BN$5="Particulate", ISNUMBER(Data!$O39)), (1-Data!$O39), 1) * IF(AND($K$3="Yes", ISNUMBER(Data!$Q39)), (1-Data!$Q39), 1))</f>
        <v>0</v>
      </c>
      <c r="BO39" s="3">
        <f>IF(OR(Data!BP39="", Data!$H39="", $G39=""), 0, ((Data!BP39*Data!$H39*$G39)/2000) * IF(AND(BO$5="Particulate", ISNUMBER(Data!$O39)), (1-Data!$O39), 1) * IF(AND($K$3="Yes", ISNUMBER(Data!$Q39)), (1-Data!$Q39), 1))</f>
        <v>0</v>
      </c>
      <c r="BP39" s="3">
        <f>IF(OR(Data!BQ39="", Data!$H39="", $G39=""), 0, ((Data!BQ39*Data!$H39*$G39)/2000) * IF(AND(BP$5="Particulate", ISNUMBER(Data!$O39)), (1-Data!$O39), 1) * IF(AND($K$3="Yes", ISNUMBER(Data!$Q39)), (1-Data!$Q39), 1))</f>
        <v>0</v>
      </c>
      <c r="BQ39" s="3">
        <f>IF(OR(Data!BR39="", Data!$H39="", $G39=""), 0, ((Data!BR39*Data!$H39*$G39)/2000) * IF(AND(BQ$5="Particulate", ISNUMBER(Data!$O39)), (1-Data!$O39), 1) * IF(AND($K$3="Yes", ISNUMBER(Data!$Q39)), (1-Data!$Q39), 1))</f>
        <v>0</v>
      </c>
      <c r="BR39" s="3">
        <f>IF(OR(Data!BS39="", Data!$H39="", $G39=""), 0, ((Data!BS39*Data!$H39*$G39)/2000) * IF(AND(BR$5="Particulate", ISNUMBER(Data!$O39)), (1-Data!$O39), 1) * IF(AND($K$3="Yes", ISNUMBER(Data!$Q39)), (1-Data!$Q39), 1))</f>
        <v>0</v>
      </c>
      <c r="BS39" s="3">
        <f>IF(OR(Data!BT39="", Data!$H39="", $G39=""), 0, ((Data!BT39*Data!$H39*$G39)/2000) * IF(AND(BS$5="Particulate", ISNUMBER(Data!$O39)), (1-Data!$O39), 1) * IF(AND($K$3="Yes", ISNUMBER(Data!$Q39)), (1-Data!$Q39), 1))</f>
        <v>0</v>
      </c>
      <c r="BT39" s="3">
        <f>IF(OR(Data!BU39="", Data!$H39="", $G39=""), 0, ((Data!BU39*Data!$H39*$G39)/2000) * IF(AND(BT$5="Particulate", ISNUMBER(Data!$O39)), (1-Data!$O39), 1) * IF(AND($K$3="Yes", ISNUMBER(Data!$Q39)), (1-Data!$Q39), 1))</f>
        <v>0</v>
      </c>
      <c r="BU39" s="3">
        <f>IF(OR(Data!BV39="", Data!$H39="", $G39=""), 0, ((Data!BV39*Data!$H39*$G39)/2000) * IF(AND(BU$5="Particulate", ISNUMBER(Data!$O39)), (1-Data!$O39), 1) * IF(AND($K$3="Yes", ISNUMBER(Data!$Q39)), (1-Data!$Q39), 1))</f>
        <v>0</v>
      </c>
      <c r="BV39" s="3">
        <f>IF(OR(Data!BW39="", Data!$H39="", $G39=""), 0, ((Data!BW39*Data!$H39*$G39)/2000) * IF(AND(BV$5="Particulate", ISNUMBER(Data!$O39)), (1-Data!$O39), 1) * IF(AND($K$3="Yes", ISNUMBER(Data!$Q39)), (1-Data!$Q39), 1))</f>
        <v>0</v>
      </c>
      <c r="BW39" s="3">
        <f>IF(OR(Data!BX39="", Data!$H39="", $G39=""), 0, ((Data!BX39*Data!$H39*$G39)/2000) * IF(AND(BW$5="Particulate", ISNUMBER(Data!$O39)), (1-Data!$O39), 1) * IF(AND($K$3="Yes", ISNUMBER(Data!$Q39)), (1-Data!$Q39), 1))</f>
        <v>0</v>
      </c>
      <c r="BX39" s="3">
        <f>IF(OR(Data!BY39="", Data!$H39="", $G39=""), 0, ((Data!BY39*Data!$H39*$G39)/2000) * IF(AND(BX$5="Particulate", ISNUMBER(Data!$O39)), (1-Data!$O39), 1) * IF(AND($K$3="Yes", ISNUMBER(Data!$Q39)), (1-Data!$Q39), 1))</f>
        <v>0</v>
      </c>
      <c r="BY39" s="3">
        <f>IF(OR(Data!BZ39="", Data!$H39="", $G39=""), 0, ((Data!BZ39*Data!$H39*$G39)/2000) * IF(AND(BY$5="Particulate", ISNUMBER(Data!$O39)), (1-Data!$O39), 1) * IF(AND($K$3="Yes", ISNUMBER(Data!$Q39)), (1-Data!$Q39), 1))</f>
        <v>0</v>
      </c>
      <c r="BZ39" s="3">
        <f>IF(OR(Data!CA39="", Data!$H39="", $G39=""), 0, ((Data!CA39*Data!$H39*$G39)/2000) * IF(AND(BZ$5="Particulate", ISNUMBER(Data!$O39)), (1-Data!$O39), 1) * IF(AND($K$3="Yes", ISNUMBER(Data!$Q39)), (1-Data!$Q39), 1))</f>
        <v>0</v>
      </c>
    </row>
    <row r="40" spans="1:78" x14ac:dyDescent="0.25">
      <c r="A40" s="347">
        <f>Data!A40</f>
        <v>32</v>
      </c>
      <c r="B40" s="108">
        <f>Data!B40</f>
        <v>0</v>
      </c>
      <c r="C40" s="108">
        <f>Data!C40</f>
        <v>0</v>
      </c>
      <c r="D40" s="108">
        <f>Data!D40</f>
        <v>0</v>
      </c>
      <c r="E40" s="108">
        <f>Data!E40</f>
        <v>0</v>
      </c>
      <c r="F40" s="108">
        <f>Data!F40</f>
        <v>0</v>
      </c>
      <c r="G40" s="189"/>
      <c r="Q40" s="365">
        <f>IF(ISNUMBER(Data!$K40), (Data!$K40*$G40)/2000, IF(AND(ISNUMBER(Data!$H40), ISNUMBER(Data!$I40)), (Data!$H40*Data!$I40*$G40)/2000, 0))</f>
        <v>0</v>
      </c>
      <c r="R40" s="17">
        <f>IF(ISNUMBER(Data!$L40), (Data!$L40*$G40)/2000, IF(AND(ISNUMBER(Data!$H40), ISNUMBER(Data!$J40)), (Data!$H40*Data!$J40*$G40)/2000, 0)) * IF(ISNUMBER(Data!$O40), 1-Data!$O40, 1) * IF(AND($K$3="yes",ISNUMBER(Data!$Q40)),(1-Data!$Q40),1)</f>
        <v>0</v>
      </c>
      <c r="S40" s="3">
        <f>IF(OR(Data!T40="", Data!$H40="", $G40=""), 0, ((Data!T40*Data!$H40*$G40)/2000) * IF(AND(S$5="Particulate", ISNUMBER(Data!$O40)), (1-Data!$O40), 1) * IF(AND($K$3="Yes", ISNUMBER(Data!$Q40)), (1-Data!$Q40), 1))</f>
        <v>0</v>
      </c>
      <c r="T40" s="3">
        <f>IF(OR(Data!U40="", Data!$H40="", $G40=""), 0, ((Data!U40*Data!$H40*$G40)/2000) * IF(AND(T$5="Particulate", ISNUMBER(Data!$O40)), (1-Data!$O40), 1) * IF(AND($K$3="Yes", ISNUMBER(Data!$Q40)), (1-Data!$Q40), 1))</f>
        <v>0</v>
      </c>
      <c r="U40" s="3">
        <f>IF(OR(Data!V40="", Data!$H40="", $G40=""), 0, ((Data!V40*Data!$H40*$G40)/2000) * IF(AND(U$5="Particulate", ISNUMBER(Data!$O40)), (1-Data!$O40), 1) * IF(AND($K$3="Yes", ISNUMBER(Data!$Q40)), (1-Data!$Q40), 1))</f>
        <v>0</v>
      </c>
      <c r="V40" s="3">
        <f>IF(OR(Data!W40="", Data!$H40="", $G40=""), 0, ((Data!W40*Data!$H40*$G40)/2000) * IF(AND(V$5="Particulate", ISNUMBER(Data!$O40)), (1-Data!$O40), 1) * IF(AND($K$3="Yes", ISNUMBER(Data!$Q40)), (1-Data!$Q40), 1))</f>
        <v>0</v>
      </c>
      <c r="W40" s="3">
        <f>IF(OR(Data!X40="", Data!$H40="", $G40=""), 0, ((Data!X40*Data!$H40*$G40)/2000) * IF(AND(W$5="Particulate", ISNUMBER(Data!$O40)), (1-Data!$O40), 1) * IF(AND($K$3="Yes", ISNUMBER(Data!$Q40)), (1-Data!$Q40), 1))</f>
        <v>0</v>
      </c>
      <c r="X40" s="3">
        <f>IF(OR(Data!Y40="", Data!$H40="", $G40=""), 0, ((Data!Y40*Data!$H40*$G40)/2000) * IF(AND(X$5="Particulate", ISNUMBER(Data!$O40)), (1-Data!$O40), 1) * IF(AND($K$3="Yes", ISNUMBER(Data!$Q40)), (1-Data!$Q40), 1))</f>
        <v>0</v>
      </c>
      <c r="Y40" s="3">
        <f>IF(OR(Data!Z40="", Data!$H40="", $G40=""), 0, ((Data!Z40*Data!$H40*$G40)/2000) * IF(AND(Y$5="Particulate", ISNUMBER(Data!$O40)), (1-Data!$O40), 1) * IF(AND($K$3="Yes", ISNUMBER(Data!$Q40)), (1-Data!$Q40), 1))</f>
        <v>0</v>
      </c>
      <c r="Z40" s="3">
        <f>IF(OR(Data!AA40="", Data!$H40="", $G40=""), 0, ((Data!AA40*Data!$H40*$G40)/2000) * IF(AND(Z$5="Particulate", ISNUMBER(Data!$O40)), (1-Data!$O40), 1) * IF(AND($K$3="Yes", ISNUMBER(Data!$Q40)), (1-Data!$Q40), 1))</f>
        <v>0</v>
      </c>
      <c r="AA40" s="3">
        <f>IF(OR(Data!AB40="", Data!$H40="", $G40=""), 0, ((Data!AB40*Data!$H40*$G40)/2000) * IF(AND(AA$5="Particulate", ISNUMBER(Data!$O40)), (1-Data!$O40), 1) * IF(AND($K$3="Yes", ISNUMBER(Data!$Q40)), (1-Data!$Q40), 1))</f>
        <v>0</v>
      </c>
      <c r="AB40" s="3">
        <f>IF(OR(Data!AC40="", Data!$H40="", $G40=""), 0, ((Data!AC40*Data!$H40*$G40)/2000) * IF(AND(AB$5="Particulate", ISNUMBER(Data!$O40)), (1-Data!$O40), 1) * IF(AND($K$3="Yes", ISNUMBER(Data!$Q40)), (1-Data!$Q40), 1))</f>
        <v>0</v>
      </c>
      <c r="AC40" s="3">
        <f>IF(OR(Data!AD40="", Data!$H40="", $G40=""), 0, ((Data!AD40*Data!$H40*$G40)/2000) * IF(AND(AC$5="Particulate", ISNUMBER(Data!$O40)), (1-Data!$O40), 1) * IF(AND($K$3="Yes", ISNUMBER(Data!$Q40)), (1-Data!$Q40), 1))</f>
        <v>0</v>
      </c>
      <c r="AD40" s="3">
        <f>IF(OR(Data!AE40="", Data!$H40="", $G40=""), 0, ((Data!AE40*Data!$H40*$G40)/2000) * IF(AND(AD$5="Particulate", ISNUMBER(Data!$O40)), (1-Data!$O40), 1) * IF(AND($K$3="Yes", ISNUMBER(Data!$Q40)), (1-Data!$Q40), 1))</f>
        <v>0</v>
      </c>
      <c r="AE40" s="3">
        <f>IF(OR(Data!AF40="", Data!$H40="", $G40=""), 0, ((Data!AF40*Data!$H40*$G40)/2000) * IF(AND(AE$5="Particulate", ISNUMBER(Data!$O40)), (1-Data!$O40), 1) * IF(AND($K$3="Yes", ISNUMBER(Data!$Q40)), (1-Data!$Q40), 1))</f>
        <v>0</v>
      </c>
      <c r="AF40" s="3">
        <f>IF(OR(Data!AG40="", Data!$H40="", $G40=""), 0, ((Data!AG40*Data!$H40*$G40)/2000) * IF(AND(AF$5="Particulate", ISNUMBER(Data!$O40)), (1-Data!$O40), 1) * IF(AND($K$3="Yes", ISNUMBER(Data!$Q40)), (1-Data!$Q40), 1))</f>
        <v>0</v>
      </c>
      <c r="AG40" s="3">
        <f>IF(OR(Data!AH40="", Data!$H40="", $G40=""), 0, ((Data!AH40*Data!$H40*$G40)/2000) * IF(AND(AG$5="Particulate", ISNUMBER(Data!$O40)), (1-Data!$O40), 1) * IF(AND($K$3="Yes", ISNUMBER(Data!$Q40)), (1-Data!$Q40), 1))</f>
        <v>0</v>
      </c>
      <c r="AH40" s="3">
        <f>IF(OR(Data!AI40="", Data!$H40="", $G40=""), 0, ((Data!AI40*Data!$H40*$G40)/2000) * IF(AND(AH$5="Particulate", ISNUMBER(Data!$O40)), (1-Data!$O40), 1) * IF(AND($K$3="Yes", ISNUMBER(Data!$Q40)), (1-Data!$Q40), 1))</f>
        <v>0</v>
      </c>
      <c r="AI40" s="3">
        <f>IF(OR(Data!AJ40="", Data!$H40="", $G40=""), 0, ((Data!AJ40*Data!$H40*$G40)/2000) * IF(AND(AI$5="Particulate", ISNUMBER(Data!$O40)), (1-Data!$O40), 1) * IF(AND($K$3="Yes", ISNUMBER(Data!$Q40)), (1-Data!$Q40), 1))</f>
        <v>0</v>
      </c>
      <c r="AJ40" s="3">
        <f>IF(OR(Data!AK40="", Data!$H40="", $G40=""), 0, ((Data!AK40*Data!$H40*$G40)/2000) * IF(AND(AJ$5="Particulate", ISNUMBER(Data!$O40)), (1-Data!$O40), 1) * IF(AND($K$3="Yes", ISNUMBER(Data!$Q40)), (1-Data!$Q40), 1))</f>
        <v>0</v>
      </c>
      <c r="AK40" s="3">
        <f>IF(OR(Data!AL40="", Data!$H40="", $G40=""), 0, ((Data!AL40*Data!$H40*$G40)/2000) * IF(AND(AK$5="Particulate", ISNUMBER(Data!$O40)), (1-Data!$O40), 1) * IF(AND($K$3="Yes", ISNUMBER(Data!$Q40)), (1-Data!$Q40), 1))</f>
        <v>0</v>
      </c>
      <c r="AL40" s="3">
        <f>IF(OR(Data!AM40="", Data!$H40="", $G40=""), 0, ((Data!AM40*Data!$H40*$G40)/2000) * IF(AND(AL$5="Particulate", ISNUMBER(Data!$O40)), (1-Data!$O40), 1) * IF(AND($K$3="Yes", ISNUMBER(Data!$Q40)), (1-Data!$Q40), 1))</f>
        <v>0</v>
      </c>
      <c r="AM40" s="3">
        <f>IF(OR(Data!AN40="", Data!$H40="", $G40=""), 0, ((Data!AN40*Data!$H40*$G40)/2000) * IF(AND(AM$5="Particulate", ISNUMBER(Data!$O40)), (1-Data!$O40), 1) * IF(AND($K$3="Yes", ISNUMBER(Data!$Q40)), (1-Data!$Q40), 1))</f>
        <v>0</v>
      </c>
      <c r="AN40" s="3">
        <f>IF(OR(Data!AO40="", Data!$H40="", $G40=""), 0, ((Data!AO40*Data!$H40*$G40)/2000) * IF(AND(AN$5="Particulate", ISNUMBER(Data!$O40)), (1-Data!$O40), 1) * IF(AND($K$3="Yes", ISNUMBER(Data!$Q40)), (1-Data!$Q40), 1))</f>
        <v>0</v>
      </c>
      <c r="AO40" s="3">
        <f>IF(OR(Data!AP40="", Data!$H40="", $G40=""), 0, ((Data!AP40*Data!$H40*$G40)/2000) * IF(AND(AO$5="Particulate", ISNUMBER(Data!$O40)), (1-Data!$O40), 1) * IF(AND($K$3="Yes", ISNUMBER(Data!$Q40)), (1-Data!$Q40), 1))</f>
        <v>0</v>
      </c>
      <c r="AP40" s="3">
        <f>IF(OR(Data!AQ40="", Data!$H40="", $G40=""), 0, ((Data!AQ40*Data!$H40*$G40)/2000) * IF(AND(AP$5="Particulate", ISNUMBER(Data!$O40)), (1-Data!$O40), 1) * IF(AND($K$3="Yes", ISNUMBER(Data!$Q40)), (1-Data!$Q40), 1))</f>
        <v>0</v>
      </c>
      <c r="AQ40" s="3">
        <f>IF(OR(Data!AR40="", Data!$H40="", $G40=""), 0, ((Data!AR40*Data!$H40*$G40)/2000) * IF(AND(AQ$5="Particulate", ISNUMBER(Data!$O40)), (1-Data!$O40), 1) * IF(AND($K$3="Yes", ISNUMBER(Data!$Q40)), (1-Data!$Q40), 1))</f>
        <v>0</v>
      </c>
      <c r="AR40" s="3">
        <f>IF(OR(Data!AS40="", Data!$H40="", $G40=""), 0, ((Data!AS40*Data!$H40*$G40)/2000) * IF(AND(AR$5="Particulate", ISNUMBER(Data!$O40)), (1-Data!$O40), 1) * IF(AND($K$3="Yes", ISNUMBER(Data!$Q40)), (1-Data!$Q40), 1))</f>
        <v>0</v>
      </c>
      <c r="AS40" s="3">
        <f>IF(OR(Data!AT40="", Data!$H40="", $G40=""), 0, ((Data!AT40*Data!$H40*$G40)/2000) * IF(AND(AS$5="Particulate", ISNUMBER(Data!$O40)), (1-Data!$O40), 1) * IF(AND($K$3="Yes", ISNUMBER(Data!$Q40)), (1-Data!$Q40), 1))</f>
        <v>0</v>
      </c>
      <c r="AT40" s="3">
        <f>IF(OR(Data!AU40="", Data!$H40="", $G40=""), 0, ((Data!AU40*Data!$H40*$G40)/2000) * IF(AND(AT$5="Particulate", ISNUMBER(Data!$O40)), (1-Data!$O40), 1) * IF(AND($K$3="Yes", ISNUMBER(Data!$Q40)), (1-Data!$Q40), 1))</f>
        <v>0</v>
      </c>
      <c r="AU40" s="3">
        <f>IF(OR(Data!AV40="", Data!$H40="", $G40=""), 0, ((Data!AV40*Data!$H40*$G40)/2000) * IF(AND(AU$5="Particulate", ISNUMBER(Data!$O40)), (1-Data!$O40), 1) * IF(AND($K$3="Yes", ISNUMBER(Data!$Q40)), (1-Data!$Q40), 1))</f>
        <v>0</v>
      </c>
      <c r="AV40" s="3">
        <f>IF(OR(Data!AW40="", Data!$H40="", $G40=""), 0, ((Data!AW40*Data!$H40*$G40)/2000) * IF(AND(AV$5="Particulate", ISNUMBER(Data!$O40)), (1-Data!$O40), 1) * IF(AND($K$3="Yes", ISNUMBER(Data!$Q40)), (1-Data!$Q40), 1))</f>
        <v>0</v>
      </c>
      <c r="AW40" s="3">
        <f>IF(OR(Data!AX40="", Data!$H40="", $G40=""), 0, ((Data!AX40*Data!$H40*$G40)/2000) * IF(AND(AW$5="Particulate", ISNUMBER(Data!$O40)), (1-Data!$O40), 1) * IF(AND($K$3="Yes", ISNUMBER(Data!$Q40)), (1-Data!$Q40), 1))</f>
        <v>0</v>
      </c>
      <c r="AX40" s="3">
        <f>IF(OR(Data!AY40="", Data!$H40="", $G40=""), 0, ((Data!AY40*Data!$H40*$G40)/2000) * IF(AND(AX$5="Particulate", ISNUMBER(Data!$O40)), (1-Data!$O40), 1) * IF(AND($K$3="Yes", ISNUMBER(Data!$Q40)), (1-Data!$Q40), 1))</f>
        <v>0</v>
      </c>
      <c r="AY40" s="3">
        <f>IF(OR(Data!AZ40="", Data!$H40="", $G40=""), 0, ((Data!AZ40*Data!$H40*$G40)/2000) * IF(AND(AY$5="Particulate", ISNUMBER(Data!$O40)), (1-Data!$O40), 1) * IF(AND($K$3="Yes", ISNUMBER(Data!$Q40)), (1-Data!$Q40), 1))</f>
        <v>0</v>
      </c>
      <c r="AZ40" s="3">
        <f>IF(OR(Data!BA40="", Data!$H40="", $G40=""), 0, ((Data!BA40*Data!$H40*$G40)/2000) * IF(AND(AZ$5="Particulate", ISNUMBER(Data!$O40)), (1-Data!$O40), 1) * IF(AND($K$3="Yes", ISNUMBER(Data!$Q40)), (1-Data!$Q40), 1))</f>
        <v>0</v>
      </c>
      <c r="BA40" s="3">
        <f>IF(OR(Data!BB40="", Data!$H40="", $G40=""), 0, ((Data!BB40*Data!$H40*$G40)/2000) * IF(AND(BA$5="Particulate", ISNUMBER(Data!$O40)), (1-Data!$O40), 1) * IF(AND($K$3="Yes", ISNUMBER(Data!$Q40)), (1-Data!$Q40), 1))</f>
        <v>0</v>
      </c>
      <c r="BB40" s="3">
        <f>IF(OR(Data!BC40="", Data!$H40="", $G40=""), 0, ((Data!BC40*Data!$H40*$G40)/2000) * IF(AND(BB$5="Particulate", ISNUMBER(Data!$O40)), (1-Data!$O40), 1) * IF(AND($K$3="Yes", ISNUMBER(Data!$Q40)), (1-Data!$Q40), 1))</f>
        <v>0</v>
      </c>
      <c r="BC40" s="3">
        <f>IF(OR(Data!BD40="", Data!$H40="", $G40=""), 0, ((Data!BD40*Data!$H40*$G40)/2000) * IF(AND(BC$5="Particulate", ISNUMBER(Data!$O40)), (1-Data!$O40), 1) * IF(AND($K$3="Yes", ISNUMBER(Data!$Q40)), (1-Data!$Q40), 1))</f>
        <v>0</v>
      </c>
      <c r="BD40" s="3">
        <f>IF(OR(Data!BE40="", Data!$H40="", $G40=""), 0, ((Data!BE40*Data!$H40*$G40)/2000) * IF(AND(BD$5="Particulate", ISNUMBER(Data!$O40)), (1-Data!$O40), 1) * IF(AND($K$3="Yes", ISNUMBER(Data!$Q40)), (1-Data!$Q40), 1))</f>
        <v>0</v>
      </c>
      <c r="BE40" s="3">
        <f>IF(OR(Data!BF40="", Data!$H40="", $G40=""), 0, ((Data!BF40*Data!$H40*$G40)/2000) * IF(AND(BE$5="Particulate", ISNUMBER(Data!$O40)), (1-Data!$O40), 1) * IF(AND($K$3="Yes", ISNUMBER(Data!$Q40)), (1-Data!$Q40), 1))</f>
        <v>0</v>
      </c>
      <c r="BF40" s="3">
        <f>IF(OR(Data!BG40="", Data!$H40="", $G40=""), 0, ((Data!BG40*Data!$H40*$G40)/2000) * IF(AND(BF$5="Particulate", ISNUMBER(Data!$O40)), (1-Data!$O40), 1) * IF(AND($K$3="Yes", ISNUMBER(Data!$Q40)), (1-Data!$Q40), 1))</f>
        <v>0</v>
      </c>
      <c r="BG40" s="3">
        <f>IF(OR(Data!BH40="", Data!$H40="", $G40=""), 0, ((Data!BH40*Data!$H40*$G40)/2000) * IF(AND(BG$5="Particulate", ISNUMBER(Data!$O40)), (1-Data!$O40), 1) * IF(AND($K$3="Yes", ISNUMBER(Data!$Q40)), (1-Data!$Q40), 1))</f>
        <v>0</v>
      </c>
      <c r="BH40" s="3">
        <f>IF(OR(Data!BI40="", Data!$H40="", $G40=""), 0, ((Data!BI40*Data!$H40*$G40)/2000) * IF(AND(BH$5="Particulate", ISNUMBER(Data!$O40)), (1-Data!$O40), 1) * IF(AND($K$3="Yes", ISNUMBER(Data!$Q40)), (1-Data!$Q40), 1))</f>
        <v>0</v>
      </c>
      <c r="BI40" s="3">
        <f>IF(OR(Data!BJ40="", Data!$H40="", $G40=""), 0, ((Data!BJ40*Data!$H40*$G40)/2000) * IF(AND(BI$5="Particulate", ISNUMBER(Data!$O40)), (1-Data!$O40), 1) * IF(AND($K$3="Yes", ISNUMBER(Data!$Q40)), (1-Data!$Q40), 1))</f>
        <v>0</v>
      </c>
      <c r="BJ40" s="3">
        <f>IF(OR(Data!BK40="", Data!$H40="", $G40=""), 0, ((Data!BK40*Data!$H40*$G40)/2000) * IF(AND(BJ$5="Particulate", ISNUMBER(Data!$O40)), (1-Data!$O40), 1) * IF(AND($K$3="Yes", ISNUMBER(Data!$Q40)), (1-Data!$Q40), 1))</f>
        <v>0</v>
      </c>
      <c r="BK40" s="3">
        <f>IF(OR(Data!BL40="", Data!$H40="", $G40=""), 0, ((Data!BL40*Data!$H40*$G40)/2000) * IF(AND(BK$5="Particulate", ISNUMBER(Data!$O40)), (1-Data!$O40), 1) * IF(AND($K$3="Yes", ISNUMBER(Data!$Q40)), (1-Data!$Q40), 1))</f>
        <v>0</v>
      </c>
      <c r="BL40" s="3">
        <f>IF(OR(Data!BM40="", Data!$H40="", $G40=""), 0, ((Data!BM40*Data!$H40*$G40)/2000) * IF(AND(BL$5="Particulate", ISNUMBER(Data!$O40)), (1-Data!$O40), 1) * IF(AND($K$3="Yes", ISNUMBER(Data!$Q40)), (1-Data!$Q40), 1))</f>
        <v>0</v>
      </c>
      <c r="BM40" s="3">
        <f>IF(OR(Data!BN40="", Data!$H40="", $G40=""), 0, ((Data!BN40*Data!$H40*$G40)/2000) * IF(AND(BM$5="Particulate", ISNUMBER(Data!$O40)), (1-Data!$O40), 1) * IF(AND($K$3="Yes", ISNUMBER(Data!$Q40)), (1-Data!$Q40), 1))</f>
        <v>0</v>
      </c>
      <c r="BN40" s="3">
        <f>IF(OR(Data!BO40="", Data!$H40="", $G40=""), 0, ((Data!BO40*Data!$H40*$G40)/2000) * IF(AND(BN$5="Particulate", ISNUMBER(Data!$O40)), (1-Data!$O40), 1) * IF(AND($K$3="Yes", ISNUMBER(Data!$Q40)), (1-Data!$Q40), 1))</f>
        <v>0</v>
      </c>
      <c r="BO40" s="3">
        <f>IF(OR(Data!BP40="", Data!$H40="", $G40=""), 0, ((Data!BP40*Data!$H40*$G40)/2000) * IF(AND(BO$5="Particulate", ISNUMBER(Data!$O40)), (1-Data!$O40), 1) * IF(AND($K$3="Yes", ISNUMBER(Data!$Q40)), (1-Data!$Q40), 1))</f>
        <v>0</v>
      </c>
      <c r="BP40" s="3">
        <f>IF(OR(Data!BQ40="", Data!$H40="", $G40=""), 0, ((Data!BQ40*Data!$H40*$G40)/2000) * IF(AND(BP$5="Particulate", ISNUMBER(Data!$O40)), (1-Data!$O40), 1) * IF(AND($K$3="Yes", ISNUMBER(Data!$Q40)), (1-Data!$Q40), 1))</f>
        <v>0</v>
      </c>
      <c r="BQ40" s="3">
        <f>IF(OR(Data!BR40="", Data!$H40="", $G40=""), 0, ((Data!BR40*Data!$H40*$G40)/2000) * IF(AND(BQ$5="Particulate", ISNUMBER(Data!$O40)), (1-Data!$O40), 1) * IF(AND($K$3="Yes", ISNUMBER(Data!$Q40)), (1-Data!$Q40), 1))</f>
        <v>0</v>
      </c>
      <c r="BR40" s="3">
        <f>IF(OR(Data!BS40="", Data!$H40="", $G40=""), 0, ((Data!BS40*Data!$H40*$G40)/2000) * IF(AND(BR$5="Particulate", ISNUMBER(Data!$O40)), (1-Data!$O40), 1) * IF(AND($K$3="Yes", ISNUMBER(Data!$Q40)), (1-Data!$Q40), 1))</f>
        <v>0</v>
      </c>
      <c r="BS40" s="3">
        <f>IF(OR(Data!BT40="", Data!$H40="", $G40=""), 0, ((Data!BT40*Data!$H40*$G40)/2000) * IF(AND(BS$5="Particulate", ISNUMBER(Data!$O40)), (1-Data!$O40), 1) * IF(AND($K$3="Yes", ISNUMBER(Data!$Q40)), (1-Data!$Q40), 1))</f>
        <v>0</v>
      </c>
      <c r="BT40" s="3">
        <f>IF(OR(Data!BU40="", Data!$H40="", $G40=""), 0, ((Data!BU40*Data!$H40*$G40)/2000) * IF(AND(BT$5="Particulate", ISNUMBER(Data!$O40)), (1-Data!$O40), 1) * IF(AND($K$3="Yes", ISNUMBER(Data!$Q40)), (1-Data!$Q40), 1))</f>
        <v>0</v>
      </c>
      <c r="BU40" s="3">
        <f>IF(OR(Data!BV40="", Data!$H40="", $G40=""), 0, ((Data!BV40*Data!$H40*$G40)/2000) * IF(AND(BU$5="Particulate", ISNUMBER(Data!$O40)), (1-Data!$O40), 1) * IF(AND($K$3="Yes", ISNUMBER(Data!$Q40)), (1-Data!$Q40), 1))</f>
        <v>0</v>
      </c>
      <c r="BV40" s="3">
        <f>IF(OR(Data!BW40="", Data!$H40="", $G40=""), 0, ((Data!BW40*Data!$H40*$G40)/2000) * IF(AND(BV$5="Particulate", ISNUMBER(Data!$O40)), (1-Data!$O40), 1) * IF(AND($K$3="Yes", ISNUMBER(Data!$Q40)), (1-Data!$Q40), 1))</f>
        <v>0</v>
      </c>
      <c r="BW40" s="3">
        <f>IF(OR(Data!BX40="", Data!$H40="", $G40=""), 0, ((Data!BX40*Data!$H40*$G40)/2000) * IF(AND(BW$5="Particulate", ISNUMBER(Data!$O40)), (1-Data!$O40), 1) * IF(AND($K$3="Yes", ISNUMBER(Data!$Q40)), (1-Data!$Q40), 1))</f>
        <v>0</v>
      </c>
      <c r="BX40" s="3">
        <f>IF(OR(Data!BY40="", Data!$H40="", $G40=""), 0, ((Data!BY40*Data!$H40*$G40)/2000) * IF(AND(BX$5="Particulate", ISNUMBER(Data!$O40)), (1-Data!$O40), 1) * IF(AND($K$3="Yes", ISNUMBER(Data!$Q40)), (1-Data!$Q40), 1))</f>
        <v>0</v>
      </c>
      <c r="BY40" s="3">
        <f>IF(OR(Data!BZ40="", Data!$H40="", $G40=""), 0, ((Data!BZ40*Data!$H40*$G40)/2000) * IF(AND(BY$5="Particulate", ISNUMBER(Data!$O40)), (1-Data!$O40), 1) * IF(AND($K$3="Yes", ISNUMBER(Data!$Q40)), (1-Data!$Q40), 1))</f>
        <v>0</v>
      </c>
      <c r="BZ40" s="3">
        <f>IF(OR(Data!CA40="", Data!$H40="", $G40=""), 0, ((Data!CA40*Data!$H40*$G40)/2000) * IF(AND(BZ$5="Particulate", ISNUMBER(Data!$O40)), (1-Data!$O40), 1) * IF(AND($K$3="Yes", ISNUMBER(Data!$Q40)), (1-Data!$Q40), 1))</f>
        <v>0</v>
      </c>
    </row>
    <row r="41" spans="1:78" x14ac:dyDescent="0.25">
      <c r="A41" s="347">
        <f>Data!A41</f>
        <v>33</v>
      </c>
      <c r="B41" s="108">
        <f>Data!B41</f>
        <v>0</v>
      </c>
      <c r="C41" s="108">
        <f>Data!C41</f>
        <v>0</v>
      </c>
      <c r="D41" s="108">
        <f>Data!D41</f>
        <v>0</v>
      </c>
      <c r="E41" s="108">
        <f>Data!E41</f>
        <v>0</v>
      </c>
      <c r="F41" s="108">
        <f>Data!F41</f>
        <v>0</v>
      </c>
      <c r="G41" s="189"/>
      <c r="Q41" s="365">
        <f>IF(ISNUMBER(Data!$K41), (Data!$K41*$G41)/2000, IF(AND(ISNUMBER(Data!$H41), ISNUMBER(Data!$I41)), (Data!$H41*Data!$I41*$G41)/2000, 0))</f>
        <v>0</v>
      </c>
      <c r="R41" s="17">
        <f>IF(ISNUMBER(Data!$L41), (Data!$L41*$G41)/2000, IF(AND(ISNUMBER(Data!$H41), ISNUMBER(Data!$J41)), (Data!$H41*Data!$J41*$G41)/2000, 0)) * IF(ISNUMBER(Data!$O41), 1-Data!$O41, 1) * IF(AND($K$3="yes",ISNUMBER(Data!$Q41)),(1-Data!$Q41),1)</f>
        <v>0</v>
      </c>
      <c r="S41" s="3">
        <f>IF(OR(Data!T41="", Data!$H41="", $G41=""), 0, ((Data!T41*Data!$H41*$G41)/2000) * IF(AND(S$5="Particulate", ISNUMBER(Data!$O41)), (1-Data!$O41), 1) * IF(AND($K$3="Yes", ISNUMBER(Data!$Q41)), (1-Data!$Q41), 1))</f>
        <v>0</v>
      </c>
      <c r="T41" s="3">
        <f>IF(OR(Data!U41="", Data!$H41="", $G41=""), 0, ((Data!U41*Data!$H41*$G41)/2000) * IF(AND(T$5="Particulate", ISNUMBER(Data!$O41)), (1-Data!$O41), 1) * IF(AND($K$3="Yes", ISNUMBER(Data!$Q41)), (1-Data!$Q41), 1))</f>
        <v>0</v>
      </c>
      <c r="U41" s="3">
        <f>IF(OR(Data!V41="", Data!$H41="", $G41=""), 0, ((Data!V41*Data!$H41*$G41)/2000) * IF(AND(U$5="Particulate", ISNUMBER(Data!$O41)), (1-Data!$O41), 1) * IF(AND($K$3="Yes", ISNUMBER(Data!$Q41)), (1-Data!$Q41), 1))</f>
        <v>0</v>
      </c>
      <c r="V41" s="3">
        <f>IF(OR(Data!W41="", Data!$H41="", $G41=""), 0, ((Data!W41*Data!$H41*$G41)/2000) * IF(AND(V$5="Particulate", ISNUMBER(Data!$O41)), (1-Data!$O41), 1) * IF(AND($K$3="Yes", ISNUMBER(Data!$Q41)), (1-Data!$Q41), 1))</f>
        <v>0</v>
      </c>
      <c r="W41" s="3">
        <f>IF(OR(Data!X41="", Data!$H41="", $G41=""), 0, ((Data!X41*Data!$H41*$G41)/2000) * IF(AND(W$5="Particulate", ISNUMBER(Data!$O41)), (1-Data!$O41), 1) * IF(AND($K$3="Yes", ISNUMBER(Data!$Q41)), (1-Data!$Q41), 1))</f>
        <v>0</v>
      </c>
      <c r="X41" s="3">
        <f>IF(OR(Data!Y41="", Data!$H41="", $G41=""), 0, ((Data!Y41*Data!$H41*$G41)/2000) * IF(AND(X$5="Particulate", ISNUMBER(Data!$O41)), (1-Data!$O41), 1) * IF(AND($K$3="Yes", ISNUMBER(Data!$Q41)), (1-Data!$Q41), 1))</f>
        <v>0</v>
      </c>
      <c r="Y41" s="3">
        <f>IF(OR(Data!Z41="", Data!$H41="", $G41=""), 0, ((Data!Z41*Data!$H41*$G41)/2000) * IF(AND(Y$5="Particulate", ISNUMBER(Data!$O41)), (1-Data!$O41), 1) * IF(AND($K$3="Yes", ISNUMBER(Data!$Q41)), (1-Data!$Q41), 1))</f>
        <v>0</v>
      </c>
      <c r="Z41" s="3">
        <f>IF(OR(Data!AA41="", Data!$H41="", $G41=""), 0, ((Data!AA41*Data!$H41*$G41)/2000) * IF(AND(Z$5="Particulate", ISNUMBER(Data!$O41)), (1-Data!$O41), 1) * IF(AND($K$3="Yes", ISNUMBER(Data!$Q41)), (1-Data!$Q41), 1))</f>
        <v>0</v>
      </c>
      <c r="AA41" s="3">
        <f>IF(OR(Data!AB41="", Data!$H41="", $G41=""), 0, ((Data!AB41*Data!$H41*$G41)/2000) * IF(AND(AA$5="Particulate", ISNUMBER(Data!$O41)), (1-Data!$O41), 1) * IF(AND($K$3="Yes", ISNUMBER(Data!$Q41)), (1-Data!$Q41), 1))</f>
        <v>0</v>
      </c>
      <c r="AB41" s="3">
        <f>IF(OR(Data!AC41="", Data!$H41="", $G41=""), 0, ((Data!AC41*Data!$H41*$G41)/2000) * IF(AND(AB$5="Particulate", ISNUMBER(Data!$O41)), (1-Data!$O41), 1) * IF(AND($K$3="Yes", ISNUMBER(Data!$Q41)), (1-Data!$Q41), 1))</f>
        <v>0</v>
      </c>
      <c r="AC41" s="3">
        <f>IF(OR(Data!AD41="", Data!$H41="", $G41=""), 0, ((Data!AD41*Data!$H41*$G41)/2000) * IF(AND(AC$5="Particulate", ISNUMBER(Data!$O41)), (1-Data!$O41), 1) * IF(AND($K$3="Yes", ISNUMBER(Data!$Q41)), (1-Data!$Q41), 1))</f>
        <v>0</v>
      </c>
      <c r="AD41" s="3">
        <f>IF(OR(Data!AE41="", Data!$H41="", $G41=""), 0, ((Data!AE41*Data!$H41*$G41)/2000) * IF(AND(AD$5="Particulate", ISNUMBER(Data!$O41)), (1-Data!$O41), 1) * IF(AND($K$3="Yes", ISNUMBER(Data!$Q41)), (1-Data!$Q41), 1))</f>
        <v>0</v>
      </c>
      <c r="AE41" s="3">
        <f>IF(OR(Data!AF41="", Data!$H41="", $G41=""), 0, ((Data!AF41*Data!$H41*$G41)/2000) * IF(AND(AE$5="Particulate", ISNUMBER(Data!$O41)), (1-Data!$O41), 1) * IF(AND($K$3="Yes", ISNUMBER(Data!$Q41)), (1-Data!$Q41), 1))</f>
        <v>0</v>
      </c>
      <c r="AF41" s="3">
        <f>IF(OR(Data!AG41="", Data!$H41="", $G41=""), 0, ((Data!AG41*Data!$H41*$G41)/2000) * IF(AND(AF$5="Particulate", ISNUMBER(Data!$O41)), (1-Data!$O41), 1) * IF(AND($K$3="Yes", ISNUMBER(Data!$Q41)), (1-Data!$Q41), 1))</f>
        <v>0</v>
      </c>
      <c r="AG41" s="3">
        <f>IF(OR(Data!AH41="", Data!$H41="", $G41=""), 0, ((Data!AH41*Data!$H41*$G41)/2000) * IF(AND(AG$5="Particulate", ISNUMBER(Data!$O41)), (1-Data!$O41), 1) * IF(AND($K$3="Yes", ISNUMBER(Data!$Q41)), (1-Data!$Q41), 1))</f>
        <v>0</v>
      </c>
      <c r="AH41" s="3">
        <f>IF(OR(Data!AI41="", Data!$H41="", $G41=""), 0, ((Data!AI41*Data!$H41*$G41)/2000) * IF(AND(AH$5="Particulate", ISNUMBER(Data!$O41)), (1-Data!$O41), 1) * IF(AND($K$3="Yes", ISNUMBER(Data!$Q41)), (1-Data!$Q41), 1))</f>
        <v>0</v>
      </c>
      <c r="AI41" s="3">
        <f>IF(OR(Data!AJ41="", Data!$H41="", $G41=""), 0, ((Data!AJ41*Data!$H41*$G41)/2000) * IF(AND(AI$5="Particulate", ISNUMBER(Data!$O41)), (1-Data!$O41), 1) * IF(AND($K$3="Yes", ISNUMBER(Data!$Q41)), (1-Data!$Q41), 1))</f>
        <v>0</v>
      </c>
      <c r="AJ41" s="3">
        <f>IF(OR(Data!AK41="", Data!$H41="", $G41=""), 0, ((Data!AK41*Data!$H41*$G41)/2000) * IF(AND(AJ$5="Particulate", ISNUMBER(Data!$O41)), (1-Data!$O41), 1) * IF(AND($K$3="Yes", ISNUMBER(Data!$Q41)), (1-Data!$Q41), 1))</f>
        <v>0</v>
      </c>
      <c r="AK41" s="3">
        <f>IF(OR(Data!AL41="", Data!$H41="", $G41=""), 0, ((Data!AL41*Data!$H41*$G41)/2000) * IF(AND(AK$5="Particulate", ISNUMBER(Data!$O41)), (1-Data!$O41), 1) * IF(AND($K$3="Yes", ISNUMBER(Data!$Q41)), (1-Data!$Q41), 1))</f>
        <v>0</v>
      </c>
      <c r="AL41" s="3">
        <f>IF(OR(Data!AM41="", Data!$H41="", $G41=""), 0, ((Data!AM41*Data!$H41*$G41)/2000) * IF(AND(AL$5="Particulate", ISNUMBER(Data!$O41)), (1-Data!$O41), 1) * IF(AND($K$3="Yes", ISNUMBER(Data!$Q41)), (1-Data!$Q41), 1))</f>
        <v>0</v>
      </c>
      <c r="AM41" s="3">
        <f>IF(OR(Data!AN41="", Data!$H41="", $G41=""), 0, ((Data!AN41*Data!$H41*$G41)/2000) * IF(AND(AM$5="Particulate", ISNUMBER(Data!$O41)), (1-Data!$O41), 1) * IF(AND($K$3="Yes", ISNUMBER(Data!$Q41)), (1-Data!$Q41), 1))</f>
        <v>0</v>
      </c>
      <c r="AN41" s="3">
        <f>IF(OR(Data!AO41="", Data!$H41="", $G41=""), 0, ((Data!AO41*Data!$H41*$G41)/2000) * IF(AND(AN$5="Particulate", ISNUMBER(Data!$O41)), (1-Data!$O41), 1) * IF(AND($K$3="Yes", ISNUMBER(Data!$Q41)), (1-Data!$Q41), 1))</f>
        <v>0</v>
      </c>
      <c r="AO41" s="3">
        <f>IF(OR(Data!AP41="", Data!$H41="", $G41=""), 0, ((Data!AP41*Data!$H41*$G41)/2000) * IF(AND(AO$5="Particulate", ISNUMBER(Data!$O41)), (1-Data!$O41), 1) * IF(AND($K$3="Yes", ISNUMBER(Data!$Q41)), (1-Data!$Q41), 1))</f>
        <v>0</v>
      </c>
      <c r="AP41" s="3">
        <f>IF(OR(Data!AQ41="", Data!$H41="", $G41=""), 0, ((Data!AQ41*Data!$H41*$G41)/2000) * IF(AND(AP$5="Particulate", ISNUMBER(Data!$O41)), (1-Data!$O41), 1) * IF(AND($K$3="Yes", ISNUMBER(Data!$Q41)), (1-Data!$Q41), 1))</f>
        <v>0</v>
      </c>
      <c r="AQ41" s="3">
        <f>IF(OR(Data!AR41="", Data!$H41="", $G41=""), 0, ((Data!AR41*Data!$H41*$G41)/2000) * IF(AND(AQ$5="Particulate", ISNUMBER(Data!$O41)), (1-Data!$O41), 1) * IF(AND($K$3="Yes", ISNUMBER(Data!$Q41)), (1-Data!$Q41), 1))</f>
        <v>0</v>
      </c>
      <c r="AR41" s="3">
        <f>IF(OR(Data!AS41="", Data!$H41="", $G41=""), 0, ((Data!AS41*Data!$H41*$G41)/2000) * IF(AND(AR$5="Particulate", ISNUMBER(Data!$O41)), (1-Data!$O41), 1) * IF(AND($K$3="Yes", ISNUMBER(Data!$Q41)), (1-Data!$Q41), 1))</f>
        <v>0</v>
      </c>
      <c r="AS41" s="3">
        <f>IF(OR(Data!AT41="", Data!$H41="", $G41=""), 0, ((Data!AT41*Data!$H41*$G41)/2000) * IF(AND(AS$5="Particulate", ISNUMBER(Data!$O41)), (1-Data!$O41), 1) * IF(AND($K$3="Yes", ISNUMBER(Data!$Q41)), (1-Data!$Q41), 1))</f>
        <v>0</v>
      </c>
      <c r="AT41" s="3">
        <f>IF(OR(Data!AU41="", Data!$H41="", $G41=""), 0, ((Data!AU41*Data!$H41*$G41)/2000) * IF(AND(AT$5="Particulate", ISNUMBER(Data!$O41)), (1-Data!$O41), 1) * IF(AND($K$3="Yes", ISNUMBER(Data!$Q41)), (1-Data!$Q41), 1))</f>
        <v>0</v>
      </c>
      <c r="AU41" s="3">
        <f>IF(OR(Data!AV41="", Data!$H41="", $G41=""), 0, ((Data!AV41*Data!$H41*$G41)/2000) * IF(AND(AU$5="Particulate", ISNUMBER(Data!$O41)), (1-Data!$O41), 1) * IF(AND($K$3="Yes", ISNUMBER(Data!$Q41)), (1-Data!$Q41), 1))</f>
        <v>0</v>
      </c>
      <c r="AV41" s="3">
        <f>IF(OR(Data!AW41="", Data!$H41="", $G41=""), 0, ((Data!AW41*Data!$H41*$G41)/2000) * IF(AND(AV$5="Particulate", ISNUMBER(Data!$O41)), (1-Data!$O41), 1) * IF(AND($K$3="Yes", ISNUMBER(Data!$Q41)), (1-Data!$Q41), 1))</f>
        <v>0</v>
      </c>
      <c r="AW41" s="3">
        <f>IF(OR(Data!AX41="", Data!$H41="", $G41=""), 0, ((Data!AX41*Data!$H41*$G41)/2000) * IF(AND(AW$5="Particulate", ISNUMBER(Data!$O41)), (1-Data!$O41), 1) * IF(AND($K$3="Yes", ISNUMBER(Data!$Q41)), (1-Data!$Q41), 1))</f>
        <v>0</v>
      </c>
      <c r="AX41" s="3">
        <f>IF(OR(Data!AY41="", Data!$H41="", $G41=""), 0, ((Data!AY41*Data!$H41*$G41)/2000) * IF(AND(AX$5="Particulate", ISNUMBER(Data!$O41)), (1-Data!$O41), 1) * IF(AND($K$3="Yes", ISNUMBER(Data!$Q41)), (1-Data!$Q41), 1))</f>
        <v>0</v>
      </c>
      <c r="AY41" s="3">
        <f>IF(OR(Data!AZ41="", Data!$H41="", $G41=""), 0, ((Data!AZ41*Data!$H41*$G41)/2000) * IF(AND(AY$5="Particulate", ISNUMBER(Data!$O41)), (1-Data!$O41), 1) * IF(AND($K$3="Yes", ISNUMBER(Data!$Q41)), (1-Data!$Q41), 1))</f>
        <v>0</v>
      </c>
      <c r="AZ41" s="3">
        <f>IF(OR(Data!BA41="", Data!$H41="", $G41=""), 0, ((Data!BA41*Data!$H41*$G41)/2000) * IF(AND(AZ$5="Particulate", ISNUMBER(Data!$O41)), (1-Data!$O41), 1) * IF(AND($K$3="Yes", ISNUMBER(Data!$Q41)), (1-Data!$Q41), 1))</f>
        <v>0</v>
      </c>
      <c r="BA41" s="3">
        <f>IF(OR(Data!BB41="", Data!$H41="", $G41=""), 0, ((Data!BB41*Data!$H41*$G41)/2000) * IF(AND(BA$5="Particulate", ISNUMBER(Data!$O41)), (1-Data!$O41), 1) * IF(AND($K$3="Yes", ISNUMBER(Data!$Q41)), (1-Data!$Q41), 1))</f>
        <v>0</v>
      </c>
      <c r="BB41" s="3">
        <f>IF(OR(Data!BC41="", Data!$H41="", $G41=""), 0, ((Data!BC41*Data!$H41*$G41)/2000) * IF(AND(BB$5="Particulate", ISNUMBER(Data!$O41)), (1-Data!$O41), 1) * IF(AND($K$3="Yes", ISNUMBER(Data!$Q41)), (1-Data!$Q41), 1))</f>
        <v>0</v>
      </c>
      <c r="BC41" s="3">
        <f>IF(OR(Data!BD41="", Data!$H41="", $G41=""), 0, ((Data!BD41*Data!$H41*$G41)/2000) * IF(AND(BC$5="Particulate", ISNUMBER(Data!$O41)), (1-Data!$O41), 1) * IF(AND($K$3="Yes", ISNUMBER(Data!$Q41)), (1-Data!$Q41), 1))</f>
        <v>0</v>
      </c>
      <c r="BD41" s="3">
        <f>IF(OR(Data!BE41="", Data!$H41="", $G41=""), 0, ((Data!BE41*Data!$H41*$G41)/2000) * IF(AND(BD$5="Particulate", ISNUMBER(Data!$O41)), (1-Data!$O41), 1) * IF(AND($K$3="Yes", ISNUMBER(Data!$Q41)), (1-Data!$Q41), 1))</f>
        <v>0</v>
      </c>
      <c r="BE41" s="3">
        <f>IF(OR(Data!BF41="", Data!$H41="", $G41=""), 0, ((Data!BF41*Data!$H41*$G41)/2000) * IF(AND(BE$5="Particulate", ISNUMBER(Data!$O41)), (1-Data!$O41), 1) * IF(AND($K$3="Yes", ISNUMBER(Data!$Q41)), (1-Data!$Q41), 1))</f>
        <v>0</v>
      </c>
      <c r="BF41" s="3">
        <f>IF(OR(Data!BG41="", Data!$H41="", $G41=""), 0, ((Data!BG41*Data!$H41*$G41)/2000) * IF(AND(BF$5="Particulate", ISNUMBER(Data!$O41)), (1-Data!$O41), 1) * IF(AND($K$3="Yes", ISNUMBER(Data!$Q41)), (1-Data!$Q41), 1))</f>
        <v>0</v>
      </c>
      <c r="BG41" s="3">
        <f>IF(OR(Data!BH41="", Data!$H41="", $G41=""), 0, ((Data!BH41*Data!$H41*$G41)/2000) * IF(AND(BG$5="Particulate", ISNUMBER(Data!$O41)), (1-Data!$O41), 1) * IF(AND($K$3="Yes", ISNUMBER(Data!$Q41)), (1-Data!$Q41), 1))</f>
        <v>0</v>
      </c>
      <c r="BH41" s="3">
        <f>IF(OR(Data!BI41="", Data!$H41="", $G41=""), 0, ((Data!BI41*Data!$H41*$G41)/2000) * IF(AND(BH$5="Particulate", ISNUMBER(Data!$O41)), (1-Data!$O41), 1) * IF(AND($K$3="Yes", ISNUMBER(Data!$Q41)), (1-Data!$Q41), 1))</f>
        <v>0</v>
      </c>
      <c r="BI41" s="3">
        <f>IF(OR(Data!BJ41="", Data!$H41="", $G41=""), 0, ((Data!BJ41*Data!$H41*$G41)/2000) * IF(AND(BI$5="Particulate", ISNUMBER(Data!$O41)), (1-Data!$O41), 1) * IF(AND($K$3="Yes", ISNUMBER(Data!$Q41)), (1-Data!$Q41), 1))</f>
        <v>0</v>
      </c>
      <c r="BJ41" s="3">
        <f>IF(OR(Data!BK41="", Data!$H41="", $G41=""), 0, ((Data!BK41*Data!$H41*$G41)/2000) * IF(AND(BJ$5="Particulate", ISNUMBER(Data!$O41)), (1-Data!$O41), 1) * IF(AND($K$3="Yes", ISNUMBER(Data!$Q41)), (1-Data!$Q41), 1))</f>
        <v>0</v>
      </c>
      <c r="BK41" s="3">
        <f>IF(OR(Data!BL41="", Data!$H41="", $G41=""), 0, ((Data!BL41*Data!$H41*$G41)/2000) * IF(AND(BK$5="Particulate", ISNUMBER(Data!$O41)), (1-Data!$O41), 1) * IF(AND($K$3="Yes", ISNUMBER(Data!$Q41)), (1-Data!$Q41), 1))</f>
        <v>0</v>
      </c>
      <c r="BL41" s="3">
        <f>IF(OR(Data!BM41="", Data!$H41="", $G41=""), 0, ((Data!BM41*Data!$H41*$G41)/2000) * IF(AND(BL$5="Particulate", ISNUMBER(Data!$O41)), (1-Data!$O41), 1) * IF(AND($K$3="Yes", ISNUMBER(Data!$Q41)), (1-Data!$Q41), 1))</f>
        <v>0</v>
      </c>
      <c r="BM41" s="3">
        <f>IF(OR(Data!BN41="", Data!$H41="", $G41=""), 0, ((Data!BN41*Data!$H41*$G41)/2000) * IF(AND(BM$5="Particulate", ISNUMBER(Data!$O41)), (1-Data!$O41), 1) * IF(AND($K$3="Yes", ISNUMBER(Data!$Q41)), (1-Data!$Q41), 1))</f>
        <v>0</v>
      </c>
      <c r="BN41" s="3">
        <f>IF(OR(Data!BO41="", Data!$H41="", $G41=""), 0, ((Data!BO41*Data!$H41*$G41)/2000) * IF(AND(BN$5="Particulate", ISNUMBER(Data!$O41)), (1-Data!$O41), 1) * IF(AND($K$3="Yes", ISNUMBER(Data!$Q41)), (1-Data!$Q41), 1))</f>
        <v>0</v>
      </c>
      <c r="BO41" s="3">
        <f>IF(OR(Data!BP41="", Data!$H41="", $G41=""), 0, ((Data!BP41*Data!$H41*$G41)/2000) * IF(AND(BO$5="Particulate", ISNUMBER(Data!$O41)), (1-Data!$O41), 1) * IF(AND($K$3="Yes", ISNUMBER(Data!$Q41)), (1-Data!$Q41), 1))</f>
        <v>0</v>
      </c>
      <c r="BP41" s="3">
        <f>IF(OR(Data!BQ41="", Data!$H41="", $G41=""), 0, ((Data!BQ41*Data!$H41*$G41)/2000) * IF(AND(BP$5="Particulate", ISNUMBER(Data!$O41)), (1-Data!$O41), 1) * IF(AND($K$3="Yes", ISNUMBER(Data!$Q41)), (1-Data!$Q41), 1))</f>
        <v>0</v>
      </c>
      <c r="BQ41" s="3">
        <f>IF(OR(Data!BR41="", Data!$H41="", $G41=""), 0, ((Data!BR41*Data!$H41*$G41)/2000) * IF(AND(BQ$5="Particulate", ISNUMBER(Data!$O41)), (1-Data!$O41), 1) * IF(AND($K$3="Yes", ISNUMBER(Data!$Q41)), (1-Data!$Q41), 1))</f>
        <v>0</v>
      </c>
      <c r="BR41" s="3">
        <f>IF(OR(Data!BS41="", Data!$H41="", $G41=""), 0, ((Data!BS41*Data!$H41*$G41)/2000) * IF(AND(BR$5="Particulate", ISNUMBER(Data!$O41)), (1-Data!$O41), 1) * IF(AND($K$3="Yes", ISNUMBER(Data!$Q41)), (1-Data!$Q41), 1))</f>
        <v>0</v>
      </c>
      <c r="BS41" s="3">
        <f>IF(OR(Data!BT41="", Data!$H41="", $G41=""), 0, ((Data!BT41*Data!$H41*$G41)/2000) * IF(AND(BS$5="Particulate", ISNUMBER(Data!$O41)), (1-Data!$O41), 1) * IF(AND($K$3="Yes", ISNUMBER(Data!$Q41)), (1-Data!$Q41), 1))</f>
        <v>0</v>
      </c>
      <c r="BT41" s="3">
        <f>IF(OR(Data!BU41="", Data!$H41="", $G41=""), 0, ((Data!BU41*Data!$H41*$G41)/2000) * IF(AND(BT$5="Particulate", ISNUMBER(Data!$O41)), (1-Data!$O41), 1) * IF(AND($K$3="Yes", ISNUMBER(Data!$Q41)), (1-Data!$Q41), 1))</f>
        <v>0</v>
      </c>
      <c r="BU41" s="3">
        <f>IF(OR(Data!BV41="", Data!$H41="", $G41=""), 0, ((Data!BV41*Data!$H41*$G41)/2000) * IF(AND(BU$5="Particulate", ISNUMBER(Data!$O41)), (1-Data!$O41), 1) * IF(AND($K$3="Yes", ISNUMBER(Data!$Q41)), (1-Data!$Q41), 1))</f>
        <v>0</v>
      </c>
      <c r="BV41" s="3">
        <f>IF(OR(Data!BW41="", Data!$H41="", $G41=""), 0, ((Data!BW41*Data!$H41*$G41)/2000) * IF(AND(BV$5="Particulate", ISNUMBER(Data!$O41)), (1-Data!$O41), 1) * IF(AND($K$3="Yes", ISNUMBER(Data!$Q41)), (1-Data!$Q41), 1))</f>
        <v>0</v>
      </c>
      <c r="BW41" s="3">
        <f>IF(OR(Data!BX41="", Data!$H41="", $G41=""), 0, ((Data!BX41*Data!$H41*$G41)/2000) * IF(AND(BW$5="Particulate", ISNUMBER(Data!$O41)), (1-Data!$O41), 1) * IF(AND($K$3="Yes", ISNUMBER(Data!$Q41)), (1-Data!$Q41), 1))</f>
        <v>0</v>
      </c>
      <c r="BX41" s="3">
        <f>IF(OR(Data!BY41="", Data!$H41="", $G41=""), 0, ((Data!BY41*Data!$H41*$G41)/2000) * IF(AND(BX$5="Particulate", ISNUMBER(Data!$O41)), (1-Data!$O41), 1) * IF(AND($K$3="Yes", ISNUMBER(Data!$Q41)), (1-Data!$Q41), 1))</f>
        <v>0</v>
      </c>
      <c r="BY41" s="3">
        <f>IF(OR(Data!BZ41="", Data!$H41="", $G41=""), 0, ((Data!BZ41*Data!$H41*$G41)/2000) * IF(AND(BY$5="Particulate", ISNUMBER(Data!$O41)), (1-Data!$O41), 1) * IF(AND($K$3="Yes", ISNUMBER(Data!$Q41)), (1-Data!$Q41), 1))</f>
        <v>0</v>
      </c>
      <c r="BZ41" s="3">
        <f>IF(OR(Data!CA41="", Data!$H41="", $G41=""), 0, ((Data!CA41*Data!$H41*$G41)/2000) * IF(AND(BZ$5="Particulate", ISNUMBER(Data!$O41)), (1-Data!$O41), 1) * IF(AND($K$3="Yes", ISNUMBER(Data!$Q41)), (1-Data!$Q41), 1))</f>
        <v>0</v>
      </c>
    </row>
    <row r="42" spans="1:78" x14ac:dyDescent="0.25">
      <c r="A42" s="347">
        <f>Data!A42</f>
        <v>34</v>
      </c>
      <c r="B42" s="108">
        <f>Data!B42</f>
        <v>0</v>
      </c>
      <c r="C42" s="108">
        <f>Data!C42</f>
        <v>0</v>
      </c>
      <c r="D42" s="108">
        <f>Data!D42</f>
        <v>0</v>
      </c>
      <c r="E42" s="108">
        <f>Data!E42</f>
        <v>0</v>
      </c>
      <c r="F42" s="108">
        <f>Data!F42</f>
        <v>0</v>
      </c>
      <c r="G42" s="189"/>
      <c r="Q42" s="365">
        <f>IF(ISNUMBER(Data!$K42), (Data!$K42*$G42)/2000, IF(AND(ISNUMBER(Data!$H42), ISNUMBER(Data!$I42)), (Data!$H42*Data!$I42*$G42)/2000, 0))</f>
        <v>0</v>
      </c>
      <c r="R42" s="17">
        <f>IF(ISNUMBER(Data!$L42), (Data!$L42*$G42)/2000, IF(AND(ISNUMBER(Data!$H42), ISNUMBER(Data!$J42)), (Data!$H42*Data!$J42*$G42)/2000, 0)) * IF(ISNUMBER(Data!$O42), 1-Data!$O42, 1) * IF(AND($K$3="yes",ISNUMBER(Data!$Q42)),(1-Data!$Q42),1)</f>
        <v>0</v>
      </c>
      <c r="S42" s="3">
        <f>IF(OR(Data!T42="", Data!$H42="", $G42=""), 0, ((Data!T42*Data!$H42*$G42)/2000) * IF(AND(S$5="Particulate", ISNUMBER(Data!$O42)), (1-Data!$O42), 1) * IF(AND($K$3="Yes", ISNUMBER(Data!$Q42)), (1-Data!$Q42), 1))</f>
        <v>0</v>
      </c>
      <c r="T42" s="3">
        <f>IF(OR(Data!U42="", Data!$H42="", $G42=""), 0, ((Data!U42*Data!$H42*$G42)/2000) * IF(AND(T$5="Particulate", ISNUMBER(Data!$O42)), (1-Data!$O42), 1) * IF(AND($K$3="Yes", ISNUMBER(Data!$Q42)), (1-Data!$Q42), 1))</f>
        <v>0</v>
      </c>
      <c r="U42" s="3">
        <f>IF(OR(Data!V42="", Data!$H42="", $G42=""), 0, ((Data!V42*Data!$H42*$G42)/2000) * IF(AND(U$5="Particulate", ISNUMBER(Data!$O42)), (1-Data!$O42), 1) * IF(AND($K$3="Yes", ISNUMBER(Data!$Q42)), (1-Data!$Q42), 1))</f>
        <v>0</v>
      </c>
      <c r="V42" s="3">
        <f>IF(OR(Data!W42="", Data!$H42="", $G42=""), 0, ((Data!W42*Data!$H42*$G42)/2000) * IF(AND(V$5="Particulate", ISNUMBER(Data!$O42)), (1-Data!$O42), 1) * IF(AND($K$3="Yes", ISNUMBER(Data!$Q42)), (1-Data!$Q42), 1))</f>
        <v>0</v>
      </c>
      <c r="W42" s="3">
        <f>IF(OR(Data!X42="", Data!$H42="", $G42=""), 0, ((Data!X42*Data!$H42*$G42)/2000) * IF(AND(W$5="Particulate", ISNUMBER(Data!$O42)), (1-Data!$O42), 1) * IF(AND($K$3="Yes", ISNUMBER(Data!$Q42)), (1-Data!$Q42), 1))</f>
        <v>0</v>
      </c>
      <c r="X42" s="3">
        <f>IF(OR(Data!Y42="", Data!$H42="", $G42=""), 0, ((Data!Y42*Data!$H42*$G42)/2000) * IF(AND(X$5="Particulate", ISNUMBER(Data!$O42)), (1-Data!$O42), 1) * IF(AND($K$3="Yes", ISNUMBER(Data!$Q42)), (1-Data!$Q42), 1))</f>
        <v>0</v>
      </c>
      <c r="Y42" s="3">
        <f>IF(OR(Data!Z42="", Data!$H42="", $G42=""), 0, ((Data!Z42*Data!$H42*$G42)/2000) * IF(AND(Y$5="Particulate", ISNUMBER(Data!$O42)), (1-Data!$O42), 1) * IF(AND($K$3="Yes", ISNUMBER(Data!$Q42)), (1-Data!$Q42), 1))</f>
        <v>0</v>
      </c>
      <c r="Z42" s="3">
        <f>IF(OR(Data!AA42="", Data!$H42="", $G42=""), 0, ((Data!AA42*Data!$H42*$G42)/2000) * IF(AND(Z$5="Particulate", ISNUMBER(Data!$O42)), (1-Data!$O42), 1) * IF(AND($K$3="Yes", ISNUMBER(Data!$Q42)), (1-Data!$Q42), 1))</f>
        <v>0</v>
      </c>
      <c r="AA42" s="3">
        <f>IF(OR(Data!AB42="", Data!$H42="", $G42=""), 0, ((Data!AB42*Data!$H42*$G42)/2000) * IF(AND(AA$5="Particulate", ISNUMBER(Data!$O42)), (1-Data!$O42), 1) * IF(AND($K$3="Yes", ISNUMBER(Data!$Q42)), (1-Data!$Q42), 1))</f>
        <v>0</v>
      </c>
      <c r="AB42" s="3">
        <f>IF(OR(Data!AC42="", Data!$H42="", $G42=""), 0, ((Data!AC42*Data!$H42*$G42)/2000) * IF(AND(AB$5="Particulate", ISNUMBER(Data!$O42)), (1-Data!$O42), 1) * IF(AND($K$3="Yes", ISNUMBER(Data!$Q42)), (1-Data!$Q42), 1))</f>
        <v>0</v>
      </c>
      <c r="AC42" s="3">
        <f>IF(OR(Data!AD42="", Data!$H42="", $G42=""), 0, ((Data!AD42*Data!$H42*$G42)/2000) * IF(AND(AC$5="Particulate", ISNUMBER(Data!$O42)), (1-Data!$O42), 1) * IF(AND($K$3="Yes", ISNUMBER(Data!$Q42)), (1-Data!$Q42), 1))</f>
        <v>0</v>
      </c>
      <c r="AD42" s="3">
        <f>IF(OR(Data!AE42="", Data!$H42="", $G42=""), 0, ((Data!AE42*Data!$H42*$G42)/2000) * IF(AND(AD$5="Particulate", ISNUMBER(Data!$O42)), (1-Data!$O42), 1) * IF(AND($K$3="Yes", ISNUMBER(Data!$Q42)), (1-Data!$Q42), 1))</f>
        <v>0</v>
      </c>
      <c r="AE42" s="3">
        <f>IF(OR(Data!AF42="", Data!$H42="", $G42=""), 0, ((Data!AF42*Data!$H42*$G42)/2000) * IF(AND(AE$5="Particulate", ISNUMBER(Data!$O42)), (1-Data!$O42), 1) * IF(AND($K$3="Yes", ISNUMBER(Data!$Q42)), (1-Data!$Q42), 1))</f>
        <v>0</v>
      </c>
      <c r="AF42" s="3">
        <f>IF(OR(Data!AG42="", Data!$H42="", $G42=""), 0, ((Data!AG42*Data!$H42*$G42)/2000) * IF(AND(AF$5="Particulate", ISNUMBER(Data!$O42)), (1-Data!$O42), 1) * IF(AND($K$3="Yes", ISNUMBER(Data!$Q42)), (1-Data!$Q42), 1))</f>
        <v>0</v>
      </c>
      <c r="AG42" s="3">
        <f>IF(OR(Data!AH42="", Data!$H42="", $G42=""), 0, ((Data!AH42*Data!$H42*$G42)/2000) * IF(AND(AG$5="Particulate", ISNUMBER(Data!$O42)), (1-Data!$O42), 1) * IF(AND($K$3="Yes", ISNUMBER(Data!$Q42)), (1-Data!$Q42), 1))</f>
        <v>0</v>
      </c>
      <c r="AH42" s="3">
        <f>IF(OR(Data!AI42="", Data!$H42="", $G42=""), 0, ((Data!AI42*Data!$H42*$G42)/2000) * IF(AND(AH$5="Particulate", ISNUMBER(Data!$O42)), (1-Data!$O42), 1) * IF(AND($K$3="Yes", ISNUMBER(Data!$Q42)), (1-Data!$Q42), 1))</f>
        <v>0</v>
      </c>
      <c r="AI42" s="3">
        <f>IF(OR(Data!AJ42="", Data!$H42="", $G42=""), 0, ((Data!AJ42*Data!$H42*$G42)/2000) * IF(AND(AI$5="Particulate", ISNUMBER(Data!$O42)), (1-Data!$O42), 1) * IF(AND($K$3="Yes", ISNUMBER(Data!$Q42)), (1-Data!$Q42), 1))</f>
        <v>0</v>
      </c>
      <c r="AJ42" s="3">
        <f>IF(OR(Data!AK42="", Data!$H42="", $G42=""), 0, ((Data!AK42*Data!$H42*$G42)/2000) * IF(AND(AJ$5="Particulate", ISNUMBER(Data!$O42)), (1-Data!$O42), 1) * IF(AND($K$3="Yes", ISNUMBER(Data!$Q42)), (1-Data!$Q42), 1))</f>
        <v>0</v>
      </c>
      <c r="AK42" s="3">
        <f>IF(OR(Data!AL42="", Data!$H42="", $G42=""), 0, ((Data!AL42*Data!$H42*$G42)/2000) * IF(AND(AK$5="Particulate", ISNUMBER(Data!$O42)), (1-Data!$O42), 1) * IF(AND($K$3="Yes", ISNUMBER(Data!$Q42)), (1-Data!$Q42), 1))</f>
        <v>0</v>
      </c>
      <c r="AL42" s="3">
        <f>IF(OR(Data!AM42="", Data!$H42="", $G42=""), 0, ((Data!AM42*Data!$H42*$G42)/2000) * IF(AND(AL$5="Particulate", ISNUMBER(Data!$O42)), (1-Data!$O42), 1) * IF(AND($K$3="Yes", ISNUMBER(Data!$Q42)), (1-Data!$Q42), 1))</f>
        <v>0</v>
      </c>
      <c r="AM42" s="3">
        <f>IF(OR(Data!AN42="", Data!$H42="", $G42=""), 0, ((Data!AN42*Data!$H42*$G42)/2000) * IF(AND(AM$5="Particulate", ISNUMBER(Data!$O42)), (1-Data!$O42), 1) * IF(AND($K$3="Yes", ISNUMBER(Data!$Q42)), (1-Data!$Q42), 1))</f>
        <v>0</v>
      </c>
      <c r="AN42" s="3">
        <f>IF(OR(Data!AO42="", Data!$H42="", $G42=""), 0, ((Data!AO42*Data!$H42*$G42)/2000) * IF(AND(AN$5="Particulate", ISNUMBER(Data!$O42)), (1-Data!$O42), 1) * IF(AND($K$3="Yes", ISNUMBER(Data!$Q42)), (1-Data!$Q42), 1))</f>
        <v>0</v>
      </c>
      <c r="AO42" s="3">
        <f>IF(OR(Data!AP42="", Data!$H42="", $G42=""), 0, ((Data!AP42*Data!$H42*$G42)/2000) * IF(AND(AO$5="Particulate", ISNUMBER(Data!$O42)), (1-Data!$O42), 1) * IF(AND($K$3="Yes", ISNUMBER(Data!$Q42)), (1-Data!$Q42), 1))</f>
        <v>0</v>
      </c>
      <c r="AP42" s="3">
        <f>IF(OR(Data!AQ42="", Data!$H42="", $G42=""), 0, ((Data!AQ42*Data!$H42*$G42)/2000) * IF(AND(AP$5="Particulate", ISNUMBER(Data!$O42)), (1-Data!$O42), 1) * IF(AND($K$3="Yes", ISNUMBER(Data!$Q42)), (1-Data!$Q42), 1))</f>
        <v>0</v>
      </c>
      <c r="AQ42" s="3">
        <f>IF(OR(Data!AR42="", Data!$H42="", $G42=""), 0, ((Data!AR42*Data!$H42*$G42)/2000) * IF(AND(AQ$5="Particulate", ISNUMBER(Data!$O42)), (1-Data!$O42), 1) * IF(AND($K$3="Yes", ISNUMBER(Data!$Q42)), (1-Data!$Q42), 1))</f>
        <v>0</v>
      </c>
      <c r="AR42" s="3">
        <f>IF(OR(Data!AS42="", Data!$H42="", $G42=""), 0, ((Data!AS42*Data!$H42*$G42)/2000) * IF(AND(AR$5="Particulate", ISNUMBER(Data!$O42)), (1-Data!$O42), 1) * IF(AND($K$3="Yes", ISNUMBER(Data!$Q42)), (1-Data!$Q42), 1))</f>
        <v>0</v>
      </c>
      <c r="AS42" s="3">
        <f>IF(OR(Data!AT42="", Data!$H42="", $G42=""), 0, ((Data!AT42*Data!$H42*$G42)/2000) * IF(AND(AS$5="Particulate", ISNUMBER(Data!$O42)), (1-Data!$O42), 1) * IF(AND($K$3="Yes", ISNUMBER(Data!$Q42)), (1-Data!$Q42), 1))</f>
        <v>0</v>
      </c>
      <c r="AT42" s="3">
        <f>IF(OR(Data!AU42="", Data!$H42="", $G42=""), 0, ((Data!AU42*Data!$H42*$G42)/2000) * IF(AND(AT$5="Particulate", ISNUMBER(Data!$O42)), (1-Data!$O42), 1) * IF(AND($K$3="Yes", ISNUMBER(Data!$Q42)), (1-Data!$Q42), 1))</f>
        <v>0</v>
      </c>
      <c r="AU42" s="3">
        <f>IF(OR(Data!AV42="", Data!$H42="", $G42=""), 0, ((Data!AV42*Data!$H42*$G42)/2000) * IF(AND(AU$5="Particulate", ISNUMBER(Data!$O42)), (1-Data!$O42), 1) * IF(AND($K$3="Yes", ISNUMBER(Data!$Q42)), (1-Data!$Q42), 1))</f>
        <v>0</v>
      </c>
      <c r="AV42" s="3">
        <f>IF(OR(Data!AW42="", Data!$H42="", $G42=""), 0, ((Data!AW42*Data!$H42*$G42)/2000) * IF(AND(AV$5="Particulate", ISNUMBER(Data!$O42)), (1-Data!$O42), 1) * IF(AND($K$3="Yes", ISNUMBER(Data!$Q42)), (1-Data!$Q42), 1))</f>
        <v>0</v>
      </c>
      <c r="AW42" s="3">
        <f>IF(OR(Data!AX42="", Data!$H42="", $G42=""), 0, ((Data!AX42*Data!$H42*$G42)/2000) * IF(AND(AW$5="Particulate", ISNUMBER(Data!$O42)), (1-Data!$O42), 1) * IF(AND($K$3="Yes", ISNUMBER(Data!$Q42)), (1-Data!$Q42), 1))</f>
        <v>0</v>
      </c>
      <c r="AX42" s="3">
        <f>IF(OR(Data!AY42="", Data!$H42="", $G42=""), 0, ((Data!AY42*Data!$H42*$G42)/2000) * IF(AND(AX$5="Particulate", ISNUMBER(Data!$O42)), (1-Data!$O42), 1) * IF(AND($K$3="Yes", ISNUMBER(Data!$Q42)), (1-Data!$Q42), 1))</f>
        <v>0</v>
      </c>
      <c r="AY42" s="3">
        <f>IF(OR(Data!AZ42="", Data!$H42="", $G42=""), 0, ((Data!AZ42*Data!$H42*$G42)/2000) * IF(AND(AY$5="Particulate", ISNUMBER(Data!$O42)), (1-Data!$O42), 1) * IF(AND($K$3="Yes", ISNUMBER(Data!$Q42)), (1-Data!$Q42), 1))</f>
        <v>0</v>
      </c>
      <c r="AZ42" s="3">
        <f>IF(OR(Data!BA42="", Data!$H42="", $G42=""), 0, ((Data!BA42*Data!$H42*$G42)/2000) * IF(AND(AZ$5="Particulate", ISNUMBER(Data!$O42)), (1-Data!$O42), 1) * IF(AND($K$3="Yes", ISNUMBER(Data!$Q42)), (1-Data!$Q42), 1))</f>
        <v>0</v>
      </c>
      <c r="BA42" s="3">
        <f>IF(OR(Data!BB42="", Data!$H42="", $G42=""), 0, ((Data!BB42*Data!$H42*$G42)/2000) * IF(AND(BA$5="Particulate", ISNUMBER(Data!$O42)), (1-Data!$O42), 1) * IF(AND($K$3="Yes", ISNUMBER(Data!$Q42)), (1-Data!$Q42), 1))</f>
        <v>0</v>
      </c>
      <c r="BB42" s="3">
        <f>IF(OR(Data!BC42="", Data!$H42="", $G42=""), 0, ((Data!BC42*Data!$H42*$G42)/2000) * IF(AND(BB$5="Particulate", ISNUMBER(Data!$O42)), (1-Data!$O42), 1) * IF(AND($K$3="Yes", ISNUMBER(Data!$Q42)), (1-Data!$Q42), 1))</f>
        <v>0</v>
      </c>
      <c r="BC42" s="3">
        <f>IF(OR(Data!BD42="", Data!$H42="", $G42=""), 0, ((Data!BD42*Data!$H42*$G42)/2000) * IF(AND(BC$5="Particulate", ISNUMBER(Data!$O42)), (1-Data!$O42), 1) * IF(AND($K$3="Yes", ISNUMBER(Data!$Q42)), (1-Data!$Q42), 1))</f>
        <v>0</v>
      </c>
      <c r="BD42" s="3">
        <f>IF(OR(Data!BE42="", Data!$H42="", $G42=""), 0, ((Data!BE42*Data!$H42*$G42)/2000) * IF(AND(BD$5="Particulate", ISNUMBER(Data!$O42)), (1-Data!$O42), 1) * IF(AND($K$3="Yes", ISNUMBER(Data!$Q42)), (1-Data!$Q42), 1))</f>
        <v>0</v>
      </c>
      <c r="BE42" s="3">
        <f>IF(OR(Data!BF42="", Data!$H42="", $G42=""), 0, ((Data!BF42*Data!$H42*$G42)/2000) * IF(AND(BE$5="Particulate", ISNUMBER(Data!$O42)), (1-Data!$O42), 1) * IF(AND($K$3="Yes", ISNUMBER(Data!$Q42)), (1-Data!$Q42), 1))</f>
        <v>0</v>
      </c>
      <c r="BF42" s="3">
        <f>IF(OR(Data!BG42="", Data!$H42="", $G42=""), 0, ((Data!BG42*Data!$H42*$G42)/2000) * IF(AND(BF$5="Particulate", ISNUMBER(Data!$O42)), (1-Data!$O42), 1) * IF(AND($K$3="Yes", ISNUMBER(Data!$Q42)), (1-Data!$Q42), 1))</f>
        <v>0</v>
      </c>
      <c r="BG42" s="3">
        <f>IF(OR(Data!BH42="", Data!$H42="", $G42=""), 0, ((Data!BH42*Data!$H42*$G42)/2000) * IF(AND(BG$5="Particulate", ISNUMBER(Data!$O42)), (1-Data!$O42), 1) * IF(AND($K$3="Yes", ISNUMBER(Data!$Q42)), (1-Data!$Q42), 1))</f>
        <v>0</v>
      </c>
      <c r="BH42" s="3">
        <f>IF(OR(Data!BI42="", Data!$H42="", $G42=""), 0, ((Data!BI42*Data!$H42*$G42)/2000) * IF(AND(BH$5="Particulate", ISNUMBER(Data!$O42)), (1-Data!$O42), 1) * IF(AND($K$3="Yes", ISNUMBER(Data!$Q42)), (1-Data!$Q42), 1))</f>
        <v>0</v>
      </c>
      <c r="BI42" s="3">
        <f>IF(OR(Data!BJ42="", Data!$H42="", $G42=""), 0, ((Data!BJ42*Data!$H42*$G42)/2000) * IF(AND(BI$5="Particulate", ISNUMBER(Data!$O42)), (1-Data!$O42), 1) * IF(AND($K$3="Yes", ISNUMBER(Data!$Q42)), (1-Data!$Q42), 1))</f>
        <v>0</v>
      </c>
      <c r="BJ42" s="3">
        <f>IF(OR(Data!BK42="", Data!$H42="", $G42=""), 0, ((Data!BK42*Data!$H42*$G42)/2000) * IF(AND(BJ$5="Particulate", ISNUMBER(Data!$O42)), (1-Data!$O42), 1) * IF(AND($K$3="Yes", ISNUMBER(Data!$Q42)), (1-Data!$Q42), 1))</f>
        <v>0</v>
      </c>
      <c r="BK42" s="3">
        <f>IF(OR(Data!BL42="", Data!$H42="", $G42=""), 0, ((Data!BL42*Data!$H42*$G42)/2000) * IF(AND(BK$5="Particulate", ISNUMBER(Data!$O42)), (1-Data!$O42), 1) * IF(AND($K$3="Yes", ISNUMBER(Data!$Q42)), (1-Data!$Q42), 1))</f>
        <v>0</v>
      </c>
      <c r="BL42" s="3">
        <f>IF(OR(Data!BM42="", Data!$H42="", $G42=""), 0, ((Data!BM42*Data!$H42*$G42)/2000) * IF(AND(BL$5="Particulate", ISNUMBER(Data!$O42)), (1-Data!$O42), 1) * IF(AND($K$3="Yes", ISNUMBER(Data!$Q42)), (1-Data!$Q42), 1))</f>
        <v>0</v>
      </c>
      <c r="BM42" s="3">
        <f>IF(OR(Data!BN42="", Data!$H42="", $G42=""), 0, ((Data!BN42*Data!$H42*$G42)/2000) * IF(AND(BM$5="Particulate", ISNUMBER(Data!$O42)), (1-Data!$O42), 1) * IF(AND($K$3="Yes", ISNUMBER(Data!$Q42)), (1-Data!$Q42), 1))</f>
        <v>0</v>
      </c>
      <c r="BN42" s="3">
        <f>IF(OR(Data!BO42="", Data!$H42="", $G42=""), 0, ((Data!BO42*Data!$H42*$G42)/2000) * IF(AND(BN$5="Particulate", ISNUMBER(Data!$O42)), (1-Data!$O42), 1) * IF(AND($K$3="Yes", ISNUMBER(Data!$Q42)), (1-Data!$Q42), 1))</f>
        <v>0</v>
      </c>
      <c r="BO42" s="3">
        <f>IF(OR(Data!BP42="", Data!$H42="", $G42=""), 0, ((Data!BP42*Data!$H42*$G42)/2000) * IF(AND(BO$5="Particulate", ISNUMBER(Data!$O42)), (1-Data!$O42), 1) * IF(AND($K$3="Yes", ISNUMBER(Data!$Q42)), (1-Data!$Q42), 1))</f>
        <v>0</v>
      </c>
      <c r="BP42" s="3">
        <f>IF(OR(Data!BQ42="", Data!$H42="", $G42=""), 0, ((Data!BQ42*Data!$H42*$G42)/2000) * IF(AND(BP$5="Particulate", ISNUMBER(Data!$O42)), (1-Data!$O42), 1) * IF(AND($K$3="Yes", ISNUMBER(Data!$Q42)), (1-Data!$Q42), 1))</f>
        <v>0</v>
      </c>
      <c r="BQ42" s="3">
        <f>IF(OR(Data!BR42="", Data!$H42="", $G42=""), 0, ((Data!BR42*Data!$H42*$G42)/2000) * IF(AND(BQ$5="Particulate", ISNUMBER(Data!$O42)), (1-Data!$O42), 1) * IF(AND($K$3="Yes", ISNUMBER(Data!$Q42)), (1-Data!$Q42), 1))</f>
        <v>0</v>
      </c>
      <c r="BR42" s="3">
        <f>IF(OR(Data!BS42="", Data!$H42="", $G42=""), 0, ((Data!BS42*Data!$H42*$G42)/2000) * IF(AND(BR$5="Particulate", ISNUMBER(Data!$O42)), (1-Data!$O42), 1) * IF(AND($K$3="Yes", ISNUMBER(Data!$Q42)), (1-Data!$Q42), 1))</f>
        <v>0</v>
      </c>
      <c r="BS42" s="3">
        <f>IF(OR(Data!BT42="", Data!$H42="", $G42=""), 0, ((Data!BT42*Data!$H42*$G42)/2000) * IF(AND(BS$5="Particulate", ISNUMBER(Data!$O42)), (1-Data!$O42), 1) * IF(AND($K$3="Yes", ISNUMBER(Data!$Q42)), (1-Data!$Q42), 1))</f>
        <v>0</v>
      </c>
      <c r="BT42" s="3">
        <f>IF(OR(Data!BU42="", Data!$H42="", $G42=""), 0, ((Data!BU42*Data!$H42*$G42)/2000) * IF(AND(BT$5="Particulate", ISNUMBER(Data!$O42)), (1-Data!$O42), 1) * IF(AND($K$3="Yes", ISNUMBER(Data!$Q42)), (1-Data!$Q42), 1))</f>
        <v>0</v>
      </c>
      <c r="BU42" s="3">
        <f>IF(OR(Data!BV42="", Data!$H42="", $G42=""), 0, ((Data!BV42*Data!$H42*$G42)/2000) * IF(AND(BU$5="Particulate", ISNUMBER(Data!$O42)), (1-Data!$O42), 1) * IF(AND($K$3="Yes", ISNUMBER(Data!$Q42)), (1-Data!$Q42), 1))</f>
        <v>0</v>
      </c>
      <c r="BV42" s="3">
        <f>IF(OR(Data!BW42="", Data!$H42="", $G42=""), 0, ((Data!BW42*Data!$H42*$G42)/2000) * IF(AND(BV$5="Particulate", ISNUMBER(Data!$O42)), (1-Data!$O42), 1) * IF(AND($K$3="Yes", ISNUMBER(Data!$Q42)), (1-Data!$Q42), 1))</f>
        <v>0</v>
      </c>
      <c r="BW42" s="3">
        <f>IF(OR(Data!BX42="", Data!$H42="", $G42=""), 0, ((Data!BX42*Data!$H42*$G42)/2000) * IF(AND(BW$5="Particulate", ISNUMBER(Data!$O42)), (1-Data!$O42), 1) * IF(AND($K$3="Yes", ISNUMBER(Data!$Q42)), (1-Data!$Q42), 1))</f>
        <v>0</v>
      </c>
      <c r="BX42" s="3">
        <f>IF(OR(Data!BY42="", Data!$H42="", $G42=""), 0, ((Data!BY42*Data!$H42*$G42)/2000) * IF(AND(BX$5="Particulate", ISNUMBER(Data!$O42)), (1-Data!$O42), 1) * IF(AND($K$3="Yes", ISNUMBER(Data!$Q42)), (1-Data!$Q42), 1))</f>
        <v>0</v>
      </c>
      <c r="BY42" s="3">
        <f>IF(OR(Data!BZ42="", Data!$H42="", $G42=""), 0, ((Data!BZ42*Data!$H42*$G42)/2000) * IF(AND(BY$5="Particulate", ISNUMBER(Data!$O42)), (1-Data!$O42), 1) * IF(AND($K$3="Yes", ISNUMBER(Data!$Q42)), (1-Data!$Q42), 1))</f>
        <v>0</v>
      </c>
      <c r="BZ42" s="3">
        <f>IF(OR(Data!CA42="", Data!$H42="", $G42=""), 0, ((Data!CA42*Data!$H42*$G42)/2000) * IF(AND(BZ$5="Particulate", ISNUMBER(Data!$O42)), (1-Data!$O42), 1) * IF(AND($K$3="Yes", ISNUMBER(Data!$Q42)), (1-Data!$Q42), 1))</f>
        <v>0</v>
      </c>
    </row>
    <row r="43" spans="1:78" x14ac:dyDescent="0.25">
      <c r="A43" s="347">
        <f>Data!A43</f>
        <v>35</v>
      </c>
      <c r="B43" s="108">
        <f>Data!B43</f>
        <v>0</v>
      </c>
      <c r="C43" s="108">
        <f>Data!C43</f>
        <v>0</v>
      </c>
      <c r="D43" s="108">
        <f>Data!D43</f>
        <v>0</v>
      </c>
      <c r="E43" s="108">
        <f>Data!E43</f>
        <v>0</v>
      </c>
      <c r="F43" s="108">
        <f>Data!F43</f>
        <v>0</v>
      </c>
      <c r="G43" s="189"/>
      <c r="Q43" s="365">
        <f>IF(ISNUMBER(Data!$K43), (Data!$K43*$G43)/2000, IF(AND(ISNUMBER(Data!$H43), ISNUMBER(Data!$I43)), (Data!$H43*Data!$I43*$G43)/2000, 0))</f>
        <v>0</v>
      </c>
      <c r="R43" s="17">
        <f>IF(ISNUMBER(Data!$L43), (Data!$L43*$G43)/2000, IF(AND(ISNUMBER(Data!$H43), ISNUMBER(Data!$J43)), (Data!$H43*Data!$J43*$G43)/2000, 0)) * IF(ISNUMBER(Data!$O43), 1-Data!$O43, 1) * IF(AND($K$3="yes",ISNUMBER(Data!$Q43)),(1-Data!$Q43),1)</f>
        <v>0</v>
      </c>
      <c r="S43" s="3">
        <f>IF(OR(Data!T43="", Data!$H43="", $G43=""), 0, ((Data!T43*Data!$H43*$G43)/2000) * IF(AND(S$5="Particulate", ISNUMBER(Data!$O43)), (1-Data!$O43), 1) * IF(AND($K$3="Yes", ISNUMBER(Data!$Q43)), (1-Data!$Q43), 1))</f>
        <v>0</v>
      </c>
      <c r="T43" s="3">
        <f>IF(OR(Data!U43="", Data!$H43="", $G43=""), 0, ((Data!U43*Data!$H43*$G43)/2000) * IF(AND(T$5="Particulate", ISNUMBER(Data!$O43)), (1-Data!$O43), 1) * IF(AND($K$3="Yes", ISNUMBER(Data!$Q43)), (1-Data!$Q43), 1))</f>
        <v>0</v>
      </c>
      <c r="U43" s="3">
        <f>IF(OR(Data!V43="", Data!$H43="", $G43=""), 0, ((Data!V43*Data!$H43*$G43)/2000) * IF(AND(U$5="Particulate", ISNUMBER(Data!$O43)), (1-Data!$O43), 1) * IF(AND($K$3="Yes", ISNUMBER(Data!$Q43)), (1-Data!$Q43), 1))</f>
        <v>0</v>
      </c>
      <c r="V43" s="3">
        <f>IF(OR(Data!W43="", Data!$H43="", $G43=""), 0, ((Data!W43*Data!$H43*$G43)/2000) * IF(AND(V$5="Particulate", ISNUMBER(Data!$O43)), (1-Data!$O43), 1) * IF(AND($K$3="Yes", ISNUMBER(Data!$Q43)), (1-Data!$Q43), 1))</f>
        <v>0</v>
      </c>
      <c r="W43" s="3">
        <f>IF(OR(Data!X43="", Data!$H43="", $G43=""), 0, ((Data!X43*Data!$H43*$G43)/2000) * IF(AND(W$5="Particulate", ISNUMBER(Data!$O43)), (1-Data!$O43), 1) * IF(AND($K$3="Yes", ISNUMBER(Data!$Q43)), (1-Data!$Q43), 1))</f>
        <v>0</v>
      </c>
      <c r="X43" s="3">
        <f>IF(OR(Data!Y43="", Data!$H43="", $G43=""), 0, ((Data!Y43*Data!$H43*$G43)/2000) * IF(AND(X$5="Particulate", ISNUMBER(Data!$O43)), (1-Data!$O43), 1) * IF(AND($K$3="Yes", ISNUMBER(Data!$Q43)), (1-Data!$Q43), 1))</f>
        <v>0</v>
      </c>
      <c r="Y43" s="3">
        <f>IF(OR(Data!Z43="", Data!$H43="", $G43=""), 0, ((Data!Z43*Data!$H43*$G43)/2000) * IF(AND(Y$5="Particulate", ISNUMBER(Data!$O43)), (1-Data!$O43), 1) * IF(AND($K$3="Yes", ISNUMBER(Data!$Q43)), (1-Data!$Q43), 1))</f>
        <v>0</v>
      </c>
      <c r="Z43" s="3">
        <f>IF(OR(Data!AA43="", Data!$H43="", $G43=""), 0, ((Data!AA43*Data!$H43*$G43)/2000) * IF(AND(Z$5="Particulate", ISNUMBER(Data!$O43)), (1-Data!$O43), 1) * IF(AND($K$3="Yes", ISNUMBER(Data!$Q43)), (1-Data!$Q43), 1))</f>
        <v>0</v>
      </c>
      <c r="AA43" s="3">
        <f>IF(OR(Data!AB43="", Data!$H43="", $G43=""), 0, ((Data!AB43*Data!$H43*$G43)/2000) * IF(AND(AA$5="Particulate", ISNUMBER(Data!$O43)), (1-Data!$O43), 1) * IF(AND($K$3="Yes", ISNUMBER(Data!$Q43)), (1-Data!$Q43), 1))</f>
        <v>0</v>
      </c>
      <c r="AB43" s="3">
        <f>IF(OR(Data!AC43="", Data!$H43="", $G43=""), 0, ((Data!AC43*Data!$H43*$G43)/2000) * IF(AND(AB$5="Particulate", ISNUMBER(Data!$O43)), (1-Data!$O43), 1) * IF(AND($K$3="Yes", ISNUMBER(Data!$Q43)), (1-Data!$Q43), 1))</f>
        <v>0</v>
      </c>
      <c r="AC43" s="3">
        <f>IF(OR(Data!AD43="", Data!$H43="", $G43=""), 0, ((Data!AD43*Data!$H43*$G43)/2000) * IF(AND(AC$5="Particulate", ISNUMBER(Data!$O43)), (1-Data!$O43), 1) * IF(AND($K$3="Yes", ISNUMBER(Data!$Q43)), (1-Data!$Q43), 1))</f>
        <v>0</v>
      </c>
      <c r="AD43" s="3">
        <f>IF(OR(Data!AE43="", Data!$H43="", $G43=""), 0, ((Data!AE43*Data!$H43*$G43)/2000) * IF(AND(AD$5="Particulate", ISNUMBER(Data!$O43)), (1-Data!$O43), 1) * IF(AND($K$3="Yes", ISNUMBER(Data!$Q43)), (1-Data!$Q43), 1))</f>
        <v>0</v>
      </c>
      <c r="AE43" s="3">
        <f>IF(OR(Data!AF43="", Data!$H43="", $G43=""), 0, ((Data!AF43*Data!$H43*$G43)/2000) * IF(AND(AE$5="Particulate", ISNUMBER(Data!$O43)), (1-Data!$O43), 1) * IF(AND($K$3="Yes", ISNUMBER(Data!$Q43)), (1-Data!$Q43), 1))</f>
        <v>0</v>
      </c>
      <c r="AF43" s="3">
        <f>IF(OR(Data!AG43="", Data!$H43="", $G43=""), 0, ((Data!AG43*Data!$H43*$G43)/2000) * IF(AND(AF$5="Particulate", ISNUMBER(Data!$O43)), (1-Data!$O43), 1) * IF(AND($K$3="Yes", ISNUMBER(Data!$Q43)), (1-Data!$Q43), 1))</f>
        <v>0</v>
      </c>
      <c r="AG43" s="3">
        <f>IF(OR(Data!AH43="", Data!$H43="", $G43=""), 0, ((Data!AH43*Data!$H43*$G43)/2000) * IF(AND(AG$5="Particulate", ISNUMBER(Data!$O43)), (1-Data!$O43), 1) * IF(AND($K$3="Yes", ISNUMBER(Data!$Q43)), (1-Data!$Q43), 1))</f>
        <v>0</v>
      </c>
      <c r="AH43" s="3">
        <f>IF(OR(Data!AI43="", Data!$H43="", $G43=""), 0, ((Data!AI43*Data!$H43*$G43)/2000) * IF(AND(AH$5="Particulate", ISNUMBER(Data!$O43)), (1-Data!$O43), 1) * IF(AND($K$3="Yes", ISNUMBER(Data!$Q43)), (1-Data!$Q43), 1))</f>
        <v>0</v>
      </c>
      <c r="AI43" s="3">
        <f>IF(OR(Data!AJ43="", Data!$H43="", $G43=""), 0, ((Data!AJ43*Data!$H43*$G43)/2000) * IF(AND(AI$5="Particulate", ISNUMBER(Data!$O43)), (1-Data!$O43), 1) * IF(AND($K$3="Yes", ISNUMBER(Data!$Q43)), (1-Data!$Q43), 1))</f>
        <v>0</v>
      </c>
      <c r="AJ43" s="3">
        <f>IF(OR(Data!AK43="", Data!$H43="", $G43=""), 0, ((Data!AK43*Data!$H43*$G43)/2000) * IF(AND(AJ$5="Particulate", ISNUMBER(Data!$O43)), (1-Data!$O43), 1) * IF(AND($K$3="Yes", ISNUMBER(Data!$Q43)), (1-Data!$Q43), 1))</f>
        <v>0</v>
      </c>
      <c r="AK43" s="3">
        <f>IF(OR(Data!AL43="", Data!$H43="", $G43=""), 0, ((Data!AL43*Data!$H43*$G43)/2000) * IF(AND(AK$5="Particulate", ISNUMBER(Data!$O43)), (1-Data!$O43), 1) * IF(AND($K$3="Yes", ISNUMBER(Data!$Q43)), (1-Data!$Q43), 1))</f>
        <v>0</v>
      </c>
      <c r="AL43" s="3">
        <f>IF(OR(Data!AM43="", Data!$H43="", $G43=""), 0, ((Data!AM43*Data!$H43*$G43)/2000) * IF(AND(AL$5="Particulate", ISNUMBER(Data!$O43)), (1-Data!$O43), 1) * IF(AND($K$3="Yes", ISNUMBER(Data!$Q43)), (1-Data!$Q43), 1))</f>
        <v>0</v>
      </c>
      <c r="AM43" s="3">
        <f>IF(OR(Data!AN43="", Data!$H43="", $G43=""), 0, ((Data!AN43*Data!$H43*$G43)/2000) * IF(AND(AM$5="Particulate", ISNUMBER(Data!$O43)), (1-Data!$O43), 1) * IF(AND($K$3="Yes", ISNUMBER(Data!$Q43)), (1-Data!$Q43), 1))</f>
        <v>0</v>
      </c>
      <c r="AN43" s="3">
        <f>IF(OR(Data!AO43="", Data!$H43="", $G43=""), 0, ((Data!AO43*Data!$H43*$G43)/2000) * IF(AND(AN$5="Particulate", ISNUMBER(Data!$O43)), (1-Data!$O43), 1) * IF(AND($K$3="Yes", ISNUMBER(Data!$Q43)), (1-Data!$Q43), 1))</f>
        <v>0</v>
      </c>
      <c r="AO43" s="3">
        <f>IF(OR(Data!AP43="", Data!$H43="", $G43=""), 0, ((Data!AP43*Data!$H43*$G43)/2000) * IF(AND(AO$5="Particulate", ISNUMBER(Data!$O43)), (1-Data!$O43), 1) * IF(AND($K$3="Yes", ISNUMBER(Data!$Q43)), (1-Data!$Q43), 1))</f>
        <v>0</v>
      </c>
      <c r="AP43" s="3">
        <f>IF(OR(Data!AQ43="", Data!$H43="", $G43=""), 0, ((Data!AQ43*Data!$H43*$G43)/2000) * IF(AND(AP$5="Particulate", ISNUMBER(Data!$O43)), (1-Data!$O43), 1) * IF(AND($K$3="Yes", ISNUMBER(Data!$Q43)), (1-Data!$Q43), 1))</f>
        <v>0</v>
      </c>
      <c r="AQ43" s="3">
        <f>IF(OR(Data!AR43="", Data!$H43="", $G43=""), 0, ((Data!AR43*Data!$H43*$G43)/2000) * IF(AND(AQ$5="Particulate", ISNUMBER(Data!$O43)), (1-Data!$O43), 1) * IF(AND($K$3="Yes", ISNUMBER(Data!$Q43)), (1-Data!$Q43), 1))</f>
        <v>0</v>
      </c>
      <c r="AR43" s="3">
        <f>IF(OR(Data!AS43="", Data!$H43="", $G43=""), 0, ((Data!AS43*Data!$H43*$G43)/2000) * IF(AND(AR$5="Particulate", ISNUMBER(Data!$O43)), (1-Data!$O43), 1) * IF(AND($K$3="Yes", ISNUMBER(Data!$Q43)), (1-Data!$Q43), 1))</f>
        <v>0</v>
      </c>
      <c r="AS43" s="3">
        <f>IF(OR(Data!AT43="", Data!$H43="", $G43=""), 0, ((Data!AT43*Data!$H43*$G43)/2000) * IF(AND(AS$5="Particulate", ISNUMBER(Data!$O43)), (1-Data!$O43), 1) * IF(AND($K$3="Yes", ISNUMBER(Data!$Q43)), (1-Data!$Q43), 1))</f>
        <v>0</v>
      </c>
      <c r="AT43" s="3">
        <f>IF(OR(Data!AU43="", Data!$H43="", $G43=""), 0, ((Data!AU43*Data!$H43*$G43)/2000) * IF(AND(AT$5="Particulate", ISNUMBER(Data!$O43)), (1-Data!$O43), 1) * IF(AND($K$3="Yes", ISNUMBER(Data!$Q43)), (1-Data!$Q43), 1))</f>
        <v>0</v>
      </c>
      <c r="AU43" s="3">
        <f>IF(OR(Data!AV43="", Data!$H43="", $G43=""), 0, ((Data!AV43*Data!$H43*$G43)/2000) * IF(AND(AU$5="Particulate", ISNUMBER(Data!$O43)), (1-Data!$O43), 1) * IF(AND($K$3="Yes", ISNUMBER(Data!$Q43)), (1-Data!$Q43), 1))</f>
        <v>0</v>
      </c>
      <c r="AV43" s="3">
        <f>IF(OR(Data!AW43="", Data!$H43="", $G43=""), 0, ((Data!AW43*Data!$H43*$G43)/2000) * IF(AND(AV$5="Particulate", ISNUMBER(Data!$O43)), (1-Data!$O43), 1) * IF(AND($K$3="Yes", ISNUMBER(Data!$Q43)), (1-Data!$Q43), 1))</f>
        <v>0</v>
      </c>
      <c r="AW43" s="3">
        <f>IF(OR(Data!AX43="", Data!$H43="", $G43=""), 0, ((Data!AX43*Data!$H43*$G43)/2000) * IF(AND(AW$5="Particulate", ISNUMBER(Data!$O43)), (1-Data!$O43), 1) * IF(AND($K$3="Yes", ISNUMBER(Data!$Q43)), (1-Data!$Q43), 1))</f>
        <v>0</v>
      </c>
      <c r="AX43" s="3">
        <f>IF(OR(Data!AY43="", Data!$H43="", $G43=""), 0, ((Data!AY43*Data!$H43*$G43)/2000) * IF(AND(AX$5="Particulate", ISNUMBER(Data!$O43)), (1-Data!$O43), 1) * IF(AND($K$3="Yes", ISNUMBER(Data!$Q43)), (1-Data!$Q43), 1))</f>
        <v>0</v>
      </c>
      <c r="AY43" s="3">
        <f>IF(OR(Data!AZ43="", Data!$H43="", $G43=""), 0, ((Data!AZ43*Data!$H43*$G43)/2000) * IF(AND(AY$5="Particulate", ISNUMBER(Data!$O43)), (1-Data!$O43), 1) * IF(AND($K$3="Yes", ISNUMBER(Data!$Q43)), (1-Data!$Q43), 1))</f>
        <v>0</v>
      </c>
      <c r="AZ43" s="3">
        <f>IF(OR(Data!BA43="", Data!$H43="", $G43=""), 0, ((Data!BA43*Data!$H43*$G43)/2000) * IF(AND(AZ$5="Particulate", ISNUMBER(Data!$O43)), (1-Data!$O43), 1) * IF(AND($K$3="Yes", ISNUMBER(Data!$Q43)), (1-Data!$Q43), 1))</f>
        <v>0</v>
      </c>
      <c r="BA43" s="3">
        <f>IF(OR(Data!BB43="", Data!$H43="", $G43=""), 0, ((Data!BB43*Data!$H43*$G43)/2000) * IF(AND(BA$5="Particulate", ISNUMBER(Data!$O43)), (1-Data!$O43), 1) * IF(AND($K$3="Yes", ISNUMBER(Data!$Q43)), (1-Data!$Q43), 1))</f>
        <v>0</v>
      </c>
      <c r="BB43" s="3">
        <f>IF(OR(Data!BC43="", Data!$H43="", $G43=""), 0, ((Data!BC43*Data!$H43*$G43)/2000) * IF(AND(BB$5="Particulate", ISNUMBER(Data!$O43)), (1-Data!$O43), 1) * IF(AND($K$3="Yes", ISNUMBER(Data!$Q43)), (1-Data!$Q43), 1))</f>
        <v>0</v>
      </c>
      <c r="BC43" s="3">
        <f>IF(OR(Data!BD43="", Data!$H43="", $G43=""), 0, ((Data!BD43*Data!$H43*$G43)/2000) * IF(AND(BC$5="Particulate", ISNUMBER(Data!$O43)), (1-Data!$O43), 1) * IF(AND($K$3="Yes", ISNUMBER(Data!$Q43)), (1-Data!$Q43), 1))</f>
        <v>0</v>
      </c>
      <c r="BD43" s="3">
        <f>IF(OR(Data!BE43="", Data!$H43="", $G43=""), 0, ((Data!BE43*Data!$H43*$G43)/2000) * IF(AND(BD$5="Particulate", ISNUMBER(Data!$O43)), (1-Data!$O43), 1) * IF(AND($K$3="Yes", ISNUMBER(Data!$Q43)), (1-Data!$Q43), 1))</f>
        <v>0</v>
      </c>
      <c r="BE43" s="3">
        <f>IF(OR(Data!BF43="", Data!$H43="", $G43=""), 0, ((Data!BF43*Data!$H43*$G43)/2000) * IF(AND(BE$5="Particulate", ISNUMBER(Data!$O43)), (1-Data!$O43), 1) * IF(AND($K$3="Yes", ISNUMBER(Data!$Q43)), (1-Data!$Q43), 1))</f>
        <v>0</v>
      </c>
      <c r="BF43" s="3">
        <f>IF(OR(Data!BG43="", Data!$H43="", $G43=""), 0, ((Data!BG43*Data!$H43*$G43)/2000) * IF(AND(BF$5="Particulate", ISNUMBER(Data!$O43)), (1-Data!$O43), 1) * IF(AND($K$3="Yes", ISNUMBER(Data!$Q43)), (1-Data!$Q43), 1))</f>
        <v>0</v>
      </c>
      <c r="BG43" s="3">
        <f>IF(OR(Data!BH43="", Data!$H43="", $G43=""), 0, ((Data!BH43*Data!$H43*$G43)/2000) * IF(AND(BG$5="Particulate", ISNUMBER(Data!$O43)), (1-Data!$O43), 1) * IF(AND($K$3="Yes", ISNUMBER(Data!$Q43)), (1-Data!$Q43), 1))</f>
        <v>0</v>
      </c>
      <c r="BH43" s="3">
        <f>IF(OR(Data!BI43="", Data!$H43="", $G43=""), 0, ((Data!BI43*Data!$H43*$G43)/2000) * IF(AND(BH$5="Particulate", ISNUMBER(Data!$O43)), (1-Data!$O43), 1) * IF(AND($K$3="Yes", ISNUMBER(Data!$Q43)), (1-Data!$Q43), 1))</f>
        <v>0</v>
      </c>
      <c r="BI43" s="3">
        <f>IF(OR(Data!BJ43="", Data!$H43="", $G43=""), 0, ((Data!BJ43*Data!$H43*$G43)/2000) * IF(AND(BI$5="Particulate", ISNUMBER(Data!$O43)), (1-Data!$O43), 1) * IF(AND($K$3="Yes", ISNUMBER(Data!$Q43)), (1-Data!$Q43), 1))</f>
        <v>0</v>
      </c>
      <c r="BJ43" s="3">
        <f>IF(OR(Data!BK43="", Data!$H43="", $G43=""), 0, ((Data!BK43*Data!$H43*$G43)/2000) * IF(AND(BJ$5="Particulate", ISNUMBER(Data!$O43)), (1-Data!$O43), 1) * IF(AND($K$3="Yes", ISNUMBER(Data!$Q43)), (1-Data!$Q43), 1))</f>
        <v>0</v>
      </c>
      <c r="BK43" s="3">
        <f>IF(OR(Data!BL43="", Data!$H43="", $G43=""), 0, ((Data!BL43*Data!$H43*$G43)/2000) * IF(AND(BK$5="Particulate", ISNUMBER(Data!$O43)), (1-Data!$O43), 1) * IF(AND($K$3="Yes", ISNUMBER(Data!$Q43)), (1-Data!$Q43), 1))</f>
        <v>0</v>
      </c>
      <c r="BL43" s="3">
        <f>IF(OR(Data!BM43="", Data!$H43="", $G43=""), 0, ((Data!BM43*Data!$H43*$G43)/2000) * IF(AND(BL$5="Particulate", ISNUMBER(Data!$O43)), (1-Data!$O43), 1) * IF(AND($K$3="Yes", ISNUMBER(Data!$Q43)), (1-Data!$Q43), 1))</f>
        <v>0</v>
      </c>
      <c r="BM43" s="3">
        <f>IF(OR(Data!BN43="", Data!$H43="", $G43=""), 0, ((Data!BN43*Data!$H43*$G43)/2000) * IF(AND(BM$5="Particulate", ISNUMBER(Data!$O43)), (1-Data!$O43), 1) * IF(AND($K$3="Yes", ISNUMBER(Data!$Q43)), (1-Data!$Q43), 1))</f>
        <v>0</v>
      </c>
      <c r="BN43" s="3">
        <f>IF(OR(Data!BO43="", Data!$H43="", $G43=""), 0, ((Data!BO43*Data!$H43*$G43)/2000) * IF(AND(BN$5="Particulate", ISNUMBER(Data!$O43)), (1-Data!$O43), 1) * IF(AND($K$3="Yes", ISNUMBER(Data!$Q43)), (1-Data!$Q43), 1))</f>
        <v>0</v>
      </c>
      <c r="BO43" s="3">
        <f>IF(OR(Data!BP43="", Data!$H43="", $G43=""), 0, ((Data!BP43*Data!$H43*$G43)/2000) * IF(AND(BO$5="Particulate", ISNUMBER(Data!$O43)), (1-Data!$O43), 1) * IF(AND($K$3="Yes", ISNUMBER(Data!$Q43)), (1-Data!$Q43), 1))</f>
        <v>0</v>
      </c>
      <c r="BP43" s="3">
        <f>IF(OR(Data!BQ43="", Data!$H43="", $G43=""), 0, ((Data!BQ43*Data!$H43*$G43)/2000) * IF(AND(BP$5="Particulate", ISNUMBER(Data!$O43)), (1-Data!$O43), 1) * IF(AND($K$3="Yes", ISNUMBER(Data!$Q43)), (1-Data!$Q43), 1))</f>
        <v>0</v>
      </c>
      <c r="BQ43" s="3">
        <f>IF(OR(Data!BR43="", Data!$H43="", $G43=""), 0, ((Data!BR43*Data!$H43*$G43)/2000) * IF(AND(BQ$5="Particulate", ISNUMBER(Data!$O43)), (1-Data!$O43), 1) * IF(AND($K$3="Yes", ISNUMBER(Data!$Q43)), (1-Data!$Q43), 1))</f>
        <v>0</v>
      </c>
      <c r="BR43" s="3">
        <f>IF(OR(Data!BS43="", Data!$H43="", $G43=""), 0, ((Data!BS43*Data!$H43*$G43)/2000) * IF(AND(BR$5="Particulate", ISNUMBER(Data!$O43)), (1-Data!$O43), 1) * IF(AND($K$3="Yes", ISNUMBER(Data!$Q43)), (1-Data!$Q43), 1))</f>
        <v>0</v>
      </c>
      <c r="BS43" s="3">
        <f>IF(OR(Data!BT43="", Data!$H43="", $G43=""), 0, ((Data!BT43*Data!$H43*$G43)/2000) * IF(AND(BS$5="Particulate", ISNUMBER(Data!$O43)), (1-Data!$O43), 1) * IF(AND($K$3="Yes", ISNUMBER(Data!$Q43)), (1-Data!$Q43), 1))</f>
        <v>0</v>
      </c>
      <c r="BT43" s="3">
        <f>IF(OR(Data!BU43="", Data!$H43="", $G43=""), 0, ((Data!BU43*Data!$H43*$G43)/2000) * IF(AND(BT$5="Particulate", ISNUMBER(Data!$O43)), (1-Data!$O43), 1) * IF(AND($K$3="Yes", ISNUMBER(Data!$Q43)), (1-Data!$Q43), 1))</f>
        <v>0</v>
      </c>
      <c r="BU43" s="3">
        <f>IF(OR(Data!BV43="", Data!$H43="", $G43=""), 0, ((Data!BV43*Data!$H43*$G43)/2000) * IF(AND(BU$5="Particulate", ISNUMBER(Data!$O43)), (1-Data!$O43), 1) * IF(AND($K$3="Yes", ISNUMBER(Data!$Q43)), (1-Data!$Q43), 1))</f>
        <v>0</v>
      </c>
      <c r="BV43" s="3">
        <f>IF(OR(Data!BW43="", Data!$H43="", $G43=""), 0, ((Data!BW43*Data!$H43*$G43)/2000) * IF(AND(BV$5="Particulate", ISNUMBER(Data!$O43)), (1-Data!$O43), 1) * IF(AND($K$3="Yes", ISNUMBER(Data!$Q43)), (1-Data!$Q43), 1))</f>
        <v>0</v>
      </c>
      <c r="BW43" s="3">
        <f>IF(OR(Data!BX43="", Data!$H43="", $G43=""), 0, ((Data!BX43*Data!$H43*$G43)/2000) * IF(AND(BW$5="Particulate", ISNUMBER(Data!$O43)), (1-Data!$O43), 1) * IF(AND($K$3="Yes", ISNUMBER(Data!$Q43)), (1-Data!$Q43), 1))</f>
        <v>0</v>
      </c>
      <c r="BX43" s="3">
        <f>IF(OR(Data!BY43="", Data!$H43="", $G43=""), 0, ((Data!BY43*Data!$H43*$G43)/2000) * IF(AND(BX$5="Particulate", ISNUMBER(Data!$O43)), (1-Data!$O43), 1) * IF(AND($K$3="Yes", ISNUMBER(Data!$Q43)), (1-Data!$Q43), 1))</f>
        <v>0</v>
      </c>
      <c r="BY43" s="3">
        <f>IF(OR(Data!BZ43="", Data!$H43="", $G43=""), 0, ((Data!BZ43*Data!$H43*$G43)/2000) * IF(AND(BY$5="Particulate", ISNUMBER(Data!$O43)), (1-Data!$O43), 1) * IF(AND($K$3="Yes", ISNUMBER(Data!$Q43)), (1-Data!$Q43), 1))</f>
        <v>0</v>
      </c>
      <c r="BZ43" s="3">
        <f>IF(OR(Data!CA43="", Data!$H43="", $G43=""), 0, ((Data!CA43*Data!$H43*$G43)/2000) * IF(AND(BZ$5="Particulate", ISNUMBER(Data!$O43)), (1-Data!$O43), 1) * IF(AND($K$3="Yes", ISNUMBER(Data!$Q43)), (1-Data!$Q43), 1))</f>
        <v>0</v>
      </c>
    </row>
    <row r="44" spans="1:78" x14ac:dyDescent="0.25">
      <c r="A44" s="347">
        <f>Data!A44</f>
        <v>36</v>
      </c>
      <c r="B44" s="108">
        <f>Data!B44</f>
        <v>0</v>
      </c>
      <c r="C44" s="108">
        <f>Data!C44</f>
        <v>0</v>
      </c>
      <c r="D44" s="108">
        <f>Data!D44</f>
        <v>0</v>
      </c>
      <c r="E44" s="108">
        <f>Data!E44</f>
        <v>0</v>
      </c>
      <c r="F44" s="108">
        <f>Data!F44</f>
        <v>0</v>
      </c>
      <c r="G44" s="189"/>
      <c r="Q44" s="365">
        <f>IF(ISNUMBER(Data!$K44), (Data!$K44*$G44)/2000, IF(AND(ISNUMBER(Data!$H44), ISNUMBER(Data!$I44)), (Data!$H44*Data!$I44*$G44)/2000, 0))</f>
        <v>0</v>
      </c>
      <c r="R44" s="17">
        <f>IF(ISNUMBER(Data!$L44), (Data!$L44*$G44)/2000, IF(AND(ISNUMBER(Data!$H44), ISNUMBER(Data!$J44)), (Data!$H44*Data!$J44*$G44)/2000, 0)) * IF(ISNUMBER(Data!$O44), 1-Data!$O44, 1) * IF(AND($K$3="yes",ISNUMBER(Data!$Q44)),(1-Data!$Q44),1)</f>
        <v>0</v>
      </c>
      <c r="S44" s="3">
        <f>IF(OR(Data!T44="", Data!$H44="", $G44=""), 0, ((Data!T44*Data!$H44*$G44)/2000) * IF(AND(S$5="Particulate", ISNUMBER(Data!$O44)), (1-Data!$O44), 1) * IF(AND($K$3="Yes", ISNUMBER(Data!$Q44)), (1-Data!$Q44), 1))</f>
        <v>0</v>
      </c>
      <c r="T44" s="3">
        <f>IF(OR(Data!U44="", Data!$H44="", $G44=""), 0, ((Data!U44*Data!$H44*$G44)/2000) * IF(AND(T$5="Particulate", ISNUMBER(Data!$O44)), (1-Data!$O44), 1) * IF(AND($K$3="Yes", ISNUMBER(Data!$Q44)), (1-Data!$Q44), 1))</f>
        <v>0</v>
      </c>
      <c r="U44" s="3">
        <f>IF(OR(Data!V44="", Data!$H44="", $G44=""), 0, ((Data!V44*Data!$H44*$G44)/2000) * IF(AND(U$5="Particulate", ISNUMBER(Data!$O44)), (1-Data!$O44), 1) * IF(AND($K$3="Yes", ISNUMBER(Data!$Q44)), (1-Data!$Q44), 1))</f>
        <v>0</v>
      </c>
      <c r="V44" s="3">
        <f>IF(OR(Data!W44="", Data!$H44="", $G44=""), 0, ((Data!W44*Data!$H44*$G44)/2000) * IF(AND(V$5="Particulate", ISNUMBER(Data!$O44)), (1-Data!$O44), 1) * IF(AND($K$3="Yes", ISNUMBER(Data!$Q44)), (1-Data!$Q44), 1))</f>
        <v>0</v>
      </c>
      <c r="W44" s="3">
        <f>IF(OR(Data!X44="", Data!$H44="", $G44=""), 0, ((Data!X44*Data!$H44*$G44)/2000) * IF(AND(W$5="Particulate", ISNUMBER(Data!$O44)), (1-Data!$O44), 1) * IF(AND($K$3="Yes", ISNUMBER(Data!$Q44)), (1-Data!$Q44), 1))</f>
        <v>0</v>
      </c>
      <c r="X44" s="3">
        <f>IF(OR(Data!Y44="", Data!$H44="", $G44=""), 0, ((Data!Y44*Data!$H44*$G44)/2000) * IF(AND(X$5="Particulate", ISNUMBER(Data!$O44)), (1-Data!$O44), 1) * IF(AND($K$3="Yes", ISNUMBER(Data!$Q44)), (1-Data!$Q44), 1))</f>
        <v>0</v>
      </c>
      <c r="Y44" s="3">
        <f>IF(OR(Data!Z44="", Data!$H44="", $G44=""), 0, ((Data!Z44*Data!$H44*$G44)/2000) * IF(AND(Y$5="Particulate", ISNUMBER(Data!$O44)), (1-Data!$O44), 1) * IF(AND($K$3="Yes", ISNUMBER(Data!$Q44)), (1-Data!$Q44), 1))</f>
        <v>0</v>
      </c>
      <c r="Z44" s="3">
        <f>IF(OR(Data!AA44="", Data!$H44="", $G44=""), 0, ((Data!AA44*Data!$H44*$G44)/2000) * IF(AND(Z$5="Particulate", ISNUMBER(Data!$O44)), (1-Data!$O44), 1) * IF(AND($K$3="Yes", ISNUMBER(Data!$Q44)), (1-Data!$Q44), 1))</f>
        <v>0</v>
      </c>
      <c r="AA44" s="3">
        <f>IF(OR(Data!AB44="", Data!$H44="", $G44=""), 0, ((Data!AB44*Data!$H44*$G44)/2000) * IF(AND(AA$5="Particulate", ISNUMBER(Data!$O44)), (1-Data!$O44), 1) * IF(AND($K$3="Yes", ISNUMBER(Data!$Q44)), (1-Data!$Q44), 1))</f>
        <v>0</v>
      </c>
      <c r="AB44" s="3">
        <f>IF(OR(Data!AC44="", Data!$H44="", $G44=""), 0, ((Data!AC44*Data!$H44*$G44)/2000) * IF(AND(AB$5="Particulate", ISNUMBER(Data!$O44)), (1-Data!$O44), 1) * IF(AND($K$3="Yes", ISNUMBER(Data!$Q44)), (1-Data!$Q44), 1))</f>
        <v>0</v>
      </c>
      <c r="AC44" s="3">
        <f>IF(OR(Data!AD44="", Data!$H44="", $G44=""), 0, ((Data!AD44*Data!$H44*$G44)/2000) * IF(AND(AC$5="Particulate", ISNUMBER(Data!$O44)), (1-Data!$O44), 1) * IF(AND($K$3="Yes", ISNUMBER(Data!$Q44)), (1-Data!$Q44), 1))</f>
        <v>0</v>
      </c>
      <c r="AD44" s="3">
        <f>IF(OR(Data!AE44="", Data!$H44="", $G44=""), 0, ((Data!AE44*Data!$H44*$G44)/2000) * IF(AND(AD$5="Particulate", ISNUMBER(Data!$O44)), (1-Data!$O44), 1) * IF(AND($K$3="Yes", ISNUMBER(Data!$Q44)), (1-Data!$Q44), 1))</f>
        <v>0</v>
      </c>
      <c r="AE44" s="3">
        <f>IF(OR(Data!AF44="", Data!$H44="", $G44=""), 0, ((Data!AF44*Data!$H44*$G44)/2000) * IF(AND(AE$5="Particulate", ISNUMBER(Data!$O44)), (1-Data!$O44), 1) * IF(AND($K$3="Yes", ISNUMBER(Data!$Q44)), (1-Data!$Q44), 1))</f>
        <v>0</v>
      </c>
      <c r="AF44" s="3">
        <f>IF(OR(Data!AG44="", Data!$H44="", $G44=""), 0, ((Data!AG44*Data!$H44*$G44)/2000) * IF(AND(AF$5="Particulate", ISNUMBER(Data!$O44)), (1-Data!$O44), 1) * IF(AND($K$3="Yes", ISNUMBER(Data!$Q44)), (1-Data!$Q44), 1))</f>
        <v>0</v>
      </c>
      <c r="AG44" s="3">
        <f>IF(OR(Data!AH44="", Data!$H44="", $G44=""), 0, ((Data!AH44*Data!$H44*$G44)/2000) * IF(AND(AG$5="Particulate", ISNUMBER(Data!$O44)), (1-Data!$O44), 1) * IF(AND($K$3="Yes", ISNUMBER(Data!$Q44)), (1-Data!$Q44), 1))</f>
        <v>0</v>
      </c>
      <c r="AH44" s="3">
        <f>IF(OR(Data!AI44="", Data!$H44="", $G44=""), 0, ((Data!AI44*Data!$H44*$G44)/2000) * IF(AND(AH$5="Particulate", ISNUMBER(Data!$O44)), (1-Data!$O44), 1) * IF(AND($K$3="Yes", ISNUMBER(Data!$Q44)), (1-Data!$Q44), 1))</f>
        <v>0</v>
      </c>
      <c r="AI44" s="3">
        <f>IF(OR(Data!AJ44="", Data!$H44="", $G44=""), 0, ((Data!AJ44*Data!$H44*$G44)/2000) * IF(AND(AI$5="Particulate", ISNUMBER(Data!$O44)), (1-Data!$O44), 1) * IF(AND($K$3="Yes", ISNUMBER(Data!$Q44)), (1-Data!$Q44), 1))</f>
        <v>0</v>
      </c>
      <c r="AJ44" s="3">
        <f>IF(OR(Data!AK44="", Data!$H44="", $G44=""), 0, ((Data!AK44*Data!$H44*$G44)/2000) * IF(AND(AJ$5="Particulate", ISNUMBER(Data!$O44)), (1-Data!$O44), 1) * IF(AND($K$3="Yes", ISNUMBER(Data!$Q44)), (1-Data!$Q44), 1))</f>
        <v>0</v>
      </c>
      <c r="AK44" s="3">
        <f>IF(OR(Data!AL44="", Data!$H44="", $G44=""), 0, ((Data!AL44*Data!$H44*$G44)/2000) * IF(AND(AK$5="Particulate", ISNUMBER(Data!$O44)), (1-Data!$O44), 1) * IF(AND($K$3="Yes", ISNUMBER(Data!$Q44)), (1-Data!$Q44), 1))</f>
        <v>0</v>
      </c>
      <c r="AL44" s="3">
        <f>IF(OR(Data!AM44="", Data!$H44="", $G44=""), 0, ((Data!AM44*Data!$H44*$G44)/2000) * IF(AND(AL$5="Particulate", ISNUMBER(Data!$O44)), (1-Data!$O44), 1) * IF(AND($K$3="Yes", ISNUMBER(Data!$Q44)), (1-Data!$Q44), 1))</f>
        <v>0</v>
      </c>
      <c r="AM44" s="3">
        <f>IF(OR(Data!AN44="", Data!$H44="", $G44=""), 0, ((Data!AN44*Data!$H44*$G44)/2000) * IF(AND(AM$5="Particulate", ISNUMBER(Data!$O44)), (1-Data!$O44), 1) * IF(AND($K$3="Yes", ISNUMBER(Data!$Q44)), (1-Data!$Q44), 1))</f>
        <v>0</v>
      </c>
      <c r="AN44" s="3">
        <f>IF(OR(Data!AO44="", Data!$H44="", $G44=""), 0, ((Data!AO44*Data!$H44*$G44)/2000) * IF(AND(AN$5="Particulate", ISNUMBER(Data!$O44)), (1-Data!$O44), 1) * IF(AND($K$3="Yes", ISNUMBER(Data!$Q44)), (1-Data!$Q44), 1))</f>
        <v>0</v>
      </c>
      <c r="AO44" s="3">
        <f>IF(OR(Data!AP44="", Data!$H44="", $G44=""), 0, ((Data!AP44*Data!$H44*$G44)/2000) * IF(AND(AO$5="Particulate", ISNUMBER(Data!$O44)), (1-Data!$O44), 1) * IF(AND($K$3="Yes", ISNUMBER(Data!$Q44)), (1-Data!$Q44), 1))</f>
        <v>0</v>
      </c>
      <c r="AP44" s="3">
        <f>IF(OR(Data!AQ44="", Data!$H44="", $G44=""), 0, ((Data!AQ44*Data!$H44*$G44)/2000) * IF(AND(AP$5="Particulate", ISNUMBER(Data!$O44)), (1-Data!$O44), 1) * IF(AND($K$3="Yes", ISNUMBER(Data!$Q44)), (1-Data!$Q44), 1))</f>
        <v>0</v>
      </c>
      <c r="AQ44" s="3">
        <f>IF(OR(Data!AR44="", Data!$H44="", $G44=""), 0, ((Data!AR44*Data!$H44*$G44)/2000) * IF(AND(AQ$5="Particulate", ISNUMBER(Data!$O44)), (1-Data!$O44), 1) * IF(AND($K$3="Yes", ISNUMBER(Data!$Q44)), (1-Data!$Q44), 1))</f>
        <v>0</v>
      </c>
      <c r="AR44" s="3">
        <f>IF(OR(Data!AS44="", Data!$H44="", $G44=""), 0, ((Data!AS44*Data!$H44*$G44)/2000) * IF(AND(AR$5="Particulate", ISNUMBER(Data!$O44)), (1-Data!$O44), 1) * IF(AND($K$3="Yes", ISNUMBER(Data!$Q44)), (1-Data!$Q44), 1))</f>
        <v>0</v>
      </c>
      <c r="AS44" s="3">
        <f>IF(OR(Data!AT44="", Data!$H44="", $G44=""), 0, ((Data!AT44*Data!$H44*$G44)/2000) * IF(AND(AS$5="Particulate", ISNUMBER(Data!$O44)), (1-Data!$O44), 1) * IF(AND($K$3="Yes", ISNUMBER(Data!$Q44)), (1-Data!$Q44), 1))</f>
        <v>0</v>
      </c>
      <c r="AT44" s="3">
        <f>IF(OR(Data!AU44="", Data!$H44="", $G44=""), 0, ((Data!AU44*Data!$H44*$G44)/2000) * IF(AND(AT$5="Particulate", ISNUMBER(Data!$O44)), (1-Data!$O44), 1) * IF(AND($K$3="Yes", ISNUMBER(Data!$Q44)), (1-Data!$Q44), 1))</f>
        <v>0</v>
      </c>
      <c r="AU44" s="3">
        <f>IF(OR(Data!AV44="", Data!$H44="", $G44=""), 0, ((Data!AV44*Data!$H44*$G44)/2000) * IF(AND(AU$5="Particulate", ISNUMBER(Data!$O44)), (1-Data!$O44), 1) * IF(AND($K$3="Yes", ISNUMBER(Data!$Q44)), (1-Data!$Q44), 1))</f>
        <v>0</v>
      </c>
      <c r="AV44" s="3">
        <f>IF(OR(Data!AW44="", Data!$H44="", $G44=""), 0, ((Data!AW44*Data!$H44*$G44)/2000) * IF(AND(AV$5="Particulate", ISNUMBER(Data!$O44)), (1-Data!$O44), 1) * IF(AND($K$3="Yes", ISNUMBER(Data!$Q44)), (1-Data!$Q44), 1))</f>
        <v>0</v>
      </c>
      <c r="AW44" s="3">
        <f>IF(OR(Data!AX44="", Data!$H44="", $G44=""), 0, ((Data!AX44*Data!$H44*$G44)/2000) * IF(AND(AW$5="Particulate", ISNUMBER(Data!$O44)), (1-Data!$O44), 1) * IF(AND($K$3="Yes", ISNUMBER(Data!$Q44)), (1-Data!$Q44), 1))</f>
        <v>0</v>
      </c>
      <c r="AX44" s="3">
        <f>IF(OR(Data!AY44="", Data!$H44="", $G44=""), 0, ((Data!AY44*Data!$H44*$G44)/2000) * IF(AND(AX$5="Particulate", ISNUMBER(Data!$O44)), (1-Data!$O44), 1) * IF(AND($K$3="Yes", ISNUMBER(Data!$Q44)), (1-Data!$Q44), 1))</f>
        <v>0</v>
      </c>
      <c r="AY44" s="3">
        <f>IF(OR(Data!AZ44="", Data!$H44="", $G44=""), 0, ((Data!AZ44*Data!$H44*$G44)/2000) * IF(AND(AY$5="Particulate", ISNUMBER(Data!$O44)), (1-Data!$O44), 1) * IF(AND($K$3="Yes", ISNUMBER(Data!$Q44)), (1-Data!$Q44), 1))</f>
        <v>0</v>
      </c>
      <c r="AZ44" s="3">
        <f>IF(OR(Data!BA44="", Data!$H44="", $G44=""), 0, ((Data!BA44*Data!$H44*$G44)/2000) * IF(AND(AZ$5="Particulate", ISNUMBER(Data!$O44)), (1-Data!$O44), 1) * IF(AND($K$3="Yes", ISNUMBER(Data!$Q44)), (1-Data!$Q44), 1))</f>
        <v>0</v>
      </c>
      <c r="BA44" s="3">
        <f>IF(OR(Data!BB44="", Data!$H44="", $G44=""), 0, ((Data!BB44*Data!$H44*$G44)/2000) * IF(AND(BA$5="Particulate", ISNUMBER(Data!$O44)), (1-Data!$O44), 1) * IF(AND($K$3="Yes", ISNUMBER(Data!$Q44)), (1-Data!$Q44), 1))</f>
        <v>0</v>
      </c>
      <c r="BB44" s="3">
        <f>IF(OR(Data!BC44="", Data!$H44="", $G44=""), 0, ((Data!BC44*Data!$H44*$G44)/2000) * IF(AND(BB$5="Particulate", ISNUMBER(Data!$O44)), (1-Data!$O44), 1) * IF(AND($K$3="Yes", ISNUMBER(Data!$Q44)), (1-Data!$Q44), 1))</f>
        <v>0</v>
      </c>
      <c r="BC44" s="3">
        <f>IF(OR(Data!BD44="", Data!$H44="", $G44=""), 0, ((Data!BD44*Data!$H44*$G44)/2000) * IF(AND(BC$5="Particulate", ISNUMBER(Data!$O44)), (1-Data!$O44), 1) * IF(AND($K$3="Yes", ISNUMBER(Data!$Q44)), (1-Data!$Q44), 1))</f>
        <v>0</v>
      </c>
      <c r="BD44" s="3">
        <f>IF(OR(Data!BE44="", Data!$H44="", $G44=""), 0, ((Data!BE44*Data!$H44*$G44)/2000) * IF(AND(BD$5="Particulate", ISNUMBER(Data!$O44)), (1-Data!$O44), 1) * IF(AND($K$3="Yes", ISNUMBER(Data!$Q44)), (1-Data!$Q44), 1))</f>
        <v>0</v>
      </c>
      <c r="BE44" s="3">
        <f>IF(OR(Data!BF44="", Data!$H44="", $G44=""), 0, ((Data!BF44*Data!$H44*$G44)/2000) * IF(AND(BE$5="Particulate", ISNUMBER(Data!$O44)), (1-Data!$O44), 1) * IF(AND($K$3="Yes", ISNUMBER(Data!$Q44)), (1-Data!$Q44), 1))</f>
        <v>0</v>
      </c>
      <c r="BF44" s="3">
        <f>IF(OR(Data!BG44="", Data!$H44="", $G44=""), 0, ((Data!BG44*Data!$H44*$G44)/2000) * IF(AND(BF$5="Particulate", ISNUMBER(Data!$O44)), (1-Data!$O44), 1) * IF(AND($K$3="Yes", ISNUMBER(Data!$Q44)), (1-Data!$Q44), 1))</f>
        <v>0</v>
      </c>
      <c r="BG44" s="3">
        <f>IF(OR(Data!BH44="", Data!$H44="", $G44=""), 0, ((Data!BH44*Data!$H44*$G44)/2000) * IF(AND(BG$5="Particulate", ISNUMBER(Data!$O44)), (1-Data!$O44), 1) * IF(AND($K$3="Yes", ISNUMBER(Data!$Q44)), (1-Data!$Q44), 1))</f>
        <v>0</v>
      </c>
      <c r="BH44" s="3">
        <f>IF(OR(Data!BI44="", Data!$H44="", $G44=""), 0, ((Data!BI44*Data!$H44*$G44)/2000) * IF(AND(BH$5="Particulate", ISNUMBER(Data!$O44)), (1-Data!$O44), 1) * IF(AND($K$3="Yes", ISNUMBER(Data!$Q44)), (1-Data!$Q44), 1))</f>
        <v>0</v>
      </c>
      <c r="BI44" s="3">
        <f>IF(OR(Data!BJ44="", Data!$H44="", $G44=""), 0, ((Data!BJ44*Data!$H44*$G44)/2000) * IF(AND(BI$5="Particulate", ISNUMBER(Data!$O44)), (1-Data!$O44), 1) * IF(AND($K$3="Yes", ISNUMBER(Data!$Q44)), (1-Data!$Q44), 1))</f>
        <v>0</v>
      </c>
      <c r="BJ44" s="3">
        <f>IF(OR(Data!BK44="", Data!$H44="", $G44=""), 0, ((Data!BK44*Data!$H44*$G44)/2000) * IF(AND(BJ$5="Particulate", ISNUMBER(Data!$O44)), (1-Data!$O44), 1) * IF(AND($K$3="Yes", ISNUMBER(Data!$Q44)), (1-Data!$Q44), 1))</f>
        <v>0</v>
      </c>
      <c r="BK44" s="3">
        <f>IF(OR(Data!BL44="", Data!$H44="", $G44=""), 0, ((Data!BL44*Data!$H44*$G44)/2000) * IF(AND(BK$5="Particulate", ISNUMBER(Data!$O44)), (1-Data!$O44), 1) * IF(AND($K$3="Yes", ISNUMBER(Data!$Q44)), (1-Data!$Q44), 1))</f>
        <v>0</v>
      </c>
      <c r="BL44" s="3">
        <f>IF(OR(Data!BM44="", Data!$H44="", $G44=""), 0, ((Data!BM44*Data!$H44*$G44)/2000) * IF(AND(BL$5="Particulate", ISNUMBER(Data!$O44)), (1-Data!$O44), 1) * IF(AND($K$3="Yes", ISNUMBER(Data!$Q44)), (1-Data!$Q44), 1))</f>
        <v>0</v>
      </c>
      <c r="BM44" s="3">
        <f>IF(OR(Data!BN44="", Data!$H44="", $G44=""), 0, ((Data!BN44*Data!$H44*$G44)/2000) * IF(AND(BM$5="Particulate", ISNUMBER(Data!$O44)), (1-Data!$O44), 1) * IF(AND($K$3="Yes", ISNUMBER(Data!$Q44)), (1-Data!$Q44), 1))</f>
        <v>0</v>
      </c>
      <c r="BN44" s="3">
        <f>IF(OR(Data!BO44="", Data!$H44="", $G44=""), 0, ((Data!BO44*Data!$H44*$G44)/2000) * IF(AND(BN$5="Particulate", ISNUMBER(Data!$O44)), (1-Data!$O44), 1) * IF(AND($K$3="Yes", ISNUMBER(Data!$Q44)), (1-Data!$Q44), 1))</f>
        <v>0</v>
      </c>
      <c r="BO44" s="3">
        <f>IF(OR(Data!BP44="", Data!$H44="", $G44=""), 0, ((Data!BP44*Data!$H44*$G44)/2000) * IF(AND(BO$5="Particulate", ISNUMBER(Data!$O44)), (1-Data!$O44), 1) * IF(AND($K$3="Yes", ISNUMBER(Data!$Q44)), (1-Data!$Q44), 1))</f>
        <v>0</v>
      </c>
      <c r="BP44" s="3">
        <f>IF(OR(Data!BQ44="", Data!$H44="", $G44=""), 0, ((Data!BQ44*Data!$H44*$G44)/2000) * IF(AND(BP$5="Particulate", ISNUMBER(Data!$O44)), (1-Data!$O44), 1) * IF(AND($K$3="Yes", ISNUMBER(Data!$Q44)), (1-Data!$Q44), 1))</f>
        <v>0</v>
      </c>
      <c r="BQ44" s="3">
        <f>IF(OR(Data!BR44="", Data!$H44="", $G44=""), 0, ((Data!BR44*Data!$H44*$G44)/2000) * IF(AND(BQ$5="Particulate", ISNUMBER(Data!$O44)), (1-Data!$O44), 1) * IF(AND($K$3="Yes", ISNUMBER(Data!$Q44)), (1-Data!$Q44), 1))</f>
        <v>0</v>
      </c>
      <c r="BR44" s="3">
        <f>IF(OR(Data!BS44="", Data!$H44="", $G44=""), 0, ((Data!BS44*Data!$H44*$G44)/2000) * IF(AND(BR$5="Particulate", ISNUMBER(Data!$O44)), (1-Data!$O44), 1) * IF(AND($K$3="Yes", ISNUMBER(Data!$Q44)), (1-Data!$Q44), 1))</f>
        <v>0</v>
      </c>
      <c r="BS44" s="3">
        <f>IF(OR(Data!BT44="", Data!$H44="", $G44=""), 0, ((Data!BT44*Data!$H44*$G44)/2000) * IF(AND(BS$5="Particulate", ISNUMBER(Data!$O44)), (1-Data!$O44), 1) * IF(AND($K$3="Yes", ISNUMBER(Data!$Q44)), (1-Data!$Q44), 1))</f>
        <v>0</v>
      </c>
      <c r="BT44" s="3">
        <f>IF(OR(Data!BU44="", Data!$H44="", $G44=""), 0, ((Data!BU44*Data!$H44*$G44)/2000) * IF(AND(BT$5="Particulate", ISNUMBER(Data!$O44)), (1-Data!$O44), 1) * IF(AND($K$3="Yes", ISNUMBER(Data!$Q44)), (1-Data!$Q44), 1))</f>
        <v>0</v>
      </c>
      <c r="BU44" s="3">
        <f>IF(OR(Data!BV44="", Data!$H44="", $G44=""), 0, ((Data!BV44*Data!$H44*$G44)/2000) * IF(AND(BU$5="Particulate", ISNUMBER(Data!$O44)), (1-Data!$O44), 1) * IF(AND($K$3="Yes", ISNUMBER(Data!$Q44)), (1-Data!$Q44), 1))</f>
        <v>0</v>
      </c>
      <c r="BV44" s="3">
        <f>IF(OR(Data!BW44="", Data!$H44="", $G44=""), 0, ((Data!BW44*Data!$H44*$G44)/2000) * IF(AND(BV$5="Particulate", ISNUMBER(Data!$O44)), (1-Data!$O44), 1) * IF(AND($K$3="Yes", ISNUMBER(Data!$Q44)), (1-Data!$Q44), 1))</f>
        <v>0</v>
      </c>
      <c r="BW44" s="3">
        <f>IF(OR(Data!BX44="", Data!$H44="", $G44=""), 0, ((Data!BX44*Data!$H44*$G44)/2000) * IF(AND(BW$5="Particulate", ISNUMBER(Data!$O44)), (1-Data!$O44), 1) * IF(AND($K$3="Yes", ISNUMBER(Data!$Q44)), (1-Data!$Q44), 1))</f>
        <v>0</v>
      </c>
      <c r="BX44" s="3">
        <f>IF(OR(Data!BY44="", Data!$H44="", $G44=""), 0, ((Data!BY44*Data!$H44*$G44)/2000) * IF(AND(BX$5="Particulate", ISNUMBER(Data!$O44)), (1-Data!$O44), 1) * IF(AND($K$3="Yes", ISNUMBER(Data!$Q44)), (1-Data!$Q44), 1))</f>
        <v>0</v>
      </c>
      <c r="BY44" s="3">
        <f>IF(OR(Data!BZ44="", Data!$H44="", $G44=""), 0, ((Data!BZ44*Data!$H44*$G44)/2000) * IF(AND(BY$5="Particulate", ISNUMBER(Data!$O44)), (1-Data!$O44), 1) * IF(AND($K$3="Yes", ISNUMBER(Data!$Q44)), (1-Data!$Q44), 1))</f>
        <v>0</v>
      </c>
      <c r="BZ44" s="3">
        <f>IF(OR(Data!CA44="", Data!$H44="", $G44=""), 0, ((Data!CA44*Data!$H44*$G44)/2000) * IF(AND(BZ$5="Particulate", ISNUMBER(Data!$O44)), (1-Data!$O44), 1) * IF(AND($K$3="Yes", ISNUMBER(Data!$Q44)), (1-Data!$Q44), 1))</f>
        <v>0</v>
      </c>
    </row>
    <row r="45" spans="1:78" x14ac:dyDescent="0.25">
      <c r="A45" s="347">
        <f>Data!A45</f>
        <v>37</v>
      </c>
      <c r="B45" s="108">
        <f>Data!B45</f>
        <v>0</v>
      </c>
      <c r="C45" s="108">
        <f>Data!C45</f>
        <v>0</v>
      </c>
      <c r="D45" s="108">
        <f>Data!D45</f>
        <v>0</v>
      </c>
      <c r="E45" s="108">
        <f>Data!E45</f>
        <v>0</v>
      </c>
      <c r="F45" s="108">
        <f>Data!F45</f>
        <v>0</v>
      </c>
      <c r="G45" s="189"/>
      <c r="Q45" s="365">
        <f>IF(ISNUMBER(Data!$K45), (Data!$K45*$G45)/2000, IF(AND(ISNUMBER(Data!$H45), ISNUMBER(Data!$I45)), (Data!$H45*Data!$I45*$G45)/2000, 0))</f>
        <v>0</v>
      </c>
      <c r="R45" s="17">
        <f>IF(ISNUMBER(Data!$L45), (Data!$L45*$G45)/2000, IF(AND(ISNUMBER(Data!$H45), ISNUMBER(Data!$J45)), (Data!$H45*Data!$J45*$G45)/2000, 0)) * IF(ISNUMBER(Data!$O45), 1-Data!$O45, 1) * IF(AND($K$3="yes",ISNUMBER(Data!$Q45)),(1-Data!$Q45),1)</f>
        <v>0</v>
      </c>
      <c r="S45" s="3">
        <f>IF(OR(Data!T45="", Data!$H45="", $G45=""), 0, ((Data!T45*Data!$H45*$G45)/2000) * IF(AND(S$5="Particulate", ISNUMBER(Data!$O45)), (1-Data!$O45), 1) * IF(AND($K$3="Yes", ISNUMBER(Data!$Q45)), (1-Data!$Q45), 1))</f>
        <v>0</v>
      </c>
      <c r="T45" s="3">
        <f>IF(OR(Data!U45="", Data!$H45="", $G45=""), 0, ((Data!U45*Data!$H45*$G45)/2000) * IF(AND(T$5="Particulate", ISNUMBER(Data!$O45)), (1-Data!$O45), 1) * IF(AND($K$3="Yes", ISNUMBER(Data!$Q45)), (1-Data!$Q45), 1))</f>
        <v>0</v>
      </c>
      <c r="U45" s="3">
        <f>IF(OR(Data!V45="", Data!$H45="", $G45=""), 0, ((Data!V45*Data!$H45*$G45)/2000) * IF(AND(U$5="Particulate", ISNUMBER(Data!$O45)), (1-Data!$O45), 1) * IF(AND($K$3="Yes", ISNUMBER(Data!$Q45)), (1-Data!$Q45), 1))</f>
        <v>0</v>
      </c>
      <c r="V45" s="3">
        <f>IF(OR(Data!W45="", Data!$H45="", $G45=""), 0, ((Data!W45*Data!$H45*$G45)/2000) * IF(AND(V$5="Particulate", ISNUMBER(Data!$O45)), (1-Data!$O45), 1) * IF(AND($K$3="Yes", ISNUMBER(Data!$Q45)), (1-Data!$Q45), 1))</f>
        <v>0</v>
      </c>
      <c r="W45" s="3">
        <f>IF(OR(Data!X45="", Data!$H45="", $G45=""), 0, ((Data!X45*Data!$H45*$G45)/2000) * IF(AND(W$5="Particulate", ISNUMBER(Data!$O45)), (1-Data!$O45), 1) * IF(AND($K$3="Yes", ISNUMBER(Data!$Q45)), (1-Data!$Q45), 1))</f>
        <v>0</v>
      </c>
      <c r="X45" s="3">
        <f>IF(OR(Data!Y45="", Data!$H45="", $G45=""), 0, ((Data!Y45*Data!$H45*$G45)/2000) * IF(AND(X$5="Particulate", ISNUMBER(Data!$O45)), (1-Data!$O45), 1) * IF(AND($K$3="Yes", ISNUMBER(Data!$Q45)), (1-Data!$Q45), 1))</f>
        <v>0</v>
      </c>
      <c r="Y45" s="3">
        <f>IF(OR(Data!Z45="", Data!$H45="", $G45=""), 0, ((Data!Z45*Data!$H45*$G45)/2000) * IF(AND(Y$5="Particulate", ISNUMBER(Data!$O45)), (1-Data!$O45), 1) * IF(AND($K$3="Yes", ISNUMBER(Data!$Q45)), (1-Data!$Q45), 1))</f>
        <v>0</v>
      </c>
      <c r="Z45" s="3">
        <f>IF(OR(Data!AA45="", Data!$H45="", $G45=""), 0, ((Data!AA45*Data!$H45*$G45)/2000) * IF(AND(Z$5="Particulate", ISNUMBER(Data!$O45)), (1-Data!$O45), 1) * IF(AND($K$3="Yes", ISNUMBER(Data!$Q45)), (1-Data!$Q45), 1))</f>
        <v>0</v>
      </c>
      <c r="AA45" s="3">
        <f>IF(OR(Data!AB45="", Data!$H45="", $G45=""), 0, ((Data!AB45*Data!$H45*$G45)/2000) * IF(AND(AA$5="Particulate", ISNUMBER(Data!$O45)), (1-Data!$O45), 1) * IF(AND($K$3="Yes", ISNUMBER(Data!$Q45)), (1-Data!$Q45), 1))</f>
        <v>0</v>
      </c>
      <c r="AB45" s="3">
        <f>IF(OR(Data!AC45="", Data!$H45="", $G45=""), 0, ((Data!AC45*Data!$H45*$G45)/2000) * IF(AND(AB$5="Particulate", ISNUMBER(Data!$O45)), (1-Data!$O45), 1) * IF(AND($K$3="Yes", ISNUMBER(Data!$Q45)), (1-Data!$Q45), 1))</f>
        <v>0</v>
      </c>
      <c r="AC45" s="3">
        <f>IF(OR(Data!AD45="", Data!$H45="", $G45=""), 0, ((Data!AD45*Data!$H45*$G45)/2000) * IF(AND(AC$5="Particulate", ISNUMBER(Data!$O45)), (1-Data!$O45), 1) * IF(AND($K$3="Yes", ISNUMBER(Data!$Q45)), (1-Data!$Q45), 1))</f>
        <v>0</v>
      </c>
      <c r="AD45" s="3">
        <f>IF(OR(Data!AE45="", Data!$H45="", $G45=""), 0, ((Data!AE45*Data!$H45*$G45)/2000) * IF(AND(AD$5="Particulate", ISNUMBER(Data!$O45)), (1-Data!$O45), 1) * IF(AND($K$3="Yes", ISNUMBER(Data!$Q45)), (1-Data!$Q45), 1))</f>
        <v>0</v>
      </c>
      <c r="AE45" s="3">
        <f>IF(OR(Data!AF45="", Data!$H45="", $G45=""), 0, ((Data!AF45*Data!$H45*$G45)/2000) * IF(AND(AE$5="Particulate", ISNUMBER(Data!$O45)), (1-Data!$O45), 1) * IF(AND($K$3="Yes", ISNUMBER(Data!$Q45)), (1-Data!$Q45), 1))</f>
        <v>0</v>
      </c>
      <c r="AF45" s="3">
        <f>IF(OR(Data!AG45="", Data!$H45="", $G45=""), 0, ((Data!AG45*Data!$H45*$G45)/2000) * IF(AND(AF$5="Particulate", ISNUMBER(Data!$O45)), (1-Data!$O45), 1) * IF(AND($K$3="Yes", ISNUMBER(Data!$Q45)), (1-Data!$Q45), 1))</f>
        <v>0</v>
      </c>
      <c r="AG45" s="3">
        <f>IF(OR(Data!AH45="", Data!$H45="", $G45=""), 0, ((Data!AH45*Data!$H45*$G45)/2000) * IF(AND(AG$5="Particulate", ISNUMBER(Data!$O45)), (1-Data!$O45), 1) * IF(AND($K$3="Yes", ISNUMBER(Data!$Q45)), (1-Data!$Q45), 1))</f>
        <v>0</v>
      </c>
      <c r="AH45" s="3">
        <f>IF(OR(Data!AI45="", Data!$H45="", $G45=""), 0, ((Data!AI45*Data!$H45*$G45)/2000) * IF(AND(AH$5="Particulate", ISNUMBER(Data!$O45)), (1-Data!$O45), 1) * IF(AND($K$3="Yes", ISNUMBER(Data!$Q45)), (1-Data!$Q45), 1))</f>
        <v>0</v>
      </c>
      <c r="AI45" s="3">
        <f>IF(OR(Data!AJ45="", Data!$H45="", $G45=""), 0, ((Data!AJ45*Data!$H45*$G45)/2000) * IF(AND(AI$5="Particulate", ISNUMBER(Data!$O45)), (1-Data!$O45), 1) * IF(AND($K$3="Yes", ISNUMBER(Data!$Q45)), (1-Data!$Q45), 1))</f>
        <v>0</v>
      </c>
      <c r="AJ45" s="3">
        <f>IF(OR(Data!AK45="", Data!$H45="", $G45=""), 0, ((Data!AK45*Data!$H45*$G45)/2000) * IF(AND(AJ$5="Particulate", ISNUMBER(Data!$O45)), (1-Data!$O45), 1) * IF(AND($K$3="Yes", ISNUMBER(Data!$Q45)), (1-Data!$Q45), 1))</f>
        <v>0</v>
      </c>
      <c r="AK45" s="3">
        <f>IF(OR(Data!AL45="", Data!$H45="", $G45=""), 0, ((Data!AL45*Data!$H45*$G45)/2000) * IF(AND(AK$5="Particulate", ISNUMBER(Data!$O45)), (1-Data!$O45), 1) * IF(AND($K$3="Yes", ISNUMBER(Data!$Q45)), (1-Data!$Q45), 1))</f>
        <v>0</v>
      </c>
      <c r="AL45" s="3">
        <f>IF(OR(Data!AM45="", Data!$H45="", $G45=""), 0, ((Data!AM45*Data!$H45*$G45)/2000) * IF(AND(AL$5="Particulate", ISNUMBER(Data!$O45)), (1-Data!$O45), 1) * IF(AND($K$3="Yes", ISNUMBER(Data!$Q45)), (1-Data!$Q45), 1))</f>
        <v>0</v>
      </c>
      <c r="AM45" s="3">
        <f>IF(OR(Data!AN45="", Data!$H45="", $G45=""), 0, ((Data!AN45*Data!$H45*$G45)/2000) * IF(AND(AM$5="Particulate", ISNUMBER(Data!$O45)), (1-Data!$O45), 1) * IF(AND($K$3="Yes", ISNUMBER(Data!$Q45)), (1-Data!$Q45), 1))</f>
        <v>0</v>
      </c>
      <c r="AN45" s="3">
        <f>IF(OR(Data!AO45="", Data!$H45="", $G45=""), 0, ((Data!AO45*Data!$H45*$G45)/2000) * IF(AND(AN$5="Particulate", ISNUMBER(Data!$O45)), (1-Data!$O45), 1) * IF(AND($K$3="Yes", ISNUMBER(Data!$Q45)), (1-Data!$Q45), 1))</f>
        <v>0</v>
      </c>
      <c r="AO45" s="3">
        <f>IF(OR(Data!AP45="", Data!$H45="", $G45=""), 0, ((Data!AP45*Data!$H45*$G45)/2000) * IF(AND(AO$5="Particulate", ISNUMBER(Data!$O45)), (1-Data!$O45), 1) * IF(AND($K$3="Yes", ISNUMBER(Data!$Q45)), (1-Data!$Q45), 1))</f>
        <v>0</v>
      </c>
      <c r="AP45" s="3">
        <f>IF(OR(Data!AQ45="", Data!$H45="", $G45=""), 0, ((Data!AQ45*Data!$H45*$G45)/2000) * IF(AND(AP$5="Particulate", ISNUMBER(Data!$O45)), (1-Data!$O45), 1) * IF(AND($K$3="Yes", ISNUMBER(Data!$Q45)), (1-Data!$Q45), 1))</f>
        <v>0</v>
      </c>
      <c r="AQ45" s="3">
        <f>IF(OR(Data!AR45="", Data!$H45="", $G45=""), 0, ((Data!AR45*Data!$H45*$G45)/2000) * IF(AND(AQ$5="Particulate", ISNUMBER(Data!$O45)), (1-Data!$O45), 1) * IF(AND($K$3="Yes", ISNUMBER(Data!$Q45)), (1-Data!$Q45), 1))</f>
        <v>0</v>
      </c>
      <c r="AR45" s="3">
        <f>IF(OR(Data!AS45="", Data!$H45="", $G45=""), 0, ((Data!AS45*Data!$H45*$G45)/2000) * IF(AND(AR$5="Particulate", ISNUMBER(Data!$O45)), (1-Data!$O45), 1) * IF(AND($K$3="Yes", ISNUMBER(Data!$Q45)), (1-Data!$Q45), 1))</f>
        <v>0</v>
      </c>
      <c r="AS45" s="3">
        <f>IF(OR(Data!AT45="", Data!$H45="", $G45=""), 0, ((Data!AT45*Data!$H45*$G45)/2000) * IF(AND(AS$5="Particulate", ISNUMBER(Data!$O45)), (1-Data!$O45), 1) * IF(AND($K$3="Yes", ISNUMBER(Data!$Q45)), (1-Data!$Q45), 1))</f>
        <v>0</v>
      </c>
      <c r="AT45" s="3">
        <f>IF(OR(Data!AU45="", Data!$H45="", $G45=""), 0, ((Data!AU45*Data!$H45*$G45)/2000) * IF(AND(AT$5="Particulate", ISNUMBER(Data!$O45)), (1-Data!$O45), 1) * IF(AND($K$3="Yes", ISNUMBER(Data!$Q45)), (1-Data!$Q45), 1))</f>
        <v>0</v>
      </c>
      <c r="AU45" s="3">
        <f>IF(OR(Data!AV45="", Data!$H45="", $G45=""), 0, ((Data!AV45*Data!$H45*$G45)/2000) * IF(AND(AU$5="Particulate", ISNUMBER(Data!$O45)), (1-Data!$O45), 1) * IF(AND($K$3="Yes", ISNUMBER(Data!$Q45)), (1-Data!$Q45), 1))</f>
        <v>0</v>
      </c>
      <c r="AV45" s="3">
        <f>IF(OR(Data!AW45="", Data!$H45="", $G45=""), 0, ((Data!AW45*Data!$H45*$G45)/2000) * IF(AND(AV$5="Particulate", ISNUMBER(Data!$O45)), (1-Data!$O45), 1) * IF(AND($K$3="Yes", ISNUMBER(Data!$Q45)), (1-Data!$Q45), 1))</f>
        <v>0</v>
      </c>
      <c r="AW45" s="3">
        <f>IF(OR(Data!AX45="", Data!$H45="", $G45=""), 0, ((Data!AX45*Data!$H45*$G45)/2000) * IF(AND(AW$5="Particulate", ISNUMBER(Data!$O45)), (1-Data!$O45), 1) * IF(AND($K$3="Yes", ISNUMBER(Data!$Q45)), (1-Data!$Q45), 1))</f>
        <v>0</v>
      </c>
      <c r="AX45" s="3">
        <f>IF(OR(Data!AY45="", Data!$H45="", $G45=""), 0, ((Data!AY45*Data!$H45*$G45)/2000) * IF(AND(AX$5="Particulate", ISNUMBER(Data!$O45)), (1-Data!$O45), 1) * IF(AND($K$3="Yes", ISNUMBER(Data!$Q45)), (1-Data!$Q45), 1))</f>
        <v>0</v>
      </c>
      <c r="AY45" s="3">
        <f>IF(OR(Data!AZ45="", Data!$H45="", $G45=""), 0, ((Data!AZ45*Data!$H45*$G45)/2000) * IF(AND(AY$5="Particulate", ISNUMBER(Data!$O45)), (1-Data!$O45), 1) * IF(AND($K$3="Yes", ISNUMBER(Data!$Q45)), (1-Data!$Q45), 1))</f>
        <v>0</v>
      </c>
      <c r="AZ45" s="3">
        <f>IF(OR(Data!BA45="", Data!$H45="", $G45=""), 0, ((Data!BA45*Data!$H45*$G45)/2000) * IF(AND(AZ$5="Particulate", ISNUMBER(Data!$O45)), (1-Data!$O45), 1) * IF(AND($K$3="Yes", ISNUMBER(Data!$Q45)), (1-Data!$Q45), 1))</f>
        <v>0</v>
      </c>
      <c r="BA45" s="3">
        <f>IF(OR(Data!BB45="", Data!$H45="", $G45=""), 0, ((Data!BB45*Data!$H45*$G45)/2000) * IF(AND(BA$5="Particulate", ISNUMBER(Data!$O45)), (1-Data!$O45), 1) * IF(AND($K$3="Yes", ISNUMBER(Data!$Q45)), (1-Data!$Q45), 1))</f>
        <v>0</v>
      </c>
      <c r="BB45" s="3">
        <f>IF(OR(Data!BC45="", Data!$H45="", $G45=""), 0, ((Data!BC45*Data!$H45*$G45)/2000) * IF(AND(BB$5="Particulate", ISNUMBER(Data!$O45)), (1-Data!$O45), 1) * IF(AND($K$3="Yes", ISNUMBER(Data!$Q45)), (1-Data!$Q45), 1))</f>
        <v>0</v>
      </c>
      <c r="BC45" s="3">
        <f>IF(OR(Data!BD45="", Data!$H45="", $G45=""), 0, ((Data!BD45*Data!$H45*$G45)/2000) * IF(AND(BC$5="Particulate", ISNUMBER(Data!$O45)), (1-Data!$O45), 1) * IF(AND($K$3="Yes", ISNUMBER(Data!$Q45)), (1-Data!$Q45), 1))</f>
        <v>0</v>
      </c>
      <c r="BD45" s="3">
        <f>IF(OR(Data!BE45="", Data!$H45="", $G45=""), 0, ((Data!BE45*Data!$H45*$G45)/2000) * IF(AND(BD$5="Particulate", ISNUMBER(Data!$O45)), (1-Data!$O45), 1) * IF(AND($K$3="Yes", ISNUMBER(Data!$Q45)), (1-Data!$Q45), 1))</f>
        <v>0</v>
      </c>
      <c r="BE45" s="3">
        <f>IF(OR(Data!BF45="", Data!$H45="", $G45=""), 0, ((Data!BF45*Data!$H45*$G45)/2000) * IF(AND(BE$5="Particulate", ISNUMBER(Data!$O45)), (1-Data!$O45), 1) * IF(AND($K$3="Yes", ISNUMBER(Data!$Q45)), (1-Data!$Q45), 1))</f>
        <v>0</v>
      </c>
      <c r="BF45" s="3">
        <f>IF(OR(Data!BG45="", Data!$H45="", $G45=""), 0, ((Data!BG45*Data!$H45*$G45)/2000) * IF(AND(BF$5="Particulate", ISNUMBER(Data!$O45)), (1-Data!$O45), 1) * IF(AND($K$3="Yes", ISNUMBER(Data!$Q45)), (1-Data!$Q45), 1))</f>
        <v>0</v>
      </c>
      <c r="BG45" s="3">
        <f>IF(OR(Data!BH45="", Data!$H45="", $G45=""), 0, ((Data!BH45*Data!$H45*$G45)/2000) * IF(AND(BG$5="Particulate", ISNUMBER(Data!$O45)), (1-Data!$O45), 1) * IF(AND($K$3="Yes", ISNUMBER(Data!$Q45)), (1-Data!$Q45), 1))</f>
        <v>0</v>
      </c>
      <c r="BH45" s="3">
        <f>IF(OR(Data!BI45="", Data!$H45="", $G45=""), 0, ((Data!BI45*Data!$H45*$G45)/2000) * IF(AND(BH$5="Particulate", ISNUMBER(Data!$O45)), (1-Data!$O45), 1) * IF(AND($K$3="Yes", ISNUMBER(Data!$Q45)), (1-Data!$Q45), 1))</f>
        <v>0</v>
      </c>
      <c r="BI45" s="3">
        <f>IF(OR(Data!BJ45="", Data!$H45="", $G45=""), 0, ((Data!BJ45*Data!$H45*$G45)/2000) * IF(AND(BI$5="Particulate", ISNUMBER(Data!$O45)), (1-Data!$O45), 1) * IF(AND($K$3="Yes", ISNUMBER(Data!$Q45)), (1-Data!$Q45), 1))</f>
        <v>0</v>
      </c>
      <c r="BJ45" s="3">
        <f>IF(OR(Data!BK45="", Data!$H45="", $G45=""), 0, ((Data!BK45*Data!$H45*$G45)/2000) * IF(AND(BJ$5="Particulate", ISNUMBER(Data!$O45)), (1-Data!$O45), 1) * IF(AND($K$3="Yes", ISNUMBER(Data!$Q45)), (1-Data!$Q45), 1))</f>
        <v>0</v>
      </c>
      <c r="BK45" s="3">
        <f>IF(OR(Data!BL45="", Data!$H45="", $G45=""), 0, ((Data!BL45*Data!$H45*$G45)/2000) * IF(AND(BK$5="Particulate", ISNUMBER(Data!$O45)), (1-Data!$O45), 1) * IF(AND($K$3="Yes", ISNUMBER(Data!$Q45)), (1-Data!$Q45), 1))</f>
        <v>0</v>
      </c>
      <c r="BL45" s="3">
        <f>IF(OR(Data!BM45="", Data!$H45="", $G45=""), 0, ((Data!BM45*Data!$H45*$G45)/2000) * IF(AND(BL$5="Particulate", ISNUMBER(Data!$O45)), (1-Data!$O45), 1) * IF(AND($K$3="Yes", ISNUMBER(Data!$Q45)), (1-Data!$Q45), 1))</f>
        <v>0</v>
      </c>
      <c r="BM45" s="3">
        <f>IF(OR(Data!BN45="", Data!$H45="", $G45=""), 0, ((Data!BN45*Data!$H45*$G45)/2000) * IF(AND(BM$5="Particulate", ISNUMBER(Data!$O45)), (1-Data!$O45), 1) * IF(AND($K$3="Yes", ISNUMBER(Data!$Q45)), (1-Data!$Q45), 1))</f>
        <v>0</v>
      </c>
      <c r="BN45" s="3">
        <f>IF(OR(Data!BO45="", Data!$H45="", $G45=""), 0, ((Data!BO45*Data!$H45*$G45)/2000) * IF(AND(BN$5="Particulate", ISNUMBER(Data!$O45)), (1-Data!$O45), 1) * IF(AND($K$3="Yes", ISNUMBER(Data!$Q45)), (1-Data!$Q45), 1))</f>
        <v>0</v>
      </c>
      <c r="BO45" s="3">
        <f>IF(OR(Data!BP45="", Data!$H45="", $G45=""), 0, ((Data!BP45*Data!$H45*$G45)/2000) * IF(AND(BO$5="Particulate", ISNUMBER(Data!$O45)), (1-Data!$O45), 1) * IF(AND($K$3="Yes", ISNUMBER(Data!$Q45)), (1-Data!$Q45), 1))</f>
        <v>0</v>
      </c>
      <c r="BP45" s="3">
        <f>IF(OR(Data!BQ45="", Data!$H45="", $G45=""), 0, ((Data!BQ45*Data!$H45*$G45)/2000) * IF(AND(BP$5="Particulate", ISNUMBER(Data!$O45)), (1-Data!$O45), 1) * IF(AND($K$3="Yes", ISNUMBER(Data!$Q45)), (1-Data!$Q45), 1))</f>
        <v>0</v>
      </c>
      <c r="BQ45" s="3">
        <f>IF(OR(Data!BR45="", Data!$H45="", $G45=""), 0, ((Data!BR45*Data!$H45*$G45)/2000) * IF(AND(BQ$5="Particulate", ISNUMBER(Data!$O45)), (1-Data!$O45), 1) * IF(AND($K$3="Yes", ISNUMBER(Data!$Q45)), (1-Data!$Q45), 1))</f>
        <v>0</v>
      </c>
      <c r="BR45" s="3">
        <f>IF(OR(Data!BS45="", Data!$H45="", $G45=""), 0, ((Data!BS45*Data!$H45*$G45)/2000) * IF(AND(BR$5="Particulate", ISNUMBER(Data!$O45)), (1-Data!$O45), 1) * IF(AND($K$3="Yes", ISNUMBER(Data!$Q45)), (1-Data!$Q45), 1))</f>
        <v>0</v>
      </c>
      <c r="BS45" s="3">
        <f>IF(OR(Data!BT45="", Data!$H45="", $G45=""), 0, ((Data!BT45*Data!$H45*$G45)/2000) * IF(AND(BS$5="Particulate", ISNUMBER(Data!$O45)), (1-Data!$O45), 1) * IF(AND($K$3="Yes", ISNUMBER(Data!$Q45)), (1-Data!$Q45), 1))</f>
        <v>0</v>
      </c>
      <c r="BT45" s="3">
        <f>IF(OR(Data!BU45="", Data!$H45="", $G45=""), 0, ((Data!BU45*Data!$H45*$G45)/2000) * IF(AND(BT$5="Particulate", ISNUMBER(Data!$O45)), (1-Data!$O45), 1) * IF(AND($K$3="Yes", ISNUMBER(Data!$Q45)), (1-Data!$Q45), 1))</f>
        <v>0</v>
      </c>
      <c r="BU45" s="3">
        <f>IF(OR(Data!BV45="", Data!$H45="", $G45=""), 0, ((Data!BV45*Data!$H45*$G45)/2000) * IF(AND(BU$5="Particulate", ISNUMBER(Data!$O45)), (1-Data!$O45), 1) * IF(AND($K$3="Yes", ISNUMBER(Data!$Q45)), (1-Data!$Q45), 1))</f>
        <v>0</v>
      </c>
      <c r="BV45" s="3">
        <f>IF(OR(Data!BW45="", Data!$H45="", $G45=""), 0, ((Data!BW45*Data!$H45*$G45)/2000) * IF(AND(BV$5="Particulate", ISNUMBER(Data!$O45)), (1-Data!$O45), 1) * IF(AND($K$3="Yes", ISNUMBER(Data!$Q45)), (1-Data!$Q45), 1))</f>
        <v>0</v>
      </c>
      <c r="BW45" s="3">
        <f>IF(OR(Data!BX45="", Data!$H45="", $G45=""), 0, ((Data!BX45*Data!$H45*$G45)/2000) * IF(AND(BW$5="Particulate", ISNUMBER(Data!$O45)), (1-Data!$O45), 1) * IF(AND($K$3="Yes", ISNUMBER(Data!$Q45)), (1-Data!$Q45), 1))</f>
        <v>0</v>
      </c>
      <c r="BX45" s="3">
        <f>IF(OR(Data!BY45="", Data!$H45="", $G45=""), 0, ((Data!BY45*Data!$H45*$G45)/2000) * IF(AND(BX$5="Particulate", ISNUMBER(Data!$O45)), (1-Data!$O45), 1) * IF(AND($K$3="Yes", ISNUMBER(Data!$Q45)), (1-Data!$Q45), 1))</f>
        <v>0</v>
      </c>
      <c r="BY45" s="3">
        <f>IF(OR(Data!BZ45="", Data!$H45="", $G45=""), 0, ((Data!BZ45*Data!$H45*$G45)/2000) * IF(AND(BY$5="Particulate", ISNUMBER(Data!$O45)), (1-Data!$O45), 1) * IF(AND($K$3="Yes", ISNUMBER(Data!$Q45)), (1-Data!$Q45), 1))</f>
        <v>0</v>
      </c>
      <c r="BZ45" s="3">
        <f>IF(OR(Data!CA45="", Data!$H45="", $G45=""), 0, ((Data!CA45*Data!$H45*$G45)/2000) * IF(AND(BZ$5="Particulate", ISNUMBER(Data!$O45)), (1-Data!$O45), 1) * IF(AND($K$3="Yes", ISNUMBER(Data!$Q45)), (1-Data!$Q45), 1))</f>
        <v>0</v>
      </c>
    </row>
    <row r="46" spans="1:78" x14ac:dyDescent="0.25">
      <c r="A46" s="347">
        <f>Data!A46</f>
        <v>38</v>
      </c>
      <c r="B46" s="108">
        <f>Data!B46</f>
        <v>0</v>
      </c>
      <c r="C46" s="108">
        <f>Data!C46</f>
        <v>0</v>
      </c>
      <c r="D46" s="108">
        <f>Data!D46</f>
        <v>0</v>
      </c>
      <c r="E46" s="108">
        <f>Data!E46</f>
        <v>0</v>
      </c>
      <c r="F46" s="108">
        <f>Data!F46</f>
        <v>0</v>
      </c>
      <c r="G46" s="189"/>
      <c r="Q46" s="365">
        <f>IF(ISNUMBER(Data!$K46), (Data!$K46*$G46)/2000, IF(AND(ISNUMBER(Data!$H46), ISNUMBER(Data!$I46)), (Data!$H46*Data!$I46*$G46)/2000, 0))</f>
        <v>0</v>
      </c>
      <c r="R46" s="17">
        <f>IF(ISNUMBER(Data!$L46), (Data!$L46*$G46)/2000, IF(AND(ISNUMBER(Data!$H46), ISNUMBER(Data!$J46)), (Data!$H46*Data!$J46*$G46)/2000, 0)) * IF(ISNUMBER(Data!$O46), 1-Data!$O46, 1) * IF(AND($K$3="yes",ISNUMBER(Data!$Q46)),(1-Data!$Q46),1)</f>
        <v>0</v>
      </c>
      <c r="S46" s="3">
        <f>IF(OR(Data!T46="", Data!$H46="", $G46=""), 0, ((Data!T46*Data!$H46*$G46)/2000) * IF(AND(S$5="Particulate", ISNUMBER(Data!$O46)), (1-Data!$O46), 1) * IF(AND($K$3="Yes", ISNUMBER(Data!$Q46)), (1-Data!$Q46), 1))</f>
        <v>0</v>
      </c>
      <c r="T46" s="3">
        <f>IF(OR(Data!U46="", Data!$H46="", $G46=""), 0, ((Data!U46*Data!$H46*$G46)/2000) * IF(AND(T$5="Particulate", ISNUMBER(Data!$O46)), (1-Data!$O46), 1) * IF(AND($K$3="Yes", ISNUMBER(Data!$Q46)), (1-Data!$Q46), 1))</f>
        <v>0</v>
      </c>
      <c r="U46" s="3">
        <f>IF(OR(Data!V46="", Data!$H46="", $G46=""), 0, ((Data!V46*Data!$H46*$G46)/2000) * IF(AND(U$5="Particulate", ISNUMBER(Data!$O46)), (1-Data!$O46), 1) * IF(AND($K$3="Yes", ISNUMBER(Data!$Q46)), (1-Data!$Q46), 1))</f>
        <v>0</v>
      </c>
      <c r="V46" s="3">
        <f>IF(OR(Data!W46="", Data!$H46="", $G46=""), 0, ((Data!W46*Data!$H46*$G46)/2000) * IF(AND(V$5="Particulate", ISNUMBER(Data!$O46)), (1-Data!$O46), 1) * IF(AND($K$3="Yes", ISNUMBER(Data!$Q46)), (1-Data!$Q46), 1))</f>
        <v>0</v>
      </c>
      <c r="W46" s="3">
        <f>IF(OR(Data!X46="", Data!$H46="", $G46=""), 0, ((Data!X46*Data!$H46*$G46)/2000) * IF(AND(W$5="Particulate", ISNUMBER(Data!$O46)), (1-Data!$O46), 1) * IF(AND($K$3="Yes", ISNUMBER(Data!$Q46)), (1-Data!$Q46), 1))</f>
        <v>0</v>
      </c>
      <c r="X46" s="3">
        <f>IF(OR(Data!Y46="", Data!$H46="", $G46=""), 0, ((Data!Y46*Data!$H46*$G46)/2000) * IF(AND(X$5="Particulate", ISNUMBER(Data!$O46)), (1-Data!$O46), 1) * IF(AND($K$3="Yes", ISNUMBER(Data!$Q46)), (1-Data!$Q46), 1))</f>
        <v>0</v>
      </c>
      <c r="Y46" s="3">
        <f>IF(OR(Data!Z46="", Data!$H46="", $G46=""), 0, ((Data!Z46*Data!$H46*$G46)/2000) * IF(AND(Y$5="Particulate", ISNUMBER(Data!$O46)), (1-Data!$O46), 1) * IF(AND($K$3="Yes", ISNUMBER(Data!$Q46)), (1-Data!$Q46), 1))</f>
        <v>0</v>
      </c>
      <c r="Z46" s="3">
        <f>IF(OR(Data!AA46="", Data!$H46="", $G46=""), 0, ((Data!AA46*Data!$H46*$G46)/2000) * IF(AND(Z$5="Particulate", ISNUMBER(Data!$O46)), (1-Data!$O46), 1) * IF(AND($K$3="Yes", ISNUMBER(Data!$Q46)), (1-Data!$Q46), 1))</f>
        <v>0</v>
      </c>
      <c r="AA46" s="3">
        <f>IF(OR(Data!AB46="", Data!$H46="", $G46=""), 0, ((Data!AB46*Data!$H46*$G46)/2000) * IF(AND(AA$5="Particulate", ISNUMBER(Data!$O46)), (1-Data!$O46), 1) * IF(AND($K$3="Yes", ISNUMBER(Data!$Q46)), (1-Data!$Q46), 1))</f>
        <v>0</v>
      </c>
      <c r="AB46" s="3">
        <f>IF(OR(Data!AC46="", Data!$H46="", $G46=""), 0, ((Data!AC46*Data!$H46*$G46)/2000) * IF(AND(AB$5="Particulate", ISNUMBER(Data!$O46)), (1-Data!$O46), 1) * IF(AND($K$3="Yes", ISNUMBER(Data!$Q46)), (1-Data!$Q46), 1))</f>
        <v>0</v>
      </c>
      <c r="AC46" s="3">
        <f>IF(OR(Data!AD46="", Data!$H46="", $G46=""), 0, ((Data!AD46*Data!$H46*$G46)/2000) * IF(AND(AC$5="Particulate", ISNUMBER(Data!$O46)), (1-Data!$O46), 1) * IF(AND($K$3="Yes", ISNUMBER(Data!$Q46)), (1-Data!$Q46), 1))</f>
        <v>0</v>
      </c>
      <c r="AD46" s="3">
        <f>IF(OR(Data!AE46="", Data!$H46="", $G46=""), 0, ((Data!AE46*Data!$H46*$G46)/2000) * IF(AND(AD$5="Particulate", ISNUMBER(Data!$O46)), (1-Data!$O46), 1) * IF(AND($K$3="Yes", ISNUMBER(Data!$Q46)), (1-Data!$Q46), 1))</f>
        <v>0</v>
      </c>
      <c r="AE46" s="3">
        <f>IF(OR(Data!AF46="", Data!$H46="", $G46=""), 0, ((Data!AF46*Data!$H46*$G46)/2000) * IF(AND(AE$5="Particulate", ISNUMBER(Data!$O46)), (1-Data!$O46), 1) * IF(AND($K$3="Yes", ISNUMBER(Data!$Q46)), (1-Data!$Q46), 1))</f>
        <v>0</v>
      </c>
      <c r="AF46" s="3">
        <f>IF(OR(Data!AG46="", Data!$H46="", $G46=""), 0, ((Data!AG46*Data!$H46*$G46)/2000) * IF(AND(AF$5="Particulate", ISNUMBER(Data!$O46)), (1-Data!$O46), 1) * IF(AND($K$3="Yes", ISNUMBER(Data!$Q46)), (1-Data!$Q46), 1))</f>
        <v>0</v>
      </c>
      <c r="AG46" s="3">
        <f>IF(OR(Data!AH46="", Data!$H46="", $G46=""), 0, ((Data!AH46*Data!$H46*$G46)/2000) * IF(AND(AG$5="Particulate", ISNUMBER(Data!$O46)), (1-Data!$O46), 1) * IF(AND($K$3="Yes", ISNUMBER(Data!$Q46)), (1-Data!$Q46), 1))</f>
        <v>0</v>
      </c>
      <c r="AH46" s="3">
        <f>IF(OR(Data!AI46="", Data!$H46="", $G46=""), 0, ((Data!AI46*Data!$H46*$G46)/2000) * IF(AND(AH$5="Particulate", ISNUMBER(Data!$O46)), (1-Data!$O46), 1) * IF(AND($K$3="Yes", ISNUMBER(Data!$Q46)), (1-Data!$Q46), 1))</f>
        <v>0</v>
      </c>
      <c r="AI46" s="3">
        <f>IF(OR(Data!AJ46="", Data!$H46="", $G46=""), 0, ((Data!AJ46*Data!$H46*$G46)/2000) * IF(AND(AI$5="Particulate", ISNUMBER(Data!$O46)), (1-Data!$O46), 1) * IF(AND($K$3="Yes", ISNUMBER(Data!$Q46)), (1-Data!$Q46), 1))</f>
        <v>0</v>
      </c>
      <c r="AJ46" s="3">
        <f>IF(OR(Data!AK46="", Data!$H46="", $G46=""), 0, ((Data!AK46*Data!$H46*$G46)/2000) * IF(AND(AJ$5="Particulate", ISNUMBER(Data!$O46)), (1-Data!$O46), 1) * IF(AND($K$3="Yes", ISNUMBER(Data!$Q46)), (1-Data!$Q46), 1))</f>
        <v>0</v>
      </c>
      <c r="AK46" s="3">
        <f>IF(OR(Data!AL46="", Data!$H46="", $G46=""), 0, ((Data!AL46*Data!$H46*$G46)/2000) * IF(AND(AK$5="Particulate", ISNUMBER(Data!$O46)), (1-Data!$O46), 1) * IF(AND($K$3="Yes", ISNUMBER(Data!$Q46)), (1-Data!$Q46), 1))</f>
        <v>0</v>
      </c>
      <c r="AL46" s="3">
        <f>IF(OR(Data!AM46="", Data!$H46="", $G46=""), 0, ((Data!AM46*Data!$H46*$G46)/2000) * IF(AND(AL$5="Particulate", ISNUMBER(Data!$O46)), (1-Data!$O46), 1) * IF(AND($K$3="Yes", ISNUMBER(Data!$Q46)), (1-Data!$Q46), 1))</f>
        <v>0</v>
      </c>
      <c r="AM46" s="3">
        <f>IF(OR(Data!AN46="", Data!$H46="", $G46=""), 0, ((Data!AN46*Data!$H46*$G46)/2000) * IF(AND(AM$5="Particulate", ISNUMBER(Data!$O46)), (1-Data!$O46), 1) * IF(AND($K$3="Yes", ISNUMBER(Data!$Q46)), (1-Data!$Q46), 1))</f>
        <v>0</v>
      </c>
      <c r="AN46" s="3">
        <f>IF(OR(Data!AO46="", Data!$H46="", $G46=""), 0, ((Data!AO46*Data!$H46*$G46)/2000) * IF(AND(AN$5="Particulate", ISNUMBER(Data!$O46)), (1-Data!$O46), 1) * IF(AND($K$3="Yes", ISNUMBER(Data!$Q46)), (1-Data!$Q46), 1))</f>
        <v>0</v>
      </c>
      <c r="AO46" s="3">
        <f>IF(OR(Data!AP46="", Data!$H46="", $G46=""), 0, ((Data!AP46*Data!$H46*$G46)/2000) * IF(AND(AO$5="Particulate", ISNUMBER(Data!$O46)), (1-Data!$O46), 1) * IF(AND($K$3="Yes", ISNUMBER(Data!$Q46)), (1-Data!$Q46), 1))</f>
        <v>0</v>
      </c>
      <c r="AP46" s="3">
        <f>IF(OR(Data!AQ46="", Data!$H46="", $G46=""), 0, ((Data!AQ46*Data!$H46*$G46)/2000) * IF(AND(AP$5="Particulate", ISNUMBER(Data!$O46)), (1-Data!$O46), 1) * IF(AND($K$3="Yes", ISNUMBER(Data!$Q46)), (1-Data!$Q46), 1))</f>
        <v>0</v>
      </c>
      <c r="AQ46" s="3">
        <f>IF(OR(Data!AR46="", Data!$H46="", $G46=""), 0, ((Data!AR46*Data!$H46*$G46)/2000) * IF(AND(AQ$5="Particulate", ISNUMBER(Data!$O46)), (1-Data!$O46), 1) * IF(AND($K$3="Yes", ISNUMBER(Data!$Q46)), (1-Data!$Q46), 1))</f>
        <v>0</v>
      </c>
      <c r="AR46" s="3">
        <f>IF(OR(Data!AS46="", Data!$H46="", $G46=""), 0, ((Data!AS46*Data!$H46*$G46)/2000) * IF(AND(AR$5="Particulate", ISNUMBER(Data!$O46)), (1-Data!$O46), 1) * IF(AND($K$3="Yes", ISNUMBER(Data!$Q46)), (1-Data!$Q46), 1))</f>
        <v>0</v>
      </c>
      <c r="AS46" s="3">
        <f>IF(OR(Data!AT46="", Data!$H46="", $G46=""), 0, ((Data!AT46*Data!$H46*$G46)/2000) * IF(AND(AS$5="Particulate", ISNUMBER(Data!$O46)), (1-Data!$O46), 1) * IF(AND($K$3="Yes", ISNUMBER(Data!$Q46)), (1-Data!$Q46), 1))</f>
        <v>0</v>
      </c>
      <c r="AT46" s="3">
        <f>IF(OR(Data!AU46="", Data!$H46="", $G46=""), 0, ((Data!AU46*Data!$H46*$G46)/2000) * IF(AND(AT$5="Particulate", ISNUMBER(Data!$O46)), (1-Data!$O46), 1) * IF(AND($K$3="Yes", ISNUMBER(Data!$Q46)), (1-Data!$Q46), 1))</f>
        <v>0</v>
      </c>
      <c r="AU46" s="3">
        <f>IF(OR(Data!AV46="", Data!$H46="", $G46=""), 0, ((Data!AV46*Data!$H46*$G46)/2000) * IF(AND(AU$5="Particulate", ISNUMBER(Data!$O46)), (1-Data!$O46), 1) * IF(AND($K$3="Yes", ISNUMBER(Data!$Q46)), (1-Data!$Q46), 1))</f>
        <v>0</v>
      </c>
      <c r="AV46" s="3">
        <f>IF(OR(Data!AW46="", Data!$H46="", $G46=""), 0, ((Data!AW46*Data!$H46*$G46)/2000) * IF(AND(AV$5="Particulate", ISNUMBER(Data!$O46)), (1-Data!$O46), 1) * IF(AND($K$3="Yes", ISNUMBER(Data!$Q46)), (1-Data!$Q46), 1))</f>
        <v>0</v>
      </c>
      <c r="AW46" s="3">
        <f>IF(OR(Data!AX46="", Data!$H46="", $G46=""), 0, ((Data!AX46*Data!$H46*$G46)/2000) * IF(AND(AW$5="Particulate", ISNUMBER(Data!$O46)), (1-Data!$O46), 1) * IF(AND($K$3="Yes", ISNUMBER(Data!$Q46)), (1-Data!$Q46), 1))</f>
        <v>0</v>
      </c>
      <c r="AX46" s="3">
        <f>IF(OR(Data!AY46="", Data!$H46="", $G46=""), 0, ((Data!AY46*Data!$H46*$G46)/2000) * IF(AND(AX$5="Particulate", ISNUMBER(Data!$O46)), (1-Data!$O46), 1) * IF(AND($K$3="Yes", ISNUMBER(Data!$Q46)), (1-Data!$Q46), 1))</f>
        <v>0</v>
      </c>
      <c r="AY46" s="3">
        <f>IF(OR(Data!AZ46="", Data!$H46="", $G46=""), 0, ((Data!AZ46*Data!$H46*$G46)/2000) * IF(AND(AY$5="Particulate", ISNUMBER(Data!$O46)), (1-Data!$O46), 1) * IF(AND($K$3="Yes", ISNUMBER(Data!$Q46)), (1-Data!$Q46), 1))</f>
        <v>0</v>
      </c>
      <c r="AZ46" s="3">
        <f>IF(OR(Data!BA46="", Data!$H46="", $G46=""), 0, ((Data!BA46*Data!$H46*$G46)/2000) * IF(AND(AZ$5="Particulate", ISNUMBER(Data!$O46)), (1-Data!$O46), 1) * IF(AND($K$3="Yes", ISNUMBER(Data!$Q46)), (1-Data!$Q46), 1))</f>
        <v>0</v>
      </c>
      <c r="BA46" s="3">
        <f>IF(OR(Data!BB46="", Data!$H46="", $G46=""), 0, ((Data!BB46*Data!$H46*$G46)/2000) * IF(AND(BA$5="Particulate", ISNUMBER(Data!$O46)), (1-Data!$O46), 1) * IF(AND($K$3="Yes", ISNUMBER(Data!$Q46)), (1-Data!$Q46), 1))</f>
        <v>0</v>
      </c>
      <c r="BB46" s="3">
        <f>IF(OR(Data!BC46="", Data!$H46="", $G46=""), 0, ((Data!BC46*Data!$H46*$G46)/2000) * IF(AND(BB$5="Particulate", ISNUMBER(Data!$O46)), (1-Data!$O46), 1) * IF(AND($K$3="Yes", ISNUMBER(Data!$Q46)), (1-Data!$Q46), 1))</f>
        <v>0</v>
      </c>
      <c r="BC46" s="3">
        <f>IF(OR(Data!BD46="", Data!$H46="", $G46=""), 0, ((Data!BD46*Data!$H46*$G46)/2000) * IF(AND(BC$5="Particulate", ISNUMBER(Data!$O46)), (1-Data!$O46), 1) * IF(AND($K$3="Yes", ISNUMBER(Data!$Q46)), (1-Data!$Q46), 1))</f>
        <v>0</v>
      </c>
      <c r="BD46" s="3">
        <f>IF(OR(Data!BE46="", Data!$H46="", $G46=""), 0, ((Data!BE46*Data!$H46*$G46)/2000) * IF(AND(BD$5="Particulate", ISNUMBER(Data!$O46)), (1-Data!$O46), 1) * IF(AND($K$3="Yes", ISNUMBER(Data!$Q46)), (1-Data!$Q46), 1))</f>
        <v>0</v>
      </c>
      <c r="BE46" s="3">
        <f>IF(OR(Data!BF46="", Data!$H46="", $G46=""), 0, ((Data!BF46*Data!$H46*$G46)/2000) * IF(AND(BE$5="Particulate", ISNUMBER(Data!$O46)), (1-Data!$O46), 1) * IF(AND($K$3="Yes", ISNUMBER(Data!$Q46)), (1-Data!$Q46), 1))</f>
        <v>0</v>
      </c>
      <c r="BF46" s="3">
        <f>IF(OR(Data!BG46="", Data!$H46="", $G46=""), 0, ((Data!BG46*Data!$H46*$G46)/2000) * IF(AND(BF$5="Particulate", ISNUMBER(Data!$O46)), (1-Data!$O46), 1) * IF(AND($K$3="Yes", ISNUMBER(Data!$Q46)), (1-Data!$Q46), 1))</f>
        <v>0</v>
      </c>
      <c r="BG46" s="3">
        <f>IF(OR(Data!BH46="", Data!$H46="", $G46=""), 0, ((Data!BH46*Data!$H46*$G46)/2000) * IF(AND(BG$5="Particulate", ISNUMBER(Data!$O46)), (1-Data!$O46), 1) * IF(AND($K$3="Yes", ISNUMBER(Data!$Q46)), (1-Data!$Q46), 1))</f>
        <v>0</v>
      </c>
      <c r="BH46" s="3">
        <f>IF(OR(Data!BI46="", Data!$H46="", $G46=""), 0, ((Data!BI46*Data!$H46*$G46)/2000) * IF(AND(BH$5="Particulate", ISNUMBER(Data!$O46)), (1-Data!$O46), 1) * IF(AND($K$3="Yes", ISNUMBER(Data!$Q46)), (1-Data!$Q46), 1))</f>
        <v>0</v>
      </c>
      <c r="BI46" s="3">
        <f>IF(OR(Data!BJ46="", Data!$H46="", $G46=""), 0, ((Data!BJ46*Data!$H46*$G46)/2000) * IF(AND(BI$5="Particulate", ISNUMBER(Data!$O46)), (1-Data!$O46), 1) * IF(AND($K$3="Yes", ISNUMBER(Data!$Q46)), (1-Data!$Q46), 1))</f>
        <v>0</v>
      </c>
      <c r="BJ46" s="3">
        <f>IF(OR(Data!BK46="", Data!$H46="", $G46=""), 0, ((Data!BK46*Data!$H46*$G46)/2000) * IF(AND(BJ$5="Particulate", ISNUMBER(Data!$O46)), (1-Data!$O46), 1) * IF(AND($K$3="Yes", ISNUMBER(Data!$Q46)), (1-Data!$Q46), 1))</f>
        <v>0</v>
      </c>
      <c r="BK46" s="3">
        <f>IF(OR(Data!BL46="", Data!$H46="", $G46=""), 0, ((Data!BL46*Data!$H46*$G46)/2000) * IF(AND(BK$5="Particulate", ISNUMBER(Data!$O46)), (1-Data!$O46), 1) * IF(AND($K$3="Yes", ISNUMBER(Data!$Q46)), (1-Data!$Q46), 1))</f>
        <v>0</v>
      </c>
      <c r="BL46" s="3">
        <f>IF(OR(Data!BM46="", Data!$H46="", $G46=""), 0, ((Data!BM46*Data!$H46*$G46)/2000) * IF(AND(BL$5="Particulate", ISNUMBER(Data!$O46)), (1-Data!$O46), 1) * IF(AND($K$3="Yes", ISNUMBER(Data!$Q46)), (1-Data!$Q46), 1))</f>
        <v>0</v>
      </c>
      <c r="BM46" s="3">
        <f>IF(OR(Data!BN46="", Data!$H46="", $G46=""), 0, ((Data!BN46*Data!$H46*$G46)/2000) * IF(AND(BM$5="Particulate", ISNUMBER(Data!$O46)), (1-Data!$O46), 1) * IF(AND($K$3="Yes", ISNUMBER(Data!$Q46)), (1-Data!$Q46), 1))</f>
        <v>0</v>
      </c>
      <c r="BN46" s="3">
        <f>IF(OR(Data!BO46="", Data!$H46="", $G46=""), 0, ((Data!BO46*Data!$H46*$G46)/2000) * IF(AND(BN$5="Particulate", ISNUMBER(Data!$O46)), (1-Data!$O46), 1) * IF(AND($K$3="Yes", ISNUMBER(Data!$Q46)), (1-Data!$Q46), 1))</f>
        <v>0</v>
      </c>
      <c r="BO46" s="3">
        <f>IF(OR(Data!BP46="", Data!$H46="", $G46=""), 0, ((Data!BP46*Data!$H46*$G46)/2000) * IF(AND(BO$5="Particulate", ISNUMBER(Data!$O46)), (1-Data!$O46), 1) * IF(AND($K$3="Yes", ISNUMBER(Data!$Q46)), (1-Data!$Q46), 1))</f>
        <v>0</v>
      </c>
      <c r="BP46" s="3">
        <f>IF(OR(Data!BQ46="", Data!$H46="", $G46=""), 0, ((Data!BQ46*Data!$H46*$G46)/2000) * IF(AND(BP$5="Particulate", ISNUMBER(Data!$O46)), (1-Data!$O46), 1) * IF(AND($K$3="Yes", ISNUMBER(Data!$Q46)), (1-Data!$Q46), 1))</f>
        <v>0</v>
      </c>
      <c r="BQ46" s="3">
        <f>IF(OR(Data!BR46="", Data!$H46="", $G46=""), 0, ((Data!BR46*Data!$H46*$G46)/2000) * IF(AND(BQ$5="Particulate", ISNUMBER(Data!$O46)), (1-Data!$O46), 1) * IF(AND($K$3="Yes", ISNUMBER(Data!$Q46)), (1-Data!$Q46), 1))</f>
        <v>0</v>
      </c>
      <c r="BR46" s="3">
        <f>IF(OR(Data!BS46="", Data!$H46="", $G46=""), 0, ((Data!BS46*Data!$H46*$G46)/2000) * IF(AND(BR$5="Particulate", ISNUMBER(Data!$O46)), (1-Data!$O46), 1) * IF(AND($K$3="Yes", ISNUMBER(Data!$Q46)), (1-Data!$Q46), 1))</f>
        <v>0</v>
      </c>
      <c r="BS46" s="3">
        <f>IF(OR(Data!BT46="", Data!$H46="", $G46=""), 0, ((Data!BT46*Data!$H46*$G46)/2000) * IF(AND(BS$5="Particulate", ISNUMBER(Data!$O46)), (1-Data!$O46), 1) * IF(AND($K$3="Yes", ISNUMBER(Data!$Q46)), (1-Data!$Q46), 1))</f>
        <v>0</v>
      </c>
      <c r="BT46" s="3">
        <f>IF(OR(Data!BU46="", Data!$H46="", $G46=""), 0, ((Data!BU46*Data!$H46*$G46)/2000) * IF(AND(BT$5="Particulate", ISNUMBER(Data!$O46)), (1-Data!$O46), 1) * IF(AND($K$3="Yes", ISNUMBER(Data!$Q46)), (1-Data!$Q46), 1))</f>
        <v>0</v>
      </c>
      <c r="BU46" s="3">
        <f>IF(OR(Data!BV46="", Data!$H46="", $G46=""), 0, ((Data!BV46*Data!$H46*$G46)/2000) * IF(AND(BU$5="Particulate", ISNUMBER(Data!$O46)), (1-Data!$O46), 1) * IF(AND($K$3="Yes", ISNUMBER(Data!$Q46)), (1-Data!$Q46), 1))</f>
        <v>0</v>
      </c>
      <c r="BV46" s="3">
        <f>IF(OR(Data!BW46="", Data!$H46="", $G46=""), 0, ((Data!BW46*Data!$H46*$G46)/2000) * IF(AND(BV$5="Particulate", ISNUMBER(Data!$O46)), (1-Data!$O46), 1) * IF(AND($K$3="Yes", ISNUMBER(Data!$Q46)), (1-Data!$Q46), 1))</f>
        <v>0</v>
      </c>
      <c r="BW46" s="3">
        <f>IF(OR(Data!BX46="", Data!$H46="", $G46=""), 0, ((Data!BX46*Data!$H46*$G46)/2000) * IF(AND(BW$5="Particulate", ISNUMBER(Data!$O46)), (1-Data!$O46), 1) * IF(AND($K$3="Yes", ISNUMBER(Data!$Q46)), (1-Data!$Q46), 1))</f>
        <v>0</v>
      </c>
      <c r="BX46" s="3">
        <f>IF(OR(Data!BY46="", Data!$H46="", $G46=""), 0, ((Data!BY46*Data!$H46*$G46)/2000) * IF(AND(BX$5="Particulate", ISNUMBER(Data!$O46)), (1-Data!$O46), 1) * IF(AND($K$3="Yes", ISNUMBER(Data!$Q46)), (1-Data!$Q46), 1))</f>
        <v>0</v>
      </c>
      <c r="BY46" s="3">
        <f>IF(OR(Data!BZ46="", Data!$H46="", $G46=""), 0, ((Data!BZ46*Data!$H46*$G46)/2000) * IF(AND(BY$5="Particulate", ISNUMBER(Data!$O46)), (1-Data!$O46), 1) * IF(AND($K$3="Yes", ISNUMBER(Data!$Q46)), (1-Data!$Q46), 1))</f>
        <v>0</v>
      </c>
      <c r="BZ46" s="3">
        <f>IF(OR(Data!CA46="", Data!$H46="", $G46=""), 0, ((Data!CA46*Data!$H46*$G46)/2000) * IF(AND(BZ$5="Particulate", ISNUMBER(Data!$O46)), (1-Data!$O46), 1) * IF(AND($K$3="Yes", ISNUMBER(Data!$Q46)), (1-Data!$Q46), 1))</f>
        <v>0</v>
      </c>
    </row>
    <row r="47" spans="1:78" x14ac:dyDescent="0.25">
      <c r="A47" s="347">
        <f>Data!A47</f>
        <v>39</v>
      </c>
      <c r="B47" s="108">
        <f>Data!B47</f>
        <v>0</v>
      </c>
      <c r="C47" s="108">
        <f>Data!C47</f>
        <v>0</v>
      </c>
      <c r="D47" s="108">
        <f>Data!D47</f>
        <v>0</v>
      </c>
      <c r="E47" s="108">
        <f>Data!E47</f>
        <v>0</v>
      </c>
      <c r="F47" s="108">
        <f>Data!F47</f>
        <v>0</v>
      </c>
      <c r="G47" s="189"/>
      <c r="Q47" s="365">
        <f>IF(ISNUMBER(Data!$K47), (Data!$K47*$G47)/2000, IF(AND(ISNUMBER(Data!$H47), ISNUMBER(Data!$I47)), (Data!$H47*Data!$I47*$G47)/2000, 0))</f>
        <v>0</v>
      </c>
      <c r="R47" s="17">
        <f>IF(ISNUMBER(Data!$L47), (Data!$L47*$G47)/2000, IF(AND(ISNUMBER(Data!$H47), ISNUMBER(Data!$J47)), (Data!$H47*Data!$J47*$G47)/2000, 0)) * IF(ISNUMBER(Data!$O47), 1-Data!$O47, 1) * IF(AND($K$3="yes",ISNUMBER(Data!$Q47)),(1-Data!$Q47),1)</f>
        <v>0</v>
      </c>
      <c r="S47" s="3">
        <f>IF(OR(Data!T47="", Data!$H47="", $G47=""), 0, ((Data!T47*Data!$H47*$G47)/2000) * IF(AND(S$5="Particulate", ISNUMBER(Data!$O47)), (1-Data!$O47), 1) * IF(AND($K$3="Yes", ISNUMBER(Data!$Q47)), (1-Data!$Q47), 1))</f>
        <v>0</v>
      </c>
      <c r="T47" s="3">
        <f>IF(OR(Data!U47="", Data!$H47="", $G47=""), 0, ((Data!U47*Data!$H47*$G47)/2000) * IF(AND(T$5="Particulate", ISNUMBER(Data!$O47)), (1-Data!$O47), 1) * IF(AND($K$3="Yes", ISNUMBER(Data!$Q47)), (1-Data!$Q47), 1))</f>
        <v>0</v>
      </c>
      <c r="U47" s="3">
        <f>IF(OR(Data!V47="", Data!$H47="", $G47=""), 0, ((Data!V47*Data!$H47*$G47)/2000) * IF(AND(U$5="Particulate", ISNUMBER(Data!$O47)), (1-Data!$O47), 1) * IF(AND($K$3="Yes", ISNUMBER(Data!$Q47)), (1-Data!$Q47), 1))</f>
        <v>0</v>
      </c>
      <c r="V47" s="3">
        <f>IF(OR(Data!W47="", Data!$H47="", $G47=""), 0, ((Data!W47*Data!$H47*$G47)/2000) * IF(AND(V$5="Particulate", ISNUMBER(Data!$O47)), (1-Data!$O47), 1) * IF(AND($K$3="Yes", ISNUMBER(Data!$Q47)), (1-Data!$Q47), 1))</f>
        <v>0</v>
      </c>
      <c r="W47" s="3">
        <f>IF(OR(Data!X47="", Data!$H47="", $G47=""), 0, ((Data!X47*Data!$H47*$G47)/2000) * IF(AND(W$5="Particulate", ISNUMBER(Data!$O47)), (1-Data!$O47), 1) * IF(AND($K$3="Yes", ISNUMBER(Data!$Q47)), (1-Data!$Q47), 1))</f>
        <v>0</v>
      </c>
      <c r="X47" s="3">
        <f>IF(OR(Data!Y47="", Data!$H47="", $G47=""), 0, ((Data!Y47*Data!$H47*$G47)/2000) * IF(AND(X$5="Particulate", ISNUMBER(Data!$O47)), (1-Data!$O47), 1) * IF(AND($K$3="Yes", ISNUMBER(Data!$Q47)), (1-Data!$Q47), 1))</f>
        <v>0</v>
      </c>
      <c r="Y47" s="3">
        <f>IF(OR(Data!Z47="", Data!$H47="", $G47=""), 0, ((Data!Z47*Data!$H47*$G47)/2000) * IF(AND(Y$5="Particulate", ISNUMBER(Data!$O47)), (1-Data!$O47), 1) * IF(AND($K$3="Yes", ISNUMBER(Data!$Q47)), (1-Data!$Q47), 1))</f>
        <v>0</v>
      </c>
      <c r="Z47" s="3">
        <f>IF(OR(Data!AA47="", Data!$H47="", $G47=""), 0, ((Data!AA47*Data!$H47*$G47)/2000) * IF(AND(Z$5="Particulate", ISNUMBER(Data!$O47)), (1-Data!$O47), 1) * IF(AND($K$3="Yes", ISNUMBER(Data!$Q47)), (1-Data!$Q47), 1))</f>
        <v>0</v>
      </c>
      <c r="AA47" s="3">
        <f>IF(OR(Data!AB47="", Data!$H47="", $G47=""), 0, ((Data!AB47*Data!$H47*$G47)/2000) * IF(AND(AA$5="Particulate", ISNUMBER(Data!$O47)), (1-Data!$O47), 1) * IF(AND($K$3="Yes", ISNUMBER(Data!$Q47)), (1-Data!$Q47), 1))</f>
        <v>0</v>
      </c>
      <c r="AB47" s="3">
        <f>IF(OR(Data!AC47="", Data!$H47="", $G47=""), 0, ((Data!AC47*Data!$H47*$G47)/2000) * IF(AND(AB$5="Particulate", ISNUMBER(Data!$O47)), (1-Data!$O47), 1) * IF(AND($K$3="Yes", ISNUMBER(Data!$Q47)), (1-Data!$Q47), 1))</f>
        <v>0</v>
      </c>
      <c r="AC47" s="3">
        <f>IF(OR(Data!AD47="", Data!$H47="", $G47=""), 0, ((Data!AD47*Data!$H47*$G47)/2000) * IF(AND(AC$5="Particulate", ISNUMBER(Data!$O47)), (1-Data!$O47), 1) * IF(AND($K$3="Yes", ISNUMBER(Data!$Q47)), (1-Data!$Q47), 1))</f>
        <v>0</v>
      </c>
      <c r="AD47" s="3">
        <f>IF(OR(Data!AE47="", Data!$H47="", $G47=""), 0, ((Data!AE47*Data!$H47*$G47)/2000) * IF(AND(AD$5="Particulate", ISNUMBER(Data!$O47)), (1-Data!$O47), 1) * IF(AND($K$3="Yes", ISNUMBER(Data!$Q47)), (1-Data!$Q47), 1))</f>
        <v>0</v>
      </c>
      <c r="AE47" s="3">
        <f>IF(OR(Data!AF47="", Data!$H47="", $G47=""), 0, ((Data!AF47*Data!$H47*$G47)/2000) * IF(AND(AE$5="Particulate", ISNUMBER(Data!$O47)), (1-Data!$O47), 1) * IF(AND($K$3="Yes", ISNUMBER(Data!$Q47)), (1-Data!$Q47), 1))</f>
        <v>0</v>
      </c>
      <c r="AF47" s="3">
        <f>IF(OR(Data!AG47="", Data!$H47="", $G47=""), 0, ((Data!AG47*Data!$H47*$G47)/2000) * IF(AND(AF$5="Particulate", ISNUMBER(Data!$O47)), (1-Data!$O47), 1) * IF(AND($K$3="Yes", ISNUMBER(Data!$Q47)), (1-Data!$Q47), 1))</f>
        <v>0</v>
      </c>
      <c r="AG47" s="3">
        <f>IF(OR(Data!AH47="", Data!$H47="", $G47=""), 0, ((Data!AH47*Data!$H47*$G47)/2000) * IF(AND(AG$5="Particulate", ISNUMBER(Data!$O47)), (1-Data!$O47), 1) * IF(AND($K$3="Yes", ISNUMBER(Data!$Q47)), (1-Data!$Q47), 1))</f>
        <v>0</v>
      </c>
      <c r="AH47" s="3">
        <f>IF(OR(Data!AI47="", Data!$H47="", $G47=""), 0, ((Data!AI47*Data!$H47*$G47)/2000) * IF(AND(AH$5="Particulate", ISNUMBER(Data!$O47)), (1-Data!$O47), 1) * IF(AND($K$3="Yes", ISNUMBER(Data!$Q47)), (1-Data!$Q47), 1))</f>
        <v>0</v>
      </c>
      <c r="AI47" s="3">
        <f>IF(OR(Data!AJ47="", Data!$H47="", $G47=""), 0, ((Data!AJ47*Data!$H47*$G47)/2000) * IF(AND(AI$5="Particulate", ISNUMBER(Data!$O47)), (1-Data!$O47), 1) * IF(AND($K$3="Yes", ISNUMBER(Data!$Q47)), (1-Data!$Q47), 1))</f>
        <v>0</v>
      </c>
      <c r="AJ47" s="3">
        <f>IF(OR(Data!AK47="", Data!$H47="", $G47=""), 0, ((Data!AK47*Data!$H47*$G47)/2000) * IF(AND(AJ$5="Particulate", ISNUMBER(Data!$O47)), (1-Data!$O47), 1) * IF(AND($K$3="Yes", ISNUMBER(Data!$Q47)), (1-Data!$Q47), 1))</f>
        <v>0</v>
      </c>
      <c r="AK47" s="3">
        <f>IF(OR(Data!AL47="", Data!$H47="", $G47=""), 0, ((Data!AL47*Data!$H47*$G47)/2000) * IF(AND(AK$5="Particulate", ISNUMBER(Data!$O47)), (1-Data!$O47), 1) * IF(AND($K$3="Yes", ISNUMBER(Data!$Q47)), (1-Data!$Q47), 1))</f>
        <v>0</v>
      </c>
      <c r="AL47" s="3">
        <f>IF(OR(Data!AM47="", Data!$H47="", $G47=""), 0, ((Data!AM47*Data!$H47*$G47)/2000) * IF(AND(AL$5="Particulate", ISNUMBER(Data!$O47)), (1-Data!$O47), 1) * IF(AND($K$3="Yes", ISNUMBER(Data!$Q47)), (1-Data!$Q47), 1))</f>
        <v>0</v>
      </c>
      <c r="AM47" s="3">
        <f>IF(OR(Data!AN47="", Data!$H47="", $G47=""), 0, ((Data!AN47*Data!$H47*$G47)/2000) * IF(AND(AM$5="Particulate", ISNUMBER(Data!$O47)), (1-Data!$O47), 1) * IF(AND($K$3="Yes", ISNUMBER(Data!$Q47)), (1-Data!$Q47), 1))</f>
        <v>0</v>
      </c>
      <c r="AN47" s="3">
        <f>IF(OR(Data!AO47="", Data!$H47="", $G47=""), 0, ((Data!AO47*Data!$H47*$G47)/2000) * IF(AND(AN$5="Particulate", ISNUMBER(Data!$O47)), (1-Data!$O47), 1) * IF(AND($K$3="Yes", ISNUMBER(Data!$Q47)), (1-Data!$Q47), 1))</f>
        <v>0</v>
      </c>
      <c r="AO47" s="3">
        <f>IF(OR(Data!AP47="", Data!$H47="", $G47=""), 0, ((Data!AP47*Data!$H47*$G47)/2000) * IF(AND(AO$5="Particulate", ISNUMBER(Data!$O47)), (1-Data!$O47), 1) * IF(AND($K$3="Yes", ISNUMBER(Data!$Q47)), (1-Data!$Q47), 1))</f>
        <v>0</v>
      </c>
      <c r="AP47" s="3">
        <f>IF(OR(Data!AQ47="", Data!$H47="", $G47=""), 0, ((Data!AQ47*Data!$H47*$G47)/2000) * IF(AND(AP$5="Particulate", ISNUMBER(Data!$O47)), (1-Data!$O47), 1) * IF(AND($K$3="Yes", ISNUMBER(Data!$Q47)), (1-Data!$Q47), 1))</f>
        <v>0</v>
      </c>
      <c r="AQ47" s="3">
        <f>IF(OR(Data!AR47="", Data!$H47="", $G47=""), 0, ((Data!AR47*Data!$H47*$G47)/2000) * IF(AND(AQ$5="Particulate", ISNUMBER(Data!$O47)), (1-Data!$O47), 1) * IF(AND($K$3="Yes", ISNUMBER(Data!$Q47)), (1-Data!$Q47), 1))</f>
        <v>0</v>
      </c>
      <c r="AR47" s="3">
        <f>IF(OR(Data!AS47="", Data!$H47="", $G47=""), 0, ((Data!AS47*Data!$H47*$G47)/2000) * IF(AND(AR$5="Particulate", ISNUMBER(Data!$O47)), (1-Data!$O47), 1) * IF(AND($K$3="Yes", ISNUMBER(Data!$Q47)), (1-Data!$Q47), 1))</f>
        <v>0</v>
      </c>
      <c r="AS47" s="3">
        <f>IF(OR(Data!AT47="", Data!$H47="", $G47=""), 0, ((Data!AT47*Data!$H47*$G47)/2000) * IF(AND(AS$5="Particulate", ISNUMBER(Data!$O47)), (1-Data!$O47), 1) * IF(AND($K$3="Yes", ISNUMBER(Data!$Q47)), (1-Data!$Q47), 1))</f>
        <v>0</v>
      </c>
      <c r="AT47" s="3">
        <f>IF(OR(Data!AU47="", Data!$H47="", $G47=""), 0, ((Data!AU47*Data!$H47*$G47)/2000) * IF(AND(AT$5="Particulate", ISNUMBER(Data!$O47)), (1-Data!$O47), 1) * IF(AND($K$3="Yes", ISNUMBER(Data!$Q47)), (1-Data!$Q47), 1))</f>
        <v>0</v>
      </c>
      <c r="AU47" s="3">
        <f>IF(OR(Data!AV47="", Data!$H47="", $G47=""), 0, ((Data!AV47*Data!$H47*$G47)/2000) * IF(AND(AU$5="Particulate", ISNUMBER(Data!$O47)), (1-Data!$O47), 1) * IF(AND($K$3="Yes", ISNUMBER(Data!$Q47)), (1-Data!$Q47), 1))</f>
        <v>0</v>
      </c>
      <c r="AV47" s="3">
        <f>IF(OR(Data!AW47="", Data!$H47="", $G47=""), 0, ((Data!AW47*Data!$H47*$G47)/2000) * IF(AND(AV$5="Particulate", ISNUMBER(Data!$O47)), (1-Data!$O47), 1) * IF(AND($K$3="Yes", ISNUMBER(Data!$Q47)), (1-Data!$Q47), 1))</f>
        <v>0</v>
      </c>
      <c r="AW47" s="3">
        <f>IF(OR(Data!AX47="", Data!$H47="", $G47=""), 0, ((Data!AX47*Data!$H47*$G47)/2000) * IF(AND(AW$5="Particulate", ISNUMBER(Data!$O47)), (1-Data!$O47), 1) * IF(AND($K$3="Yes", ISNUMBER(Data!$Q47)), (1-Data!$Q47), 1))</f>
        <v>0</v>
      </c>
      <c r="AX47" s="3">
        <f>IF(OR(Data!AY47="", Data!$H47="", $G47=""), 0, ((Data!AY47*Data!$H47*$G47)/2000) * IF(AND(AX$5="Particulate", ISNUMBER(Data!$O47)), (1-Data!$O47), 1) * IF(AND($K$3="Yes", ISNUMBER(Data!$Q47)), (1-Data!$Q47), 1))</f>
        <v>0</v>
      </c>
      <c r="AY47" s="3">
        <f>IF(OR(Data!AZ47="", Data!$H47="", $G47=""), 0, ((Data!AZ47*Data!$H47*$G47)/2000) * IF(AND(AY$5="Particulate", ISNUMBER(Data!$O47)), (1-Data!$O47), 1) * IF(AND($K$3="Yes", ISNUMBER(Data!$Q47)), (1-Data!$Q47), 1))</f>
        <v>0</v>
      </c>
      <c r="AZ47" s="3">
        <f>IF(OR(Data!BA47="", Data!$H47="", $G47=""), 0, ((Data!BA47*Data!$H47*$G47)/2000) * IF(AND(AZ$5="Particulate", ISNUMBER(Data!$O47)), (1-Data!$O47), 1) * IF(AND($K$3="Yes", ISNUMBER(Data!$Q47)), (1-Data!$Q47), 1))</f>
        <v>0</v>
      </c>
      <c r="BA47" s="3">
        <f>IF(OR(Data!BB47="", Data!$H47="", $G47=""), 0, ((Data!BB47*Data!$H47*$G47)/2000) * IF(AND(BA$5="Particulate", ISNUMBER(Data!$O47)), (1-Data!$O47), 1) * IF(AND($K$3="Yes", ISNUMBER(Data!$Q47)), (1-Data!$Q47), 1))</f>
        <v>0</v>
      </c>
      <c r="BB47" s="3">
        <f>IF(OR(Data!BC47="", Data!$H47="", $G47=""), 0, ((Data!BC47*Data!$H47*$G47)/2000) * IF(AND(BB$5="Particulate", ISNUMBER(Data!$O47)), (1-Data!$O47), 1) * IF(AND($K$3="Yes", ISNUMBER(Data!$Q47)), (1-Data!$Q47), 1))</f>
        <v>0</v>
      </c>
      <c r="BC47" s="3">
        <f>IF(OR(Data!BD47="", Data!$H47="", $G47=""), 0, ((Data!BD47*Data!$H47*$G47)/2000) * IF(AND(BC$5="Particulate", ISNUMBER(Data!$O47)), (1-Data!$O47), 1) * IF(AND($K$3="Yes", ISNUMBER(Data!$Q47)), (1-Data!$Q47), 1))</f>
        <v>0</v>
      </c>
      <c r="BD47" s="3">
        <f>IF(OR(Data!BE47="", Data!$H47="", $G47=""), 0, ((Data!BE47*Data!$H47*$G47)/2000) * IF(AND(BD$5="Particulate", ISNUMBER(Data!$O47)), (1-Data!$O47), 1) * IF(AND($K$3="Yes", ISNUMBER(Data!$Q47)), (1-Data!$Q47), 1))</f>
        <v>0</v>
      </c>
      <c r="BE47" s="3">
        <f>IF(OR(Data!BF47="", Data!$H47="", $G47=""), 0, ((Data!BF47*Data!$H47*$G47)/2000) * IF(AND(BE$5="Particulate", ISNUMBER(Data!$O47)), (1-Data!$O47), 1) * IF(AND($K$3="Yes", ISNUMBER(Data!$Q47)), (1-Data!$Q47), 1))</f>
        <v>0</v>
      </c>
      <c r="BF47" s="3">
        <f>IF(OR(Data!BG47="", Data!$H47="", $G47=""), 0, ((Data!BG47*Data!$H47*$G47)/2000) * IF(AND(BF$5="Particulate", ISNUMBER(Data!$O47)), (1-Data!$O47), 1) * IF(AND($K$3="Yes", ISNUMBER(Data!$Q47)), (1-Data!$Q47), 1))</f>
        <v>0</v>
      </c>
      <c r="BG47" s="3">
        <f>IF(OR(Data!BH47="", Data!$H47="", $G47=""), 0, ((Data!BH47*Data!$H47*$G47)/2000) * IF(AND(BG$5="Particulate", ISNUMBER(Data!$O47)), (1-Data!$O47), 1) * IF(AND($K$3="Yes", ISNUMBER(Data!$Q47)), (1-Data!$Q47), 1))</f>
        <v>0</v>
      </c>
      <c r="BH47" s="3">
        <f>IF(OR(Data!BI47="", Data!$H47="", $G47=""), 0, ((Data!BI47*Data!$H47*$G47)/2000) * IF(AND(BH$5="Particulate", ISNUMBER(Data!$O47)), (1-Data!$O47), 1) * IF(AND($K$3="Yes", ISNUMBER(Data!$Q47)), (1-Data!$Q47), 1))</f>
        <v>0</v>
      </c>
      <c r="BI47" s="3">
        <f>IF(OR(Data!BJ47="", Data!$H47="", $G47=""), 0, ((Data!BJ47*Data!$H47*$G47)/2000) * IF(AND(BI$5="Particulate", ISNUMBER(Data!$O47)), (1-Data!$O47), 1) * IF(AND($K$3="Yes", ISNUMBER(Data!$Q47)), (1-Data!$Q47), 1))</f>
        <v>0</v>
      </c>
      <c r="BJ47" s="3">
        <f>IF(OR(Data!BK47="", Data!$H47="", $G47=""), 0, ((Data!BK47*Data!$H47*$G47)/2000) * IF(AND(BJ$5="Particulate", ISNUMBER(Data!$O47)), (1-Data!$O47), 1) * IF(AND($K$3="Yes", ISNUMBER(Data!$Q47)), (1-Data!$Q47), 1))</f>
        <v>0</v>
      </c>
      <c r="BK47" s="3">
        <f>IF(OR(Data!BL47="", Data!$H47="", $G47=""), 0, ((Data!BL47*Data!$H47*$G47)/2000) * IF(AND(BK$5="Particulate", ISNUMBER(Data!$O47)), (1-Data!$O47), 1) * IF(AND($K$3="Yes", ISNUMBER(Data!$Q47)), (1-Data!$Q47), 1))</f>
        <v>0</v>
      </c>
      <c r="BL47" s="3">
        <f>IF(OR(Data!BM47="", Data!$H47="", $G47=""), 0, ((Data!BM47*Data!$H47*$G47)/2000) * IF(AND(BL$5="Particulate", ISNUMBER(Data!$O47)), (1-Data!$O47), 1) * IF(AND($K$3="Yes", ISNUMBER(Data!$Q47)), (1-Data!$Q47), 1))</f>
        <v>0</v>
      </c>
      <c r="BM47" s="3">
        <f>IF(OR(Data!BN47="", Data!$H47="", $G47=""), 0, ((Data!BN47*Data!$H47*$G47)/2000) * IF(AND(BM$5="Particulate", ISNUMBER(Data!$O47)), (1-Data!$O47), 1) * IF(AND($K$3="Yes", ISNUMBER(Data!$Q47)), (1-Data!$Q47), 1))</f>
        <v>0</v>
      </c>
      <c r="BN47" s="3">
        <f>IF(OR(Data!BO47="", Data!$H47="", $G47=""), 0, ((Data!BO47*Data!$H47*$G47)/2000) * IF(AND(BN$5="Particulate", ISNUMBER(Data!$O47)), (1-Data!$O47), 1) * IF(AND($K$3="Yes", ISNUMBER(Data!$Q47)), (1-Data!$Q47), 1))</f>
        <v>0</v>
      </c>
      <c r="BO47" s="3">
        <f>IF(OR(Data!BP47="", Data!$H47="", $G47=""), 0, ((Data!BP47*Data!$H47*$G47)/2000) * IF(AND(BO$5="Particulate", ISNUMBER(Data!$O47)), (1-Data!$O47), 1) * IF(AND($K$3="Yes", ISNUMBER(Data!$Q47)), (1-Data!$Q47), 1))</f>
        <v>0</v>
      </c>
      <c r="BP47" s="3">
        <f>IF(OR(Data!BQ47="", Data!$H47="", $G47=""), 0, ((Data!BQ47*Data!$H47*$G47)/2000) * IF(AND(BP$5="Particulate", ISNUMBER(Data!$O47)), (1-Data!$O47), 1) * IF(AND($K$3="Yes", ISNUMBER(Data!$Q47)), (1-Data!$Q47), 1))</f>
        <v>0</v>
      </c>
      <c r="BQ47" s="3">
        <f>IF(OR(Data!BR47="", Data!$H47="", $G47=""), 0, ((Data!BR47*Data!$H47*$G47)/2000) * IF(AND(BQ$5="Particulate", ISNUMBER(Data!$O47)), (1-Data!$O47), 1) * IF(AND($K$3="Yes", ISNUMBER(Data!$Q47)), (1-Data!$Q47), 1))</f>
        <v>0</v>
      </c>
      <c r="BR47" s="3">
        <f>IF(OR(Data!BS47="", Data!$H47="", $G47=""), 0, ((Data!BS47*Data!$H47*$G47)/2000) * IF(AND(BR$5="Particulate", ISNUMBER(Data!$O47)), (1-Data!$O47), 1) * IF(AND($K$3="Yes", ISNUMBER(Data!$Q47)), (1-Data!$Q47), 1))</f>
        <v>0</v>
      </c>
      <c r="BS47" s="3">
        <f>IF(OR(Data!BT47="", Data!$H47="", $G47=""), 0, ((Data!BT47*Data!$H47*$G47)/2000) * IF(AND(BS$5="Particulate", ISNUMBER(Data!$O47)), (1-Data!$O47), 1) * IF(AND($K$3="Yes", ISNUMBER(Data!$Q47)), (1-Data!$Q47), 1))</f>
        <v>0</v>
      </c>
      <c r="BT47" s="3">
        <f>IF(OR(Data!BU47="", Data!$H47="", $G47=""), 0, ((Data!BU47*Data!$H47*$G47)/2000) * IF(AND(BT$5="Particulate", ISNUMBER(Data!$O47)), (1-Data!$O47), 1) * IF(AND($K$3="Yes", ISNUMBER(Data!$Q47)), (1-Data!$Q47), 1))</f>
        <v>0</v>
      </c>
      <c r="BU47" s="3">
        <f>IF(OR(Data!BV47="", Data!$H47="", $G47=""), 0, ((Data!BV47*Data!$H47*$G47)/2000) * IF(AND(BU$5="Particulate", ISNUMBER(Data!$O47)), (1-Data!$O47), 1) * IF(AND($K$3="Yes", ISNUMBER(Data!$Q47)), (1-Data!$Q47), 1))</f>
        <v>0</v>
      </c>
      <c r="BV47" s="3">
        <f>IF(OR(Data!BW47="", Data!$H47="", $G47=""), 0, ((Data!BW47*Data!$H47*$G47)/2000) * IF(AND(BV$5="Particulate", ISNUMBER(Data!$O47)), (1-Data!$O47), 1) * IF(AND($K$3="Yes", ISNUMBER(Data!$Q47)), (1-Data!$Q47), 1))</f>
        <v>0</v>
      </c>
      <c r="BW47" s="3">
        <f>IF(OR(Data!BX47="", Data!$H47="", $G47=""), 0, ((Data!BX47*Data!$H47*$G47)/2000) * IF(AND(BW$5="Particulate", ISNUMBER(Data!$O47)), (1-Data!$O47), 1) * IF(AND($K$3="Yes", ISNUMBER(Data!$Q47)), (1-Data!$Q47), 1))</f>
        <v>0</v>
      </c>
      <c r="BX47" s="3">
        <f>IF(OR(Data!BY47="", Data!$H47="", $G47=""), 0, ((Data!BY47*Data!$H47*$G47)/2000) * IF(AND(BX$5="Particulate", ISNUMBER(Data!$O47)), (1-Data!$O47), 1) * IF(AND($K$3="Yes", ISNUMBER(Data!$Q47)), (1-Data!$Q47), 1))</f>
        <v>0</v>
      </c>
      <c r="BY47" s="3">
        <f>IF(OR(Data!BZ47="", Data!$H47="", $G47=""), 0, ((Data!BZ47*Data!$H47*$G47)/2000) * IF(AND(BY$5="Particulate", ISNUMBER(Data!$O47)), (1-Data!$O47), 1) * IF(AND($K$3="Yes", ISNUMBER(Data!$Q47)), (1-Data!$Q47), 1))</f>
        <v>0</v>
      </c>
      <c r="BZ47" s="3">
        <f>IF(OR(Data!CA47="", Data!$H47="", $G47=""), 0, ((Data!CA47*Data!$H47*$G47)/2000) * IF(AND(BZ$5="Particulate", ISNUMBER(Data!$O47)), (1-Data!$O47), 1) * IF(AND($K$3="Yes", ISNUMBER(Data!$Q47)), (1-Data!$Q47), 1))</f>
        <v>0</v>
      </c>
    </row>
    <row r="48" spans="1:78" x14ac:dyDescent="0.25">
      <c r="A48" s="347">
        <f>Data!A48</f>
        <v>40</v>
      </c>
      <c r="B48" s="108">
        <f>Data!B48</f>
        <v>0</v>
      </c>
      <c r="C48" s="108">
        <f>Data!C48</f>
        <v>0</v>
      </c>
      <c r="D48" s="108">
        <f>Data!D48</f>
        <v>0</v>
      </c>
      <c r="E48" s="108">
        <f>Data!E48</f>
        <v>0</v>
      </c>
      <c r="F48" s="108">
        <f>Data!F48</f>
        <v>0</v>
      </c>
      <c r="G48" s="189"/>
      <c r="Q48" s="365">
        <f>IF(ISNUMBER(Data!$K48), (Data!$K48*$G48)/2000, IF(AND(ISNUMBER(Data!$H48), ISNUMBER(Data!$I48)), (Data!$H48*Data!$I48*$G48)/2000, 0))</f>
        <v>0</v>
      </c>
      <c r="R48" s="17">
        <f>IF(ISNUMBER(Data!$L48), (Data!$L48*$G48)/2000, IF(AND(ISNUMBER(Data!$H48), ISNUMBER(Data!$J48)), (Data!$H48*Data!$J48*$G48)/2000, 0)) * IF(ISNUMBER(Data!$O48), 1-Data!$O48, 1) * IF(AND($K$3="yes",ISNUMBER(Data!$Q48)),(1-Data!$Q48),1)</f>
        <v>0</v>
      </c>
      <c r="S48" s="3">
        <f>IF(OR(Data!T48="", Data!$H48="", $G48=""), 0, ((Data!T48*Data!$H48*$G48)/2000) * IF(AND(S$5="Particulate", ISNUMBER(Data!$O48)), (1-Data!$O48), 1) * IF(AND($K$3="Yes", ISNUMBER(Data!$Q48)), (1-Data!$Q48), 1))</f>
        <v>0</v>
      </c>
      <c r="T48" s="3">
        <f>IF(OR(Data!U48="", Data!$H48="", $G48=""), 0, ((Data!U48*Data!$H48*$G48)/2000) * IF(AND(T$5="Particulate", ISNUMBER(Data!$O48)), (1-Data!$O48), 1) * IF(AND($K$3="Yes", ISNUMBER(Data!$Q48)), (1-Data!$Q48), 1))</f>
        <v>0</v>
      </c>
      <c r="U48" s="3">
        <f>IF(OR(Data!V48="", Data!$H48="", $G48=""), 0, ((Data!V48*Data!$H48*$G48)/2000) * IF(AND(U$5="Particulate", ISNUMBER(Data!$O48)), (1-Data!$O48), 1) * IF(AND($K$3="Yes", ISNUMBER(Data!$Q48)), (1-Data!$Q48), 1))</f>
        <v>0</v>
      </c>
      <c r="V48" s="3">
        <f>IF(OR(Data!W48="", Data!$H48="", $G48=""), 0, ((Data!W48*Data!$H48*$G48)/2000) * IF(AND(V$5="Particulate", ISNUMBER(Data!$O48)), (1-Data!$O48), 1) * IF(AND($K$3="Yes", ISNUMBER(Data!$Q48)), (1-Data!$Q48), 1))</f>
        <v>0</v>
      </c>
      <c r="W48" s="3">
        <f>IF(OR(Data!X48="", Data!$H48="", $G48=""), 0, ((Data!X48*Data!$H48*$G48)/2000) * IF(AND(W$5="Particulate", ISNUMBER(Data!$O48)), (1-Data!$O48), 1) * IF(AND($K$3="Yes", ISNUMBER(Data!$Q48)), (1-Data!$Q48), 1))</f>
        <v>0</v>
      </c>
      <c r="X48" s="3">
        <f>IF(OR(Data!Y48="", Data!$H48="", $G48=""), 0, ((Data!Y48*Data!$H48*$G48)/2000) * IF(AND(X$5="Particulate", ISNUMBER(Data!$O48)), (1-Data!$O48), 1) * IF(AND($K$3="Yes", ISNUMBER(Data!$Q48)), (1-Data!$Q48), 1))</f>
        <v>0</v>
      </c>
      <c r="Y48" s="3">
        <f>IF(OR(Data!Z48="", Data!$H48="", $G48=""), 0, ((Data!Z48*Data!$H48*$G48)/2000) * IF(AND(Y$5="Particulate", ISNUMBER(Data!$O48)), (1-Data!$O48), 1) * IF(AND($K$3="Yes", ISNUMBER(Data!$Q48)), (1-Data!$Q48), 1))</f>
        <v>0</v>
      </c>
      <c r="Z48" s="3">
        <f>IF(OR(Data!AA48="", Data!$H48="", $G48=""), 0, ((Data!AA48*Data!$H48*$G48)/2000) * IF(AND(Z$5="Particulate", ISNUMBER(Data!$O48)), (1-Data!$O48), 1) * IF(AND($K$3="Yes", ISNUMBER(Data!$Q48)), (1-Data!$Q48), 1))</f>
        <v>0</v>
      </c>
      <c r="AA48" s="3">
        <f>IF(OR(Data!AB48="", Data!$H48="", $G48=""), 0, ((Data!AB48*Data!$H48*$G48)/2000) * IF(AND(AA$5="Particulate", ISNUMBER(Data!$O48)), (1-Data!$O48), 1) * IF(AND($K$3="Yes", ISNUMBER(Data!$Q48)), (1-Data!$Q48), 1))</f>
        <v>0</v>
      </c>
      <c r="AB48" s="3">
        <f>IF(OR(Data!AC48="", Data!$H48="", $G48=""), 0, ((Data!AC48*Data!$H48*$G48)/2000) * IF(AND(AB$5="Particulate", ISNUMBER(Data!$O48)), (1-Data!$O48), 1) * IF(AND($K$3="Yes", ISNUMBER(Data!$Q48)), (1-Data!$Q48), 1))</f>
        <v>0</v>
      </c>
      <c r="AC48" s="3">
        <f>IF(OR(Data!AD48="", Data!$H48="", $G48=""), 0, ((Data!AD48*Data!$H48*$G48)/2000) * IF(AND(AC$5="Particulate", ISNUMBER(Data!$O48)), (1-Data!$O48), 1) * IF(AND($K$3="Yes", ISNUMBER(Data!$Q48)), (1-Data!$Q48), 1))</f>
        <v>0</v>
      </c>
      <c r="AD48" s="3">
        <f>IF(OR(Data!AE48="", Data!$H48="", $G48=""), 0, ((Data!AE48*Data!$H48*$G48)/2000) * IF(AND(AD$5="Particulate", ISNUMBER(Data!$O48)), (1-Data!$O48), 1) * IF(AND($K$3="Yes", ISNUMBER(Data!$Q48)), (1-Data!$Q48), 1))</f>
        <v>0</v>
      </c>
      <c r="AE48" s="3">
        <f>IF(OR(Data!AF48="", Data!$H48="", $G48=""), 0, ((Data!AF48*Data!$H48*$G48)/2000) * IF(AND(AE$5="Particulate", ISNUMBER(Data!$O48)), (1-Data!$O48), 1) * IF(AND($K$3="Yes", ISNUMBER(Data!$Q48)), (1-Data!$Q48), 1))</f>
        <v>0</v>
      </c>
      <c r="AF48" s="3">
        <f>IF(OR(Data!AG48="", Data!$H48="", $G48=""), 0, ((Data!AG48*Data!$H48*$G48)/2000) * IF(AND(AF$5="Particulate", ISNUMBER(Data!$O48)), (1-Data!$O48), 1) * IF(AND($K$3="Yes", ISNUMBER(Data!$Q48)), (1-Data!$Q48), 1))</f>
        <v>0</v>
      </c>
      <c r="AG48" s="3">
        <f>IF(OR(Data!AH48="", Data!$H48="", $G48=""), 0, ((Data!AH48*Data!$H48*$G48)/2000) * IF(AND(AG$5="Particulate", ISNUMBER(Data!$O48)), (1-Data!$O48), 1) * IF(AND($K$3="Yes", ISNUMBER(Data!$Q48)), (1-Data!$Q48), 1))</f>
        <v>0</v>
      </c>
      <c r="AH48" s="3">
        <f>IF(OR(Data!AI48="", Data!$H48="", $G48=""), 0, ((Data!AI48*Data!$H48*$G48)/2000) * IF(AND(AH$5="Particulate", ISNUMBER(Data!$O48)), (1-Data!$O48), 1) * IF(AND($K$3="Yes", ISNUMBER(Data!$Q48)), (1-Data!$Q48), 1))</f>
        <v>0</v>
      </c>
      <c r="AI48" s="3">
        <f>IF(OR(Data!AJ48="", Data!$H48="", $G48=""), 0, ((Data!AJ48*Data!$H48*$G48)/2000) * IF(AND(AI$5="Particulate", ISNUMBER(Data!$O48)), (1-Data!$O48), 1) * IF(AND($K$3="Yes", ISNUMBER(Data!$Q48)), (1-Data!$Q48), 1))</f>
        <v>0</v>
      </c>
      <c r="AJ48" s="3">
        <f>IF(OR(Data!AK48="", Data!$H48="", $G48=""), 0, ((Data!AK48*Data!$H48*$G48)/2000) * IF(AND(AJ$5="Particulate", ISNUMBER(Data!$O48)), (1-Data!$O48), 1) * IF(AND($K$3="Yes", ISNUMBER(Data!$Q48)), (1-Data!$Q48), 1))</f>
        <v>0</v>
      </c>
      <c r="AK48" s="3">
        <f>IF(OR(Data!AL48="", Data!$H48="", $G48=""), 0, ((Data!AL48*Data!$H48*$G48)/2000) * IF(AND(AK$5="Particulate", ISNUMBER(Data!$O48)), (1-Data!$O48), 1) * IF(AND($K$3="Yes", ISNUMBER(Data!$Q48)), (1-Data!$Q48), 1))</f>
        <v>0</v>
      </c>
      <c r="AL48" s="3">
        <f>IF(OR(Data!AM48="", Data!$H48="", $G48=""), 0, ((Data!AM48*Data!$H48*$G48)/2000) * IF(AND(AL$5="Particulate", ISNUMBER(Data!$O48)), (1-Data!$O48), 1) * IF(AND($K$3="Yes", ISNUMBER(Data!$Q48)), (1-Data!$Q48), 1))</f>
        <v>0</v>
      </c>
      <c r="AM48" s="3">
        <f>IF(OR(Data!AN48="", Data!$H48="", $G48=""), 0, ((Data!AN48*Data!$H48*$G48)/2000) * IF(AND(AM$5="Particulate", ISNUMBER(Data!$O48)), (1-Data!$O48), 1) * IF(AND($K$3="Yes", ISNUMBER(Data!$Q48)), (1-Data!$Q48), 1))</f>
        <v>0</v>
      </c>
      <c r="AN48" s="3">
        <f>IF(OR(Data!AO48="", Data!$H48="", $G48=""), 0, ((Data!AO48*Data!$H48*$G48)/2000) * IF(AND(AN$5="Particulate", ISNUMBER(Data!$O48)), (1-Data!$O48), 1) * IF(AND($K$3="Yes", ISNUMBER(Data!$Q48)), (1-Data!$Q48), 1))</f>
        <v>0</v>
      </c>
      <c r="AO48" s="3">
        <f>IF(OR(Data!AP48="", Data!$H48="", $G48=""), 0, ((Data!AP48*Data!$H48*$G48)/2000) * IF(AND(AO$5="Particulate", ISNUMBER(Data!$O48)), (1-Data!$O48), 1) * IF(AND($K$3="Yes", ISNUMBER(Data!$Q48)), (1-Data!$Q48), 1))</f>
        <v>0</v>
      </c>
      <c r="AP48" s="3">
        <f>IF(OR(Data!AQ48="", Data!$H48="", $G48=""), 0, ((Data!AQ48*Data!$H48*$G48)/2000) * IF(AND(AP$5="Particulate", ISNUMBER(Data!$O48)), (1-Data!$O48), 1) * IF(AND($K$3="Yes", ISNUMBER(Data!$Q48)), (1-Data!$Q48), 1))</f>
        <v>0</v>
      </c>
      <c r="AQ48" s="3">
        <f>IF(OR(Data!AR48="", Data!$H48="", $G48=""), 0, ((Data!AR48*Data!$H48*$G48)/2000) * IF(AND(AQ$5="Particulate", ISNUMBER(Data!$O48)), (1-Data!$O48), 1) * IF(AND($K$3="Yes", ISNUMBER(Data!$Q48)), (1-Data!$Q48), 1))</f>
        <v>0</v>
      </c>
      <c r="AR48" s="3">
        <f>IF(OR(Data!AS48="", Data!$H48="", $G48=""), 0, ((Data!AS48*Data!$H48*$G48)/2000) * IF(AND(AR$5="Particulate", ISNUMBER(Data!$O48)), (1-Data!$O48), 1) * IF(AND($K$3="Yes", ISNUMBER(Data!$Q48)), (1-Data!$Q48), 1))</f>
        <v>0</v>
      </c>
      <c r="AS48" s="3">
        <f>IF(OR(Data!AT48="", Data!$H48="", $G48=""), 0, ((Data!AT48*Data!$H48*$G48)/2000) * IF(AND(AS$5="Particulate", ISNUMBER(Data!$O48)), (1-Data!$O48), 1) * IF(AND($K$3="Yes", ISNUMBER(Data!$Q48)), (1-Data!$Q48), 1))</f>
        <v>0</v>
      </c>
      <c r="AT48" s="3">
        <f>IF(OR(Data!AU48="", Data!$H48="", $G48=""), 0, ((Data!AU48*Data!$H48*$G48)/2000) * IF(AND(AT$5="Particulate", ISNUMBER(Data!$O48)), (1-Data!$O48), 1) * IF(AND($K$3="Yes", ISNUMBER(Data!$Q48)), (1-Data!$Q48), 1))</f>
        <v>0</v>
      </c>
      <c r="AU48" s="3">
        <f>IF(OR(Data!AV48="", Data!$H48="", $G48=""), 0, ((Data!AV48*Data!$H48*$G48)/2000) * IF(AND(AU$5="Particulate", ISNUMBER(Data!$O48)), (1-Data!$O48), 1) * IF(AND($K$3="Yes", ISNUMBER(Data!$Q48)), (1-Data!$Q48), 1))</f>
        <v>0</v>
      </c>
      <c r="AV48" s="3">
        <f>IF(OR(Data!AW48="", Data!$H48="", $G48=""), 0, ((Data!AW48*Data!$H48*$G48)/2000) * IF(AND(AV$5="Particulate", ISNUMBER(Data!$O48)), (1-Data!$O48), 1) * IF(AND($K$3="Yes", ISNUMBER(Data!$Q48)), (1-Data!$Q48), 1))</f>
        <v>0</v>
      </c>
      <c r="AW48" s="3">
        <f>IF(OR(Data!AX48="", Data!$H48="", $G48=""), 0, ((Data!AX48*Data!$H48*$G48)/2000) * IF(AND(AW$5="Particulate", ISNUMBER(Data!$O48)), (1-Data!$O48), 1) * IF(AND($K$3="Yes", ISNUMBER(Data!$Q48)), (1-Data!$Q48), 1))</f>
        <v>0</v>
      </c>
      <c r="AX48" s="3">
        <f>IF(OR(Data!AY48="", Data!$H48="", $G48=""), 0, ((Data!AY48*Data!$H48*$G48)/2000) * IF(AND(AX$5="Particulate", ISNUMBER(Data!$O48)), (1-Data!$O48), 1) * IF(AND($K$3="Yes", ISNUMBER(Data!$Q48)), (1-Data!$Q48), 1))</f>
        <v>0</v>
      </c>
      <c r="AY48" s="3">
        <f>IF(OR(Data!AZ48="", Data!$H48="", $G48=""), 0, ((Data!AZ48*Data!$H48*$G48)/2000) * IF(AND(AY$5="Particulate", ISNUMBER(Data!$O48)), (1-Data!$O48), 1) * IF(AND($K$3="Yes", ISNUMBER(Data!$Q48)), (1-Data!$Q48), 1))</f>
        <v>0</v>
      </c>
      <c r="AZ48" s="3">
        <f>IF(OR(Data!BA48="", Data!$H48="", $G48=""), 0, ((Data!BA48*Data!$H48*$G48)/2000) * IF(AND(AZ$5="Particulate", ISNUMBER(Data!$O48)), (1-Data!$O48), 1) * IF(AND($K$3="Yes", ISNUMBER(Data!$Q48)), (1-Data!$Q48), 1))</f>
        <v>0</v>
      </c>
      <c r="BA48" s="3">
        <f>IF(OR(Data!BB48="", Data!$H48="", $G48=""), 0, ((Data!BB48*Data!$H48*$G48)/2000) * IF(AND(BA$5="Particulate", ISNUMBER(Data!$O48)), (1-Data!$O48), 1) * IF(AND($K$3="Yes", ISNUMBER(Data!$Q48)), (1-Data!$Q48), 1))</f>
        <v>0</v>
      </c>
      <c r="BB48" s="3">
        <f>IF(OR(Data!BC48="", Data!$H48="", $G48=""), 0, ((Data!BC48*Data!$H48*$G48)/2000) * IF(AND(BB$5="Particulate", ISNUMBER(Data!$O48)), (1-Data!$O48), 1) * IF(AND($K$3="Yes", ISNUMBER(Data!$Q48)), (1-Data!$Q48), 1))</f>
        <v>0</v>
      </c>
      <c r="BC48" s="3">
        <f>IF(OR(Data!BD48="", Data!$H48="", $G48=""), 0, ((Data!BD48*Data!$H48*$G48)/2000) * IF(AND(BC$5="Particulate", ISNUMBER(Data!$O48)), (1-Data!$O48), 1) * IF(AND($K$3="Yes", ISNUMBER(Data!$Q48)), (1-Data!$Q48), 1))</f>
        <v>0</v>
      </c>
      <c r="BD48" s="3">
        <f>IF(OR(Data!BE48="", Data!$H48="", $G48=""), 0, ((Data!BE48*Data!$H48*$G48)/2000) * IF(AND(BD$5="Particulate", ISNUMBER(Data!$O48)), (1-Data!$O48), 1) * IF(AND($K$3="Yes", ISNUMBER(Data!$Q48)), (1-Data!$Q48), 1))</f>
        <v>0</v>
      </c>
      <c r="BE48" s="3">
        <f>IF(OR(Data!BF48="", Data!$H48="", $G48=""), 0, ((Data!BF48*Data!$H48*$G48)/2000) * IF(AND(BE$5="Particulate", ISNUMBER(Data!$O48)), (1-Data!$O48), 1) * IF(AND($K$3="Yes", ISNUMBER(Data!$Q48)), (1-Data!$Q48), 1))</f>
        <v>0</v>
      </c>
      <c r="BF48" s="3">
        <f>IF(OR(Data!BG48="", Data!$H48="", $G48=""), 0, ((Data!BG48*Data!$H48*$G48)/2000) * IF(AND(BF$5="Particulate", ISNUMBER(Data!$O48)), (1-Data!$O48), 1) * IF(AND($K$3="Yes", ISNUMBER(Data!$Q48)), (1-Data!$Q48), 1))</f>
        <v>0</v>
      </c>
      <c r="BG48" s="3">
        <f>IF(OR(Data!BH48="", Data!$H48="", $G48=""), 0, ((Data!BH48*Data!$H48*$G48)/2000) * IF(AND(BG$5="Particulate", ISNUMBER(Data!$O48)), (1-Data!$O48), 1) * IF(AND($K$3="Yes", ISNUMBER(Data!$Q48)), (1-Data!$Q48), 1))</f>
        <v>0</v>
      </c>
      <c r="BH48" s="3">
        <f>IF(OR(Data!BI48="", Data!$H48="", $G48=""), 0, ((Data!BI48*Data!$H48*$G48)/2000) * IF(AND(BH$5="Particulate", ISNUMBER(Data!$O48)), (1-Data!$O48), 1) * IF(AND($K$3="Yes", ISNUMBER(Data!$Q48)), (1-Data!$Q48), 1))</f>
        <v>0</v>
      </c>
      <c r="BI48" s="3">
        <f>IF(OR(Data!BJ48="", Data!$H48="", $G48=""), 0, ((Data!BJ48*Data!$H48*$G48)/2000) * IF(AND(BI$5="Particulate", ISNUMBER(Data!$O48)), (1-Data!$O48), 1) * IF(AND($K$3="Yes", ISNUMBER(Data!$Q48)), (1-Data!$Q48), 1))</f>
        <v>0</v>
      </c>
      <c r="BJ48" s="3">
        <f>IF(OR(Data!BK48="", Data!$H48="", $G48=""), 0, ((Data!BK48*Data!$H48*$G48)/2000) * IF(AND(BJ$5="Particulate", ISNUMBER(Data!$O48)), (1-Data!$O48), 1) * IF(AND($K$3="Yes", ISNUMBER(Data!$Q48)), (1-Data!$Q48), 1))</f>
        <v>0</v>
      </c>
      <c r="BK48" s="3">
        <f>IF(OR(Data!BL48="", Data!$H48="", $G48=""), 0, ((Data!BL48*Data!$H48*$G48)/2000) * IF(AND(BK$5="Particulate", ISNUMBER(Data!$O48)), (1-Data!$O48), 1) * IF(AND($K$3="Yes", ISNUMBER(Data!$Q48)), (1-Data!$Q48), 1))</f>
        <v>0</v>
      </c>
      <c r="BL48" s="3">
        <f>IF(OR(Data!BM48="", Data!$H48="", $G48=""), 0, ((Data!BM48*Data!$H48*$G48)/2000) * IF(AND(BL$5="Particulate", ISNUMBER(Data!$O48)), (1-Data!$O48), 1) * IF(AND($K$3="Yes", ISNUMBER(Data!$Q48)), (1-Data!$Q48), 1))</f>
        <v>0</v>
      </c>
      <c r="BM48" s="3">
        <f>IF(OR(Data!BN48="", Data!$H48="", $G48=""), 0, ((Data!BN48*Data!$H48*$G48)/2000) * IF(AND(BM$5="Particulate", ISNUMBER(Data!$O48)), (1-Data!$O48), 1) * IF(AND($K$3="Yes", ISNUMBER(Data!$Q48)), (1-Data!$Q48), 1))</f>
        <v>0</v>
      </c>
      <c r="BN48" s="3">
        <f>IF(OR(Data!BO48="", Data!$H48="", $G48=""), 0, ((Data!BO48*Data!$H48*$G48)/2000) * IF(AND(BN$5="Particulate", ISNUMBER(Data!$O48)), (1-Data!$O48), 1) * IF(AND($K$3="Yes", ISNUMBER(Data!$Q48)), (1-Data!$Q48), 1))</f>
        <v>0</v>
      </c>
      <c r="BO48" s="3">
        <f>IF(OR(Data!BP48="", Data!$H48="", $G48=""), 0, ((Data!BP48*Data!$H48*$G48)/2000) * IF(AND(BO$5="Particulate", ISNUMBER(Data!$O48)), (1-Data!$O48), 1) * IF(AND($K$3="Yes", ISNUMBER(Data!$Q48)), (1-Data!$Q48), 1))</f>
        <v>0</v>
      </c>
      <c r="BP48" s="3">
        <f>IF(OR(Data!BQ48="", Data!$H48="", $G48=""), 0, ((Data!BQ48*Data!$H48*$G48)/2000) * IF(AND(BP$5="Particulate", ISNUMBER(Data!$O48)), (1-Data!$O48), 1) * IF(AND($K$3="Yes", ISNUMBER(Data!$Q48)), (1-Data!$Q48), 1))</f>
        <v>0</v>
      </c>
      <c r="BQ48" s="3">
        <f>IF(OR(Data!BR48="", Data!$H48="", $G48=""), 0, ((Data!BR48*Data!$H48*$G48)/2000) * IF(AND(BQ$5="Particulate", ISNUMBER(Data!$O48)), (1-Data!$O48), 1) * IF(AND($K$3="Yes", ISNUMBER(Data!$Q48)), (1-Data!$Q48), 1))</f>
        <v>0</v>
      </c>
      <c r="BR48" s="3">
        <f>IF(OR(Data!BS48="", Data!$H48="", $G48=""), 0, ((Data!BS48*Data!$H48*$G48)/2000) * IF(AND(BR$5="Particulate", ISNUMBER(Data!$O48)), (1-Data!$O48), 1) * IF(AND($K$3="Yes", ISNUMBER(Data!$Q48)), (1-Data!$Q48), 1))</f>
        <v>0</v>
      </c>
      <c r="BS48" s="3">
        <f>IF(OR(Data!BT48="", Data!$H48="", $G48=""), 0, ((Data!BT48*Data!$H48*$G48)/2000) * IF(AND(BS$5="Particulate", ISNUMBER(Data!$O48)), (1-Data!$O48), 1) * IF(AND($K$3="Yes", ISNUMBER(Data!$Q48)), (1-Data!$Q48), 1))</f>
        <v>0</v>
      </c>
      <c r="BT48" s="3">
        <f>IF(OR(Data!BU48="", Data!$H48="", $G48=""), 0, ((Data!BU48*Data!$H48*$G48)/2000) * IF(AND(BT$5="Particulate", ISNUMBER(Data!$O48)), (1-Data!$O48), 1) * IF(AND($K$3="Yes", ISNUMBER(Data!$Q48)), (1-Data!$Q48), 1))</f>
        <v>0</v>
      </c>
      <c r="BU48" s="3">
        <f>IF(OR(Data!BV48="", Data!$H48="", $G48=""), 0, ((Data!BV48*Data!$H48*$G48)/2000) * IF(AND(BU$5="Particulate", ISNUMBER(Data!$O48)), (1-Data!$O48), 1) * IF(AND($K$3="Yes", ISNUMBER(Data!$Q48)), (1-Data!$Q48), 1))</f>
        <v>0</v>
      </c>
      <c r="BV48" s="3">
        <f>IF(OR(Data!BW48="", Data!$H48="", $G48=""), 0, ((Data!BW48*Data!$H48*$G48)/2000) * IF(AND(BV$5="Particulate", ISNUMBER(Data!$O48)), (1-Data!$O48), 1) * IF(AND($K$3="Yes", ISNUMBER(Data!$Q48)), (1-Data!$Q48), 1))</f>
        <v>0</v>
      </c>
      <c r="BW48" s="3">
        <f>IF(OR(Data!BX48="", Data!$H48="", $G48=""), 0, ((Data!BX48*Data!$H48*$G48)/2000) * IF(AND(BW$5="Particulate", ISNUMBER(Data!$O48)), (1-Data!$O48), 1) * IF(AND($K$3="Yes", ISNUMBER(Data!$Q48)), (1-Data!$Q48), 1))</f>
        <v>0</v>
      </c>
      <c r="BX48" s="3">
        <f>IF(OR(Data!BY48="", Data!$H48="", $G48=""), 0, ((Data!BY48*Data!$H48*$G48)/2000) * IF(AND(BX$5="Particulate", ISNUMBER(Data!$O48)), (1-Data!$O48), 1) * IF(AND($K$3="Yes", ISNUMBER(Data!$Q48)), (1-Data!$Q48), 1))</f>
        <v>0</v>
      </c>
      <c r="BY48" s="3">
        <f>IF(OR(Data!BZ48="", Data!$H48="", $G48=""), 0, ((Data!BZ48*Data!$H48*$G48)/2000) * IF(AND(BY$5="Particulate", ISNUMBER(Data!$O48)), (1-Data!$O48), 1) * IF(AND($K$3="Yes", ISNUMBER(Data!$Q48)), (1-Data!$Q48), 1))</f>
        <v>0</v>
      </c>
      <c r="BZ48" s="3">
        <f>IF(OR(Data!CA48="", Data!$H48="", $G48=""), 0, ((Data!CA48*Data!$H48*$G48)/2000) * IF(AND(BZ$5="Particulate", ISNUMBER(Data!$O48)), (1-Data!$O48), 1) * IF(AND($K$3="Yes", ISNUMBER(Data!$Q48)), (1-Data!$Q48), 1))</f>
        <v>0</v>
      </c>
    </row>
    <row r="49" spans="1:78" x14ac:dyDescent="0.25">
      <c r="A49" s="347">
        <f>Data!A49</f>
        <v>41</v>
      </c>
      <c r="B49" s="108">
        <f>Data!B49</f>
        <v>0</v>
      </c>
      <c r="C49" s="108">
        <f>Data!C49</f>
        <v>0</v>
      </c>
      <c r="D49" s="108">
        <f>Data!D49</f>
        <v>0</v>
      </c>
      <c r="E49" s="108">
        <f>Data!E49</f>
        <v>0</v>
      </c>
      <c r="F49" s="108">
        <f>Data!F49</f>
        <v>0</v>
      </c>
      <c r="G49" s="189"/>
      <c r="Q49" s="365">
        <f>IF(ISNUMBER(Data!$K49), (Data!$K49*$G49)/2000, IF(AND(ISNUMBER(Data!$H49), ISNUMBER(Data!$I49)), (Data!$H49*Data!$I49*$G49)/2000, 0))</f>
        <v>0</v>
      </c>
      <c r="R49" s="17">
        <f>IF(ISNUMBER(Data!$L49), (Data!$L49*$G49)/2000, IF(AND(ISNUMBER(Data!$H49), ISNUMBER(Data!$J49)), (Data!$H49*Data!$J49*$G49)/2000, 0)) * IF(ISNUMBER(Data!$O49), 1-Data!$O49, 1) * IF(AND($K$3="yes",ISNUMBER(Data!$Q49)),(1-Data!$Q49),1)</f>
        <v>0</v>
      </c>
      <c r="S49" s="3">
        <f>IF(OR(Data!T49="", Data!$H49="", $G49=""), 0, ((Data!T49*Data!$H49*$G49)/2000) * IF(AND(S$5="Particulate", ISNUMBER(Data!$O49)), (1-Data!$O49), 1) * IF(AND($K$3="Yes", ISNUMBER(Data!$Q49)), (1-Data!$Q49), 1))</f>
        <v>0</v>
      </c>
      <c r="T49" s="3">
        <f>IF(OR(Data!U49="", Data!$H49="", $G49=""), 0, ((Data!U49*Data!$H49*$G49)/2000) * IF(AND(T$5="Particulate", ISNUMBER(Data!$O49)), (1-Data!$O49), 1) * IF(AND($K$3="Yes", ISNUMBER(Data!$Q49)), (1-Data!$Q49), 1))</f>
        <v>0</v>
      </c>
      <c r="U49" s="3">
        <f>IF(OR(Data!V49="", Data!$H49="", $G49=""), 0, ((Data!V49*Data!$H49*$G49)/2000) * IF(AND(U$5="Particulate", ISNUMBER(Data!$O49)), (1-Data!$O49), 1) * IF(AND($K$3="Yes", ISNUMBER(Data!$Q49)), (1-Data!$Q49), 1))</f>
        <v>0</v>
      </c>
      <c r="V49" s="3">
        <f>IF(OR(Data!W49="", Data!$H49="", $G49=""), 0, ((Data!W49*Data!$H49*$G49)/2000) * IF(AND(V$5="Particulate", ISNUMBER(Data!$O49)), (1-Data!$O49), 1) * IF(AND($K$3="Yes", ISNUMBER(Data!$Q49)), (1-Data!$Q49), 1))</f>
        <v>0</v>
      </c>
      <c r="W49" s="3">
        <f>IF(OR(Data!X49="", Data!$H49="", $G49=""), 0, ((Data!X49*Data!$H49*$G49)/2000) * IF(AND(W$5="Particulate", ISNUMBER(Data!$O49)), (1-Data!$O49), 1) * IF(AND($K$3="Yes", ISNUMBER(Data!$Q49)), (1-Data!$Q49), 1))</f>
        <v>0</v>
      </c>
      <c r="X49" s="3">
        <f>IF(OR(Data!Y49="", Data!$H49="", $G49=""), 0, ((Data!Y49*Data!$H49*$G49)/2000) * IF(AND(X$5="Particulate", ISNUMBER(Data!$O49)), (1-Data!$O49), 1) * IF(AND($K$3="Yes", ISNUMBER(Data!$Q49)), (1-Data!$Q49), 1))</f>
        <v>0</v>
      </c>
      <c r="Y49" s="3">
        <f>IF(OR(Data!Z49="", Data!$H49="", $G49=""), 0, ((Data!Z49*Data!$H49*$G49)/2000) * IF(AND(Y$5="Particulate", ISNUMBER(Data!$O49)), (1-Data!$O49), 1) * IF(AND($K$3="Yes", ISNUMBER(Data!$Q49)), (1-Data!$Q49), 1))</f>
        <v>0</v>
      </c>
      <c r="Z49" s="3">
        <f>IF(OR(Data!AA49="", Data!$H49="", $G49=""), 0, ((Data!AA49*Data!$H49*$G49)/2000) * IF(AND(Z$5="Particulate", ISNUMBER(Data!$O49)), (1-Data!$O49), 1) * IF(AND($K$3="Yes", ISNUMBER(Data!$Q49)), (1-Data!$Q49), 1))</f>
        <v>0</v>
      </c>
      <c r="AA49" s="3">
        <f>IF(OR(Data!AB49="", Data!$H49="", $G49=""), 0, ((Data!AB49*Data!$H49*$G49)/2000) * IF(AND(AA$5="Particulate", ISNUMBER(Data!$O49)), (1-Data!$O49), 1) * IF(AND($K$3="Yes", ISNUMBER(Data!$Q49)), (1-Data!$Q49), 1))</f>
        <v>0</v>
      </c>
      <c r="AB49" s="3">
        <f>IF(OR(Data!AC49="", Data!$H49="", $G49=""), 0, ((Data!AC49*Data!$H49*$G49)/2000) * IF(AND(AB$5="Particulate", ISNUMBER(Data!$O49)), (1-Data!$O49), 1) * IF(AND($K$3="Yes", ISNUMBER(Data!$Q49)), (1-Data!$Q49), 1))</f>
        <v>0</v>
      </c>
      <c r="AC49" s="3">
        <f>IF(OR(Data!AD49="", Data!$H49="", $G49=""), 0, ((Data!AD49*Data!$H49*$G49)/2000) * IF(AND(AC$5="Particulate", ISNUMBER(Data!$O49)), (1-Data!$O49), 1) * IF(AND($K$3="Yes", ISNUMBER(Data!$Q49)), (1-Data!$Q49), 1))</f>
        <v>0</v>
      </c>
      <c r="AD49" s="3">
        <f>IF(OR(Data!AE49="", Data!$H49="", $G49=""), 0, ((Data!AE49*Data!$H49*$G49)/2000) * IF(AND(AD$5="Particulate", ISNUMBER(Data!$O49)), (1-Data!$O49), 1) * IF(AND($K$3="Yes", ISNUMBER(Data!$Q49)), (1-Data!$Q49), 1))</f>
        <v>0</v>
      </c>
      <c r="AE49" s="3">
        <f>IF(OR(Data!AF49="", Data!$H49="", $G49=""), 0, ((Data!AF49*Data!$H49*$G49)/2000) * IF(AND(AE$5="Particulate", ISNUMBER(Data!$O49)), (1-Data!$O49), 1) * IF(AND($K$3="Yes", ISNUMBER(Data!$Q49)), (1-Data!$Q49), 1))</f>
        <v>0</v>
      </c>
      <c r="AF49" s="3">
        <f>IF(OR(Data!AG49="", Data!$H49="", $G49=""), 0, ((Data!AG49*Data!$H49*$G49)/2000) * IF(AND(AF$5="Particulate", ISNUMBER(Data!$O49)), (1-Data!$O49), 1) * IF(AND($K$3="Yes", ISNUMBER(Data!$Q49)), (1-Data!$Q49), 1))</f>
        <v>0</v>
      </c>
      <c r="AG49" s="3">
        <f>IF(OR(Data!AH49="", Data!$H49="", $G49=""), 0, ((Data!AH49*Data!$H49*$G49)/2000) * IF(AND(AG$5="Particulate", ISNUMBER(Data!$O49)), (1-Data!$O49), 1) * IF(AND($K$3="Yes", ISNUMBER(Data!$Q49)), (1-Data!$Q49), 1))</f>
        <v>0</v>
      </c>
      <c r="AH49" s="3">
        <f>IF(OR(Data!AI49="", Data!$H49="", $G49=""), 0, ((Data!AI49*Data!$H49*$G49)/2000) * IF(AND(AH$5="Particulate", ISNUMBER(Data!$O49)), (1-Data!$O49), 1) * IF(AND($K$3="Yes", ISNUMBER(Data!$Q49)), (1-Data!$Q49), 1))</f>
        <v>0</v>
      </c>
      <c r="AI49" s="3">
        <f>IF(OR(Data!AJ49="", Data!$H49="", $G49=""), 0, ((Data!AJ49*Data!$H49*$G49)/2000) * IF(AND(AI$5="Particulate", ISNUMBER(Data!$O49)), (1-Data!$O49), 1) * IF(AND($K$3="Yes", ISNUMBER(Data!$Q49)), (1-Data!$Q49), 1))</f>
        <v>0</v>
      </c>
      <c r="AJ49" s="3">
        <f>IF(OR(Data!AK49="", Data!$H49="", $G49=""), 0, ((Data!AK49*Data!$H49*$G49)/2000) * IF(AND(AJ$5="Particulate", ISNUMBER(Data!$O49)), (1-Data!$O49), 1) * IF(AND($K$3="Yes", ISNUMBER(Data!$Q49)), (1-Data!$Q49), 1))</f>
        <v>0</v>
      </c>
      <c r="AK49" s="3">
        <f>IF(OR(Data!AL49="", Data!$H49="", $G49=""), 0, ((Data!AL49*Data!$H49*$G49)/2000) * IF(AND(AK$5="Particulate", ISNUMBER(Data!$O49)), (1-Data!$O49), 1) * IF(AND($K$3="Yes", ISNUMBER(Data!$Q49)), (1-Data!$Q49), 1))</f>
        <v>0</v>
      </c>
      <c r="AL49" s="3">
        <f>IF(OR(Data!AM49="", Data!$H49="", $G49=""), 0, ((Data!AM49*Data!$H49*$G49)/2000) * IF(AND(AL$5="Particulate", ISNUMBER(Data!$O49)), (1-Data!$O49), 1) * IF(AND($K$3="Yes", ISNUMBER(Data!$Q49)), (1-Data!$Q49), 1))</f>
        <v>0</v>
      </c>
      <c r="AM49" s="3">
        <f>IF(OR(Data!AN49="", Data!$H49="", $G49=""), 0, ((Data!AN49*Data!$H49*$G49)/2000) * IF(AND(AM$5="Particulate", ISNUMBER(Data!$O49)), (1-Data!$O49), 1) * IF(AND($K$3="Yes", ISNUMBER(Data!$Q49)), (1-Data!$Q49), 1))</f>
        <v>0</v>
      </c>
      <c r="AN49" s="3">
        <f>IF(OR(Data!AO49="", Data!$H49="", $G49=""), 0, ((Data!AO49*Data!$H49*$G49)/2000) * IF(AND(AN$5="Particulate", ISNUMBER(Data!$O49)), (1-Data!$O49), 1) * IF(AND($K$3="Yes", ISNUMBER(Data!$Q49)), (1-Data!$Q49), 1))</f>
        <v>0</v>
      </c>
      <c r="AO49" s="3">
        <f>IF(OR(Data!AP49="", Data!$H49="", $G49=""), 0, ((Data!AP49*Data!$H49*$G49)/2000) * IF(AND(AO$5="Particulate", ISNUMBER(Data!$O49)), (1-Data!$O49), 1) * IF(AND($K$3="Yes", ISNUMBER(Data!$Q49)), (1-Data!$Q49), 1))</f>
        <v>0</v>
      </c>
      <c r="AP49" s="3">
        <f>IF(OR(Data!AQ49="", Data!$H49="", $G49=""), 0, ((Data!AQ49*Data!$H49*$G49)/2000) * IF(AND(AP$5="Particulate", ISNUMBER(Data!$O49)), (1-Data!$O49), 1) * IF(AND($K$3="Yes", ISNUMBER(Data!$Q49)), (1-Data!$Q49), 1))</f>
        <v>0</v>
      </c>
      <c r="AQ49" s="3">
        <f>IF(OR(Data!AR49="", Data!$H49="", $G49=""), 0, ((Data!AR49*Data!$H49*$G49)/2000) * IF(AND(AQ$5="Particulate", ISNUMBER(Data!$O49)), (1-Data!$O49), 1) * IF(AND($K$3="Yes", ISNUMBER(Data!$Q49)), (1-Data!$Q49), 1))</f>
        <v>0</v>
      </c>
      <c r="AR49" s="3">
        <f>IF(OR(Data!AS49="", Data!$H49="", $G49=""), 0, ((Data!AS49*Data!$H49*$G49)/2000) * IF(AND(AR$5="Particulate", ISNUMBER(Data!$O49)), (1-Data!$O49), 1) * IF(AND($K$3="Yes", ISNUMBER(Data!$Q49)), (1-Data!$Q49), 1))</f>
        <v>0</v>
      </c>
      <c r="AS49" s="3">
        <f>IF(OR(Data!AT49="", Data!$H49="", $G49=""), 0, ((Data!AT49*Data!$H49*$G49)/2000) * IF(AND(AS$5="Particulate", ISNUMBER(Data!$O49)), (1-Data!$O49), 1) * IF(AND($K$3="Yes", ISNUMBER(Data!$Q49)), (1-Data!$Q49), 1))</f>
        <v>0</v>
      </c>
      <c r="AT49" s="3">
        <f>IF(OR(Data!AU49="", Data!$H49="", $G49=""), 0, ((Data!AU49*Data!$H49*$G49)/2000) * IF(AND(AT$5="Particulate", ISNUMBER(Data!$O49)), (1-Data!$O49), 1) * IF(AND($K$3="Yes", ISNUMBER(Data!$Q49)), (1-Data!$Q49), 1))</f>
        <v>0</v>
      </c>
      <c r="AU49" s="3">
        <f>IF(OR(Data!AV49="", Data!$H49="", $G49=""), 0, ((Data!AV49*Data!$H49*$G49)/2000) * IF(AND(AU$5="Particulate", ISNUMBER(Data!$O49)), (1-Data!$O49), 1) * IF(AND($K$3="Yes", ISNUMBER(Data!$Q49)), (1-Data!$Q49), 1))</f>
        <v>0</v>
      </c>
      <c r="AV49" s="3">
        <f>IF(OR(Data!AW49="", Data!$H49="", $G49=""), 0, ((Data!AW49*Data!$H49*$G49)/2000) * IF(AND(AV$5="Particulate", ISNUMBER(Data!$O49)), (1-Data!$O49), 1) * IF(AND($K$3="Yes", ISNUMBER(Data!$Q49)), (1-Data!$Q49), 1))</f>
        <v>0</v>
      </c>
      <c r="AW49" s="3">
        <f>IF(OR(Data!AX49="", Data!$H49="", $G49=""), 0, ((Data!AX49*Data!$H49*$G49)/2000) * IF(AND(AW$5="Particulate", ISNUMBER(Data!$O49)), (1-Data!$O49), 1) * IF(AND($K$3="Yes", ISNUMBER(Data!$Q49)), (1-Data!$Q49), 1))</f>
        <v>0</v>
      </c>
      <c r="AX49" s="3">
        <f>IF(OR(Data!AY49="", Data!$H49="", $G49=""), 0, ((Data!AY49*Data!$H49*$G49)/2000) * IF(AND(AX$5="Particulate", ISNUMBER(Data!$O49)), (1-Data!$O49), 1) * IF(AND($K$3="Yes", ISNUMBER(Data!$Q49)), (1-Data!$Q49), 1))</f>
        <v>0</v>
      </c>
      <c r="AY49" s="3">
        <f>IF(OR(Data!AZ49="", Data!$H49="", $G49=""), 0, ((Data!AZ49*Data!$H49*$G49)/2000) * IF(AND(AY$5="Particulate", ISNUMBER(Data!$O49)), (1-Data!$O49), 1) * IF(AND($K$3="Yes", ISNUMBER(Data!$Q49)), (1-Data!$Q49), 1))</f>
        <v>0</v>
      </c>
      <c r="AZ49" s="3">
        <f>IF(OR(Data!BA49="", Data!$H49="", $G49=""), 0, ((Data!BA49*Data!$H49*$G49)/2000) * IF(AND(AZ$5="Particulate", ISNUMBER(Data!$O49)), (1-Data!$O49), 1) * IF(AND($K$3="Yes", ISNUMBER(Data!$Q49)), (1-Data!$Q49), 1))</f>
        <v>0</v>
      </c>
      <c r="BA49" s="3">
        <f>IF(OR(Data!BB49="", Data!$H49="", $G49=""), 0, ((Data!BB49*Data!$H49*$G49)/2000) * IF(AND(BA$5="Particulate", ISNUMBER(Data!$O49)), (1-Data!$O49), 1) * IF(AND($K$3="Yes", ISNUMBER(Data!$Q49)), (1-Data!$Q49), 1))</f>
        <v>0</v>
      </c>
      <c r="BB49" s="3">
        <f>IF(OR(Data!BC49="", Data!$H49="", $G49=""), 0, ((Data!BC49*Data!$H49*$G49)/2000) * IF(AND(BB$5="Particulate", ISNUMBER(Data!$O49)), (1-Data!$O49), 1) * IF(AND($K$3="Yes", ISNUMBER(Data!$Q49)), (1-Data!$Q49), 1))</f>
        <v>0</v>
      </c>
      <c r="BC49" s="3">
        <f>IF(OR(Data!BD49="", Data!$H49="", $G49=""), 0, ((Data!BD49*Data!$H49*$G49)/2000) * IF(AND(BC$5="Particulate", ISNUMBER(Data!$O49)), (1-Data!$O49), 1) * IF(AND($K$3="Yes", ISNUMBER(Data!$Q49)), (1-Data!$Q49), 1))</f>
        <v>0</v>
      </c>
      <c r="BD49" s="3">
        <f>IF(OR(Data!BE49="", Data!$H49="", $G49=""), 0, ((Data!BE49*Data!$H49*$G49)/2000) * IF(AND(BD$5="Particulate", ISNUMBER(Data!$O49)), (1-Data!$O49), 1) * IF(AND($K$3="Yes", ISNUMBER(Data!$Q49)), (1-Data!$Q49), 1))</f>
        <v>0</v>
      </c>
      <c r="BE49" s="3">
        <f>IF(OR(Data!BF49="", Data!$H49="", $G49=""), 0, ((Data!BF49*Data!$H49*$G49)/2000) * IF(AND(BE$5="Particulate", ISNUMBER(Data!$O49)), (1-Data!$O49), 1) * IF(AND($K$3="Yes", ISNUMBER(Data!$Q49)), (1-Data!$Q49), 1))</f>
        <v>0</v>
      </c>
      <c r="BF49" s="3">
        <f>IF(OR(Data!BG49="", Data!$H49="", $G49=""), 0, ((Data!BG49*Data!$H49*$G49)/2000) * IF(AND(BF$5="Particulate", ISNUMBER(Data!$O49)), (1-Data!$O49), 1) * IF(AND($K$3="Yes", ISNUMBER(Data!$Q49)), (1-Data!$Q49), 1))</f>
        <v>0</v>
      </c>
      <c r="BG49" s="3">
        <f>IF(OR(Data!BH49="", Data!$H49="", $G49=""), 0, ((Data!BH49*Data!$H49*$G49)/2000) * IF(AND(BG$5="Particulate", ISNUMBER(Data!$O49)), (1-Data!$O49), 1) * IF(AND($K$3="Yes", ISNUMBER(Data!$Q49)), (1-Data!$Q49), 1))</f>
        <v>0</v>
      </c>
      <c r="BH49" s="3">
        <f>IF(OR(Data!BI49="", Data!$H49="", $G49=""), 0, ((Data!BI49*Data!$H49*$G49)/2000) * IF(AND(BH$5="Particulate", ISNUMBER(Data!$O49)), (1-Data!$O49), 1) * IF(AND($K$3="Yes", ISNUMBER(Data!$Q49)), (1-Data!$Q49), 1))</f>
        <v>0</v>
      </c>
      <c r="BI49" s="3">
        <f>IF(OR(Data!BJ49="", Data!$H49="", $G49=""), 0, ((Data!BJ49*Data!$H49*$G49)/2000) * IF(AND(BI$5="Particulate", ISNUMBER(Data!$O49)), (1-Data!$O49), 1) * IF(AND($K$3="Yes", ISNUMBER(Data!$Q49)), (1-Data!$Q49), 1))</f>
        <v>0</v>
      </c>
      <c r="BJ49" s="3">
        <f>IF(OR(Data!BK49="", Data!$H49="", $G49=""), 0, ((Data!BK49*Data!$H49*$G49)/2000) * IF(AND(BJ$5="Particulate", ISNUMBER(Data!$O49)), (1-Data!$O49), 1) * IF(AND($K$3="Yes", ISNUMBER(Data!$Q49)), (1-Data!$Q49), 1))</f>
        <v>0</v>
      </c>
      <c r="BK49" s="3">
        <f>IF(OR(Data!BL49="", Data!$H49="", $G49=""), 0, ((Data!BL49*Data!$H49*$G49)/2000) * IF(AND(BK$5="Particulate", ISNUMBER(Data!$O49)), (1-Data!$O49), 1) * IF(AND($K$3="Yes", ISNUMBER(Data!$Q49)), (1-Data!$Q49), 1))</f>
        <v>0</v>
      </c>
      <c r="BL49" s="3">
        <f>IF(OR(Data!BM49="", Data!$H49="", $G49=""), 0, ((Data!BM49*Data!$H49*$G49)/2000) * IF(AND(BL$5="Particulate", ISNUMBER(Data!$O49)), (1-Data!$O49), 1) * IF(AND($K$3="Yes", ISNUMBER(Data!$Q49)), (1-Data!$Q49), 1))</f>
        <v>0</v>
      </c>
      <c r="BM49" s="3">
        <f>IF(OR(Data!BN49="", Data!$H49="", $G49=""), 0, ((Data!BN49*Data!$H49*$G49)/2000) * IF(AND(BM$5="Particulate", ISNUMBER(Data!$O49)), (1-Data!$O49), 1) * IF(AND($K$3="Yes", ISNUMBER(Data!$Q49)), (1-Data!$Q49), 1))</f>
        <v>0</v>
      </c>
      <c r="BN49" s="3">
        <f>IF(OR(Data!BO49="", Data!$H49="", $G49=""), 0, ((Data!BO49*Data!$H49*$G49)/2000) * IF(AND(BN$5="Particulate", ISNUMBER(Data!$O49)), (1-Data!$O49), 1) * IF(AND($K$3="Yes", ISNUMBER(Data!$Q49)), (1-Data!$Q49), 1))</f>
        <v>0</v>
      </c>
      <c r="BO49" s="3">
        <f>IF(OR(Data!BP49="", Data!$H49="", $G49=""), 0, ((Data!BP49*Data!$H49*$G49)/2000) * IF(AND(BO$5="Particulate", ISNUMBER(Data!$O49)), (1-Data!$O49), 1) * IF(AND($K$3="Yes", ISNUMBER(Data!$Q49)), (1-Data!$Q49), 1))</f>
        <v>0</v>
      </c>
      <c r="BP49" s="3">
        <f>IF(OR(Data!BQ49="", Data!$H49="", $G49=""), 0, ((Data!BQ49*Data!$H49*$G49)/2000) * IF(AND(BP$5="Particulate", ISNUMBER(Data!$O49)), (1-Data!$O49), 1) * IF(AND($K$3="Yes", ISNUMBER(Data!$Q49)), (1-Data!$Q49), 1))</f>
        <v>0</v>
      </c>
      <c r="BQ49" s="3">
        <f>IF(OR(Data!BR49="", Data!$H49="", $G49=""), 0, ((Data!BR49*Data!$H49*$G49)/2000) * IF(AND(BQ$5="Particulate", ISNUMBER(Data!$O49)), (1-Data!$O49), 1) * IF(AND($K$3="Yes", ISNUMBER(Data!$Q49)), (1-Data!$Q49), 1))</f>
        <v>0</v>
      </c>
      <c r="BR49" s="3">
        <f>IF(OR(Data!BS49="", Data!$H49="", $G49=""), 0, ((Data!BS49*Data!$H49*$G49)/2000) * IF(AND(BR$5="Particulate", ISNUMBER(Data!$O49)), (1-Data!$O49), 1) * IF(AND($K$3="Yes", ISNUMBER(Data!$Q49)), (1-Data!$Q49), 1))</f>
        <v>0</v>
      </c>
      <c r="BS49" s="3">
        <f>IF(OR(Data!BT49="", Data!$H49="", $G49=""), 0, ((Data!BT49*Data!$H49*$G49)/2000) * IF(AND(BS$5="Particulate", ISNUMBER(Data!$O49)), (1-Data!$O49), 1) * IF(AND($K$3="Yes", ISNUMBER(Data!$Q49)), (1-Data!$Q49), 1))</f>
        <v>0</v>
      </c>
      <c r="BT49" s="3">
        <f>IF(OR(Data!BU49="", Data!$H49="", $G49=""), 0, ((Data!BU49*Data!$H49*$G49)/2000) * IF(AND(BT$5="Particulate", ISNUMBER(Data!$O49)), (1-Data!$O49), 1) * IF(AND($K$3="Yes", ISNUMBER(Data!$Q49)), (1-Data!$Q49), 1))</f>
        <v>0</v>
      </c>
      <c r="BU49" s="3">
        <f>IF(OR(Data!BV49="", Data!$H49="", $G49=""), 0, ((Data!BV49*Data!$H49*$G49)/2000) * IF(AND(BU$5="Particulate", ISNUMBER(Data!$O49)), (1-Data!$O49), 1) * IF(AND($K$3="Yes", ISNUMBER(Data!$Q49)), (1-Data!$Q49), 1))</f>
        <v>0</v>
      </c>
      <c r="BV49" s="3">
        <f>IF(OR(Data!BW49="", Data!$H49="", $G49=""), 0, ((Data!BW49*Data!$H49*$G49)/2000) * IF(AND(BV$5="Particulate", ISNUMBER(Data!$O49)), (1-Data!$O49), 1) * IF(AND($K$3="Yes", ISNUMBER(Data!$Q49)), (1-Data!$Q49), 1))</f>
        <v>0</v>
      </c>
      <c r="BW49" s="3">
        <f>IF(OR(Data!BX49="", Data!$H49="", $G49=""), 0, ((Data!BX49*Data!$H49*$G49)/2000) * IF(AND(BW$5="Particulate", ISNUMBER(Data!$O49)), (1-Data!$O49), 1) * IF(AND($K$3="Yes", ISNUMBER(Data!$Q49)), (1-Data!$Q49), 1))</f>
        <v>0</v>
      </c>
      <c r="BX49" s="3">
        <f>IF(OR(Data!BY49="", Data!$H49="", $G49=""), 0, ((Data!BY49*Data!$H49*$G49)/2000) * IF(AND(BX$5="Particulate", ISNUMBER(Data!$O49)), (1-Data!$O49), 1) * IF(AND($K$3="Yes", ISNUMBER(Data!$Q49)), (1-Data!$Q49), 1))</f>
        <v>0</v>
      </c>
      <c r="BY49" s="3">
        <f>IF(OR(Data!BZ49="", Data!$H49="", $G49=""), 0, ((Data!BZ49*Data!$H49*$G49)/2000) * IF(AND(BY$5="Particulate", ISNUMBER(Data!$O49)), (1-Data!$O49), 1) * IF(AND($K$3="Yes", ISNUMBER(Data!$Q49)), (1-Data!$Q49), 1))</f>
        <v>0</v>
      </c>
      <c r="BZ49" s="3">
        <f>IF(OR(Data!CA49="", Data!$H49="", $G49=""), 0, ((Data!CA49*Data!$H49*$G49)/2000) * IF(AND(BZ$5="Particulate", ISNUMBER(Data!$O49)), (1-Data!$O49), 1) * IF(AND($K$3="Yes", ISNUMBER(Data!$Q49)), (1-Data!$Q49), 1))</f>
        <v>0</v>
      </c>
    </row>
    <row r="50" spans="1:78" x14ac:dyDescent="0.25">
      <c r="A50" s="347">
        <f>Data!A50</f>
        <v>42</v>
      </c>
      <c r="B50" s="108">
        <f>Data!B50</f>
        <v>0</v>
      </c>
      <c r="C50" s="108">
        <f>Data!C50</f>
        <v>0</v>
      </c>
      <c r="D50" s="108">
        <f>Data!D50</f>
        <v>0</v>
      </c>
      <c r="E50" s="108">
        <f>Data!E50</f>
        <v>0</v>
      </c>
      <c r="F50" s="108">
        <f>Data!F50</f>
        <v>0</v>
      </c>
      <c r="G50" s="189"/>
      <c r="Q50" s="365">
        <f>IF(ISNUMBER(Data!$K50), (Data!$K50*$G50)/2000, IF(AND(ISNUMBER(Data!$H50), ISNUMBER(Data!$I50)), (Data!$H50*Data!$I50*$G50)/2000, 0))</f>
        <v>0</v>
      </c>
      <c r="R50" s="17">
        <f>IF(ISNUMBER(Data!$L50), (Data!$L50*$G50)/2000, IF(AND(ISNUMBER(Data!$H50), ISNUMBER(Data!$J50)), (Data!$H50*Data!$J50*$G50)/2000, 0)) * IF(ISNUMBER(Data!$O50), 1-Data!$O50, 1) * IF(AND($K$3="yes",ISNUMBER(Data!$Q50)),(1-Data!$Q50),1)</f>
        <v>0</v>
      </c>
      <c r="S50" s="3">
        <f>IF(OR(Data!T50="", Data!$H50="", $G50=""), 0, ((Data!T50*Data!$H50*$G50)/2000) * IF(AND(S$5="Particulate", ISNUMBER(Data!$O50)), (1-Data!$O50), 1) * IF(AND($K$3="Yes", ISNUMBER(Data!$Q50)), (1-Data!$Q50), 1))</f>
        <v>0</v>
      </c>
      <c r="T50" s="3">
        <f>IF(OR(Data!U50="", Data!$H50="", $G50=""), 0, ((Data!U50*Data!$H50*$G50)/2000) * IF(AND(T$5="Particulate", ISNUMBER(Data!$O50)), (1-Data!$O50), 1) * IF(AND($K$3="Yes", ISNUMBER(Data!$Q50)), (1-Data!$Q50), 1))</f>
        <v>0</v>
      </c>
      <c r="U50" s="3">
        <f>IF(OR(Data!V50="", Data!$H50="", $G50=""), 0, ((Data!V50*Data!$H50*$G50)/2000) * IF(AND(U$5="Particulate", ISNUMBER(Data!$O50)), (1-Data!$O50), 1) * IF(AND($K$3="Yes", ISNUMBER(Data!$Q50)), (1-Data!$Q50), 1))</f>
        <v>0</v>
      </c>
      <c r="V50" s="3">
        <f>IF(OR(Data!W50="", Data!$H50="", $G50=""), 0, ((Data!W50*Data!$H50*$G50)/2000) * IF(AND(V$5="Particulate", ISNUMBER(Data!$O50)), (1-Data!$O50), 1) * IF(AND($K$3="Yes", ISNUMBER(Data!$Q50)), (1-Data!$Q50), 1))</f>
        <v>0</v>
      </c>
      <c r="W50" s="3">
        <f>IF(OR(Data!X50="", Data!$H50="", $G50=""), 0, ((Data!X50*Data!$H50*$G50)/2000) * IF(AND(W$5="Particulate", ISNUMBER(Data!$O50)), (1-Data!$O50), 1) * IF(AND($K$3="Yes", ISNUMBER(Data!$Q50)), (1-Data!$Q50), 1))</f>
        <v>0</v>
      </c>
      <c r="X50" s="3">
        <f>IF(OR(Data!Y50="", Data!$H50="", $G50=""), 0, ((Data!Y50*Data!$H50*$G50)/2000) * IF(AND(X$5="Particulate", ISNUMBER(Data!$O50)), (1-Data!$O50), 1) * IF(AND($K$3="Yes", ISNUMBER(Data!$Q50)), (1-Data!$Q50), 1))</f>
        <v>0</v>
      </c>
      <c r="Y50" s="3">
        <f>IF(OR(Data!Z50="", Data!$H50="", $G50=""), 0, ((Data!Z50*Data!$H50*$G50)/2000) * IF(AND(Y$5="Particulate", ISNUMBER(Data!$O50)), (1-Data!$O50), 1) * IF(AND($K$3="Yes", ISNUMBER(Data!$Q50)), (1-Data!$Q50), 1))</f>
        <v>0</v>
      </c>
      <c r="Z50" s="3">
        <f>IF(OR(Data!AA50="", Data!$H50="", $G50=""), 0, ((Data!AA50*Data!$H50*$G50)/2000) * IF(AND(Z$5="Particulate", ISNUMBER(Data!$O50)), (1-Data!$O50), 1) * IF(AND($K$3="Yes", ISNUMBER(Data!$Q50)), (1-Data!$Q50), 1))</f>
        <v>0</v>
      </c>
      <c r="AA50" s="3">
        <f>IF(OR(Data!AB50="", Data!$H50="", $G50=""), 0, ((Data!AB50*Data!$H50*$G50)/2000) * IF(AND(AA$5="Particulate", ISNUMBER(Data!$O50)), (1-Data!$O50), 1) * IF(AND($K$3="Yes", ISNUMBER(Data!$Q50)), (1-Data!$Q50), 1))</f>
        <v>0</v>
      </c>
      <c r="AB50" s="3">
        <f>IF(OR(Data!AC50="", Data!$H50="", $G50=""), 0, ((Data!AC50*Data!$H50*$G50)/2000) * IF(AND(AB$5="Particulate", ISNUMBER(Data!$O50)), (1-Data!$O50), 1) * IF(AND($K$3="Yes", ISNUMBER(Data!$Q50)), (1-Data!$Q50), 1))</f>
        <v>0</v>
      </c>
      <c r="AC50" s="3">
        <f>IF(OR(Data!AD50="", Data!$H50="", $G50=""), 0, ((Data!AD50*Data!$H50*$G50)/2000) * IF(AND(AC$5="Particulate", ISNUMBER(Data!$O50)), (1-Data!$O50), 1) * IF(AND($K$3="Yes", ISNUMBER(Data!$Q50)), (1-Data!$Q50), 1))</f>
        <v>0</v>
      </c>
      <c r="AD50" s="3">
        <f>IF(OR(Data!AE50="", Data!$H50="", $G50=""), 0, ((Data!AE50*Data!$H50*$G50)/2000) * IF(AND(AD$5="Particulate", ISNUMBER(Data!$O50)), (1-Data!$O50), 1) * IF(AND($K$3="Yes", ISNUMBER(Data!$Q50)), (1-Data!$Q50), 1))</f>
        <v>0</v>
      </c>
      <c r="AE50" s="3">
        <f>IF(OR(Data!AF50="", Data!$H50="", $G50=""), 0, ((Data!AF50*Data!$H50*$G50)/2000) * IF(AND(AE$5="Particulate", ISNUMBER(Data!$O50)), (1-Data!$O50), 1) * IF(AND($K$3="Yes", ISNUMBER(Data!$Q50)), (1-Data!$Q50), 1))</f>
        <v>0</v>
      </c>
      <c r="AF50" s="3">
        <f>IF(OR(Data!AG50="", Data!$H50="", $G50=""), 0, ((Data!AG50*Data!$H50*$G50)/2000) * IF(AND(AF$5="Particulate", ISNUMBER(Data!$O50)), (1-Data!$O50), 1) * IF(AND($K$3="Yes", ISNUMBER(Data!$Q50)), (1-Data!$Q50), 1))</f>
        <v>0</v>
      </c>
      <c r="AG50" s="3">
        <f>IF(OR(Data!AH50="", Data!$H50="", $G50=""), 0, ((Data!AH50*Data!$H50*$G50)/2000) * IF(AND(AG$5="Particulate", ISNUMBER(Data!$O50)), (1-Data!$O50), 1) * IF(AND($K$3="Yes", ISNUMBER(Data!$Q50)), (1-Data!$Q50), 1))</f>
        <v>0</v>
      </c>
      <c r="AH50" s="3">
        <f>IF(OR(Data!AI50="", Data!$H50="", $G50=""), 0, ((Data!AI50*Data!$H50*$G50)/2000) * IF(AND(AH$5="Particulate", ISNUMBER(Data!$O50)), (1-Data!$O50), 1) * IF(AND($K$3="Yes", ISNUMBER(Data!$Q50)), (1-Data!$Q50), 1))</f>
        <v>0</v>
      </c>
      <c r="AI50" s="3">
        <f>IF(OR(Data!AJ50="", Data!$H50="", $G50=""), 0, ((Data!AJ50*Data!$H50*$G50)/2000) * IF(AND(AI$5="Particulate", ISNUMBER(Data!$O50)), (1-Data!$O50), 1) * IF(AND($K$3="Yes", ISNUMBER(Data!$Q50)), (1-Data!$Q50), 1))</f>
        <v>0</v>
      </c>
      <c r="AJ50" s="3">
        <f>IF(OR(Data!AK50="", Data!$H50="", $G50=""), 0, ((Data!AK50*Data!$H50*$G50)/2000) * IF(AND(AJ$5="Particulate", ISNUMBER(Data!$O50)), (1-Data!$O50), 1) * IF(AND($K$3="Yes", ISNUMBER(Data!$Q50)), (1-Data!$Q50), 1))</f>
        <v>0</v>
      </c>
      <c r="AK50" s="3">
        <f>IF(OR(Data!AL50="", Data!$H50="", $G50=""), 0, ((Data!AL50*Data!$H50*$G50)/2000) * IF(AND(AK$5="Particulate", ISNUMBER(Data!$O50)), (1-Data!$O50), 1) * IF(AND($K$3="Yes", ISNUMBER(Data!$Q50)), (1-Data!$Q50), 1))</f>
        <v>0</v>
      </c>
      <c r="AL50" s="3">
        <f>IF(OR(Data!AM50="", Data!$H50="", $G50=""), 0, ((Data!AM50*Data!$H50*$G50)/2000) * IF(AND(AL$5="Particulate", ISNUMBER(Data!$O50)), (1-Data!$O50), 1) * IF(AND($K$3="Yes", ISNUMBER(Data!$Q50)), (1-Data!$Q50), 1))</f>
        <v>0</v>
      </c>
      <c r="AM50" s="3">
        <f>IF(OR(Data!AN50="", Data!$H50="", $G50=""), 0, ((Data!AN50*Data!$H50*$G50)/2000) * IF(AND(AM$5="Particulate", ISNUMBER(Data!$O50)), (1-Data!$O50), 1) * IF(AND($K$3="Yes", ISNUMBER(Data!$Q50)), (1-Data!$Q50), 1))</f>
        <v>0</v>
      </c>
      <c r="AN50" s="3">
        <f>IF(OR(Data!AO50="", Data!$H50="", $G50=""), 0, ((Data!AO50*Data!$H50*$G50)/2000) * IF(AND(AN$5="Particulate", ISNUMBER(Data!$O50)), (1-Data!$O50), 1) * IF(AND($K$3="Yes", ISNUMBER(Data!$Q50)), (1-Data!$Q50), 1))</f>
        <v>0</v>
      </c>
      <c r="AO50" s="3">
        <f>IF(OR(Data!AP50="", Data!$H50="", $G50=""), 0, ((Data!AP50*Data!$H50*$G50)/2000) * IF(AND(AO$5="Particulate", ISNUMBER(Data!$O50)), (1-Data!$O50), 1) * IF(AND($K$3="Yes", ISNUMBER(Data!$Q50)), (1-Data!$Q50), 1))</f>
        <v>0</v>
      </c>
      <c r="AP50" s="3">
        <f>IF(OR(Data!AQ50="", Data!$H50="", $G50=""), 0, ((Data!AQ50*Data!$H50*$G50)/2000) * IF(AND(AP$5="Particulate", ISNUMBER(Data!$O50)), (1-Data!$O50), 1) * IF(AND($K$3="Yes", ISNUMBER(Data!$Q50)), (1-Data!$Q50), 1))</f>
        <v>0</v>
      </c>
      <c r="AQ50" s="3">
        <f>IF(OR(Data!AR50="", Data!$H50="", $G50=""), 0, ((Data!AR50*Data!$H50*$G50)/2000) * IF(AND(AQ$5="Particulate", ISNUMBER(Data!$O50)), (1-Data!$O50), 1) * IF(AND($K$3="Yes", ISNUMBER(Data!$Q50)), (1-Data!$Q50), 1))</f>
        <v>0</v>
      </c>
      <c r="AR50" s="3">
        <f>IF(OR(Data!AS50="", Data!$H50="", $G50=""), 0, ((Data!AS50*Data!$H50*$G50)/2000) * IF(AND(AR$5="Particulate", ISNUMBER(Data!$O50)), (1-Data!$O50), 1) * IF(AND($K$3="Yes", ISNUMBER(Data!$Q50)), (1-Data!$Q50), 1))</f>
        <v>0</v>
      </c>
      <c r="AS50" s="3">
        <f>IF(OR(Data!AT50="", Data!$H50="", $G50=""), 0, ((Data!AT50*Data!$H50*$G50)/2000) * IF(AND(AS$5="Particulate", ISNUMBER(Data!$O50)), (1-Data!$O50), 1) * IF(AND($K$3="Yes", ISNUMBER(Data!$Q50)), (1-Data!$Q50), 1))</f>
        <v>0</v>
      </c>
      <c r="AT50" s="3">
        <f>IF(OR(Data!AU50="", Data!$H50="", $G50=""), 0, ((Data!AU50*Data!$H50*$G50)/2000) * IF(AND(AT$5="Particulate", ISNUMBER(Data!$O50)), (1-Data!$O50), 1) * IF(AND($K$3="Yes", ISNUMBER(Data!$Q50)), (1-Data!$Q50), 1))</f>
        <v>0</v>
      </c>
      <c r="AU50" s="3">
        <f>IF(OR(Data!AV50="", Data!$H50="", $G50=""), 0, ((Data!AV50*Data!$H50*$G50)/2000) * IF(AND(AU$5="Particulate", ISNUMBER(Data!$O50)), (1-Data!$O50), 1) * IF(AND($K$3="Yes", ISNUMBER(Data!$Q50)), (1-Data!$Q50), 1))</f>
        <v>0</v>
      </c>
      <c r="AV50" s="3">
        <f>IF(OR(Data!AW50="", Data!$H50="", $G50=""), 0, ((Data!AW50*Data!$H50*$G50)/2000) * IF(AND(AV$5="Particulate", ISNUMBER(Data!$O50)), (1-Data!$O50), 1) * IF(AND($K$3="Yes", ISNUMBER(Data!$Q50)), (1-Data!$Q50), 1))</f>
        <v>0</v>
      </c>
      <c r="AW50" s="3">
        <f>IF(OR(Data!AX50="", Data!$H50="", $G50=""), 0, ((Data!AX50*Data!$H50*$G50)/2000) * IF(AND(AW$5="Particulate", ISNUMBER(Data!$O50)), (1-Data!$O50), 1) * IF(AND($K$3="Yes", ISNUMBER(Data!$Q50)), (1-Data!$Q50), 1))</f>
        <v>0</v>
      </c>
      <c r="AX50" s="3">
        <f>IF(OR(Data!AY50="", Data!$H50="", $G50=""), 0, ((Data!AY50*Data!$H50*$G50)/2000) * IF(AND(AX$5="Particulate", ISNUMBER(Data!$O50)), (1-Data!$O50), 1) * IF(AND($K$3="Yes", ISNUMBER(Data!$Q50)), (1-Data!$Q50), 1))</f>
        <v>0</v>
      </c>
      <c r="AY50" s="3">
        <f>IF(OR(Data!AZ50="", Data!$H50="", $G50=""), 0, ((Data!AZ50*Data!$H50*$G50)/2000) * IF(AND(AY$5="Particulate", ISNUMBER(Data!$O50)), (1-Data!$O50), 1) * IF(AND($K$3="Yes", ISNUMBER(Data!$Q50)), (1-Data!$Q50), 1))</f>
        <v>0</v>
      </c>
      <c r="AZ50" s="3">
        <f>IF(OR(Data!BA50="", Data!$H50="", $G50=""), 0, ((Data!BA50*Data!$H50*$G50)/2000) * IF(AND(AZ$5="Particulate", ISNUMBER(Data!$O50)), (1-Data!$O50), 1) * IF(AND($K$3="Yes", ISNUMBER(Data!$Q50)), (1-Data!$Q50), 1))</f>
        <v>0</v>
      </c>
      <c r="BA50" s="3">
        <f>IF(OR(Data!BB50="", Data!$H50="", $G50=""), 0, ((Data!BB50*Data!$H50*$G50)/2000) * IF(AND(BA$5="Particulate", ISNUMBER(Data!$O50)), (1-Data!$O50), 1) * IF(AND($K$3="Yes", ISNUMBER(Data!$Q50)), (1-Data!$Q50), 1))</f>
        <v>0</v>
      </c>
      <c r="BB50" s="3">
        <f>IF(OR(Data!BC50="", Data!$H50="", $G50=""), 0, ((Data!BC50*Data!$H50*$G50)/2000) * IF(AND(BB$5="Particulate", ISNUMBER(Data!$O50)), (1-Data!$O50), 1) * IF(AND($K$3="Yes", ISNUMBER(Data!$Q50)), (1-Data!$Q50), 1))</f>
        <v>0</v>
      </c>
      <c r="BC50" s="3">
        <f>IF(OR(Data!BD50="", Data!$H50="", $G50=""), 0, ((Data!BD50*Data!$H50*$G50)/2000) * IF(AND(BC$5="Particulate", ISNUMBER(Data!$O50)), (1-Data!$O50), 1) * IF(AND($K$3="Yes", ISNUMBER(Data!$Q50)), (1-Data!$Q50), 1))</f>
        <v>0</v>
      </c>
      <c r="BD50" s="3">
        <f>IF(OR(Data!BE50="", Data!$H50="", $G50=""), 0, ((Data!BE50*Data!$H50*$G50)/2000) * IF(AND(BD$5="Particulate", ISNUMBER(Data!$O50)), (1-Data!$O50), 1) * IF(AND($K$3="Yes", ISNUMBER(Data!$Q50)), (1-Data!$Q50), 1))</f>
        <v>0</v>
      </c>
      <c r="BE50" s="3">
        <f>IF(OR(Data!BF50="", Data!$H50="", $G50=""), 0, ((Data!BF50*Data!$H50*$G50)/2000) * IF(AND(BE$5="Particulate", ISNUMBER(Data!$O50)), (1-Data!$O50), 1) * IF(AND($K$3="Yes", ISNUMBER(Data!$Q50)), (1-Data!$Q50), 1))</f>
        <v>0</v>
      </c>
      <c r="BF50" s="3">
        <f>IF(OR(Data!BG50="", Data!$H50="", $G50=""), 0, ((Data!BG50*Data!$H50*$G50)/2000) * IF(AND(BF$5="Particulate", ISNUMBER(Data!$O50)), (1-Data!$O50), 1) * IF(AND($K$3="Yes", ISNUMBER(Data!$Q50)), (1-Data!$Q50), 1))</f>
        <v>0</v>
      </c>
      <c r="BG50" s="3">
        <f>IF(OR(Data!BH50="", Data!$H50="", $G50=""), 0, ((Data!BH50*Data!$H50*$G50)/2000) * IF(AND(BG$5="Particulate", ISNUMBER(Data!$O50)), (1-Data!$O50), 1) * IF(AND($K$3="Yes", ISNUMBER(Data!$Q50)), (1-Data!$Q50), 1))</f>
        <v>0</v>
      </c>
      <c r="BH50" s="3">
        <f>IF(OR(Data!BI50="", Data!$H50="", $G50=""), 0, ((Data!BI50*Data!$H50*$G50)/2000) * IF(AND(BH$5="Particulate", ISNUMBER(Data!$O50)), (1-Data!$O50), 1) * IF(AND($K$3="Yes", ISNUMBER(Data!$Q50)), (1-Data!$Q50), 1))</f>
        <v>0</v>
      </c>
      <c r="BI50" s="3">
        <f>IF(OR(Data!BJ50="", Data!$H50="", $G50=""), 0, ((Data!BJ50*Data!$H50*$G50)/2000) * IF(AND(BI$5="Particulate", ISNUMBER(Data!$O50)), (1-Data!$O50), 1) * IF(AND($K$3="Yes", ISNUMBER(Data!$Q50)), (1-Data!$Q50), 1))</f>
        <v>0</v>
      </c>
      <c r="BJ50" s="3">
        <f>IF(OR(Data!BK50="", Data!$H50="", $G50=""), 0, ((Data!BK50*Data!$H50*$G50)/2000) * IF(AND(BJ$5="Particulate", ISNUMBER(Data!$O50)), (1-Data!$O50), 1) * IF(AND($K$3="Yes", ISNUMBER(Data!$Q50)), (1-Data!$Q50), 1))</f>
        <v>0</v>
      </c>
      <c r="BK50" s="3">
        <f>IF(OR(Data!BL50="", Data!$H50="", $G50=""), 0, ((Data!BL50*Data!$H50*$G50)/2000) * IF(AND(BK$5="Particulate", ISNUMBER(Data!$O50)), (1-Data!$O50), 1) * IF(AND($K$3="Yes", ISNUMBER(Data!$Q50)), (1-Data!$Q50), 1))</f>
        <v>0</v>
      </c>
      <c r="BL50" s="3">
        <f>IF(OR(Data!BM50="", Data!$H50="", $G50=""), 0, ((Data!BM50*Data!$H50*$G50)/2000) * IF(AND(BL$5="Particulate", ISNUMBER(Data!$O50)), (1-Data!$O50), 1) * IF(AND($K$3="Yes", ISNUMBER(Data!$Q50)), (1-Data!$Q50), 1))</f>
        <v>0</v>
      </c>
      <c r="BM50" s="3">
        <f>IF(OR(Data!BN50="", Data!$H50="", $G50=""), 0, ((Data!BN50*Data!$H50*$G50)/2000) * IF(AND(BM$5="Particulate", ISNUMBER(Data!$O50)), (1-Data!$O50), 1) * IF(AND($K$3="Yes", ISNUMBER(Data!$Q50)), (1-Data!$Q50), 1))</f>
        <v>0</v>
      </c>
      <c r="BN50" s="3">
        <f>IF(OR(Data!BO50="", Data!$H50="", $G50=""), 0, ((Data!BO50*Data!$H50*$G50)/2000) * IF(AND(BN$5="Particulate", ISNUMBER(Data!$O50)), (1-Data!$O50), 1) * IF(AND($K$3="Yes", ISNUMBER(Data!$Q50)), (1-Data!$Q50), 1))</f>
        <v>0</v>
      </c>
      <c r="BO50" s="3">
        <f>IF(OR(Data!BP50="", Data!$H50="", $G50=""), 0, ((Data!BP50*Data!$H50*$G50)/2000) * IF(AND(BO$5="Particulate", ISNUMBER(Data!$O50)), (1-Data!$O50), 1) * IF(AND($K$3="Yes", ISNUMBER(Data!$Q50)), (1-Data!$Q50), 1))</f>
        <v>0</v>
      </c>
      <c r="BP50" s="3">
        <f>IF(OR(Data!BQ50="", Data!$H50="", $G50=""), 0, ((Data!BQ50*Data!$H50*$G50)/2000) * IF(AND(BP$5="Particulate", ISNUMBER(Data!$O50)), (1-Data!$O50), 1) * IF(AND($K$3="Yes", ISNUMBER(Data!$Q50)), (1-Data!$Q50), 1))</f>
        <v>0</v>
      </c>
      <c r="BQ50" s="3">
        <f>IF(OR(Data!BR50="", Data!$H50="", $G50=""), 0, ((Data!BR50*Data!$H50*$G50)/2000) * IF(AND(BQ$5="Particulate", ISNUMBER(Data!$O50)), (1-Data!$O50), 1) * IF(AND($K$3="Yes", ISNUMBER(Data!$Q50)), (1-Data!$Q50), 1))</f>
        <v>0</v>
      </c>
      <c r="BR50" s="3">
        <f>IF(OR(Data!BS50="", Data!$H50="", $G50=""), 0, ((Data!BS50*Data!$H50*$G50)/2000) * IF(AND(BR$5="Particulate", ISNUMBER(Data!$O50)), (1-Data!$O50), 1) * IF(AND($K$3="Yes", ISNUMBER(Data!$Q50)), (1-Data!$Q50), 1))</f>
        <v>0</v>
      </c>
      <c r="BS50" s="3">
        <f>IF(OR(Data!BT50="", Data!$H50="", $G50=""), 0, ((Data!BT50*Data!$H50*$G50)/2000) * IF(AND(BS$5="Particulate", ISNUMBER(Data!$O50)), (1-Data!$O50), 1) * IF(AND($K$3="Yes", ISNUMBER(Data!$Q50)), (1-Data!$Q50), 1))</f>
        <v>0</v>
      </c>
      <c r="BT50" s="3">
        <f>IF(OR(Data!BU50="", Data!$H50="", $G50=""), 0, ((Data!BU50*Data!$H50*$G50)/2000) * IF(AND(BT$5="Particulate", ISNUMBER(Data!$O50)), (1-Data!$O50), 1) * IF(AND($K$3="Yes", ISNUMBER(Data!$Q50)), (1-Data!$Q50), 1))</f>
        <v>0</v>
      </c>
      <c r="BU50" s="3">
        <f>IF(OR(Data!BV50="", Data!$H50="", $G50=""), 0, ((Data!BV50*Data!$H50*$G50)/2000) * IF(AND(BU$5="Particulate", ISNUMBER(Data!$O50)), (1-Data!$O50), 1) * IF(AND($K$3="Yes", ISNUMBER(Data!$Q50)), (1-Data!$Q50), 1))</f>
        <v>0</v>
      </c>
      <c r="BV50" s="3">
        <f>IF(OR(Data!BW50="", Data!$H50="", $G50=""), 0, ((Data!BW50*Data!$H50*$G50)/2000) * IF(AND(BV$5="Particulate", ISNUMBER(Data!$O50)), (1-Data!$O50), 1) * IF(AND($K$3="Yes", ISNUMBER(Data!$Q50)), (1-Data!$Q50), 1))</f>
        <v>0</v>
      </c>
      <c r="BW50" s="3">
        <f>IF(OR(Data!BX50="", Data!$H50="", $G50=""), 0, ((Data!BX50*Data!$H50*$G50)/2000) * IF(AND(BW$5="Particulate", ISNUMBER(Data!$O50)), (1-Data!$O50), 1) * IF(AND($K$3="Yes", ISNUMBER(Data!$Q50)), (1-Data!$Q50), 1))</f>
        <v>0</v>
      </c>
      <c r="BX50" s="3">
        <f>IF(OR(Data!BY50="", Data!$H50="", $G50=""), 0, ((Data!BY50*Data!$H50*$G50)/2000) * IF(AND(BX$5="Particulate", ISNUMBER(Data!$O50)), (1-Data!$O50), 1) * IF(AND($K$3="Yes", ISNUMBER(Data!$Q50)), (1-Data!$Q50), 1))</f>
        <v>0</v>
      </c>
      <c r="BY50" s="3">
        <f>IF(OR(Data!BZ50="", Data!$H50="", $G50=""), 0, ((Data!BZ50*Data!$H50*$G50)/2000) * IF(AND(BY$5="Particulate", ISNUMBER(Data!$O50)), (1-Data!$O50), 1) * IF(AND($K$3="Yes", ISNUMBER(Data!$Q50)), (1-Data!$Q50), 1))</f>
        <v>0</v>
      </c>
      <c r="BZ50" s="3">
        <f>IF(OR(Data!CA50="", Data!$H50="", $G50=""), 0, ((Data!CA50*Data!$H50*$G50)/2000) * IF(AND(BZ$5="Particulate", ISNUMBER(Data!$O50)), (1-Data!$O50), 1) * IF(AND($K$3="Yes", ISNUMBER(Data!$Q50)), (1-Data!$Q50), 1))</f>
        <v>0</v>
      </c>
    </row>
    <row r="51" spans="1:78" x14ac:dyDescent="0.25">
      <c r="A51" s="347">
        <f>Data!A51</f>
        <v>43</v>
      </c>
      <c r="B51" s="108">
        <f>Data!B51</f>
        <v>0</v>
      </c>
      <c r="C51" s="108">
        <f>Data!C51</f>
        <v>0</v>
      </c>
      <c r="D51" s="108">
        <f>Data!D51</f>
        <v>0</v>
      </c>
      <c r="E51" s="108">
        <f>Data!E51</f>
        <v>0</v>
      </c>
      <c r="F51" s="108">
        <f>Data!F51</f>
        <v>0</v>
      </c>
      <c r="G51" s="189"/>
      <c r="Q51" s="365">
        <f>IF(ISNUMBER(Data!$K51), (Data!$K51*$G51)/2000, IF(AND(ISNUMBER(Data!$H51), ISNUMBER(Data!$I51)), (Data!$H51*Data!$I51*$G51)/2000, 0))</f>
        <v>0</v>
      </c>
      <c r="R51" s="17">
        <f>IF(ISNUMBER(Data!$L51), (Data!$L51*$G51)/2000, IF(AND(ISNUMBER(Data!$H51), ISNUMBER(Data!$J51)), (Data!$H51*Data!$J51*$G51)/2000, 0)) * IF(ISNUMBER(Data!$O51), 1-Data!$O51, 1) * IF(AND($K$3="yes",ISNUMBER(Data!$Q51)),(1-Data!$Q51),1)</f>
        <v>0</v>
      </c>
      <c r="S51" s="3">
        <f>IF(OR(Data!T51="", Data!$H51="", $G51=""), 0, ((Data!T51*Data!$H51*$G51)/2000) * IF(AND(S$5="Particulate", ISNUMBER(Data!$O51)), (1-Data!$O51), 1) * IF(AND($K$3="Yes", ISNUMBER(Data!$Q51)), (1-Data!$Q51), 1))</f>
        <v>0</v>
      </c>
      <c r="T51" s="3">
        <f>IF(OR(Data!U51="", Data!$H51="", $G51=""), 0, ((Data!U51*Data!$H51*$G51)/2000) * IF(AND(T$5="Particulate", ISNUMBER(Data!$O51)), (1-Data!$O51), 1) * IF(AND($K$3="Yes", ISNUMBER(Data!$Q51)), (1-Data!$Q51), 1))</f>
        <v>0</v>
      </c>
      <c r="U51" s="3">
        <f>IF(OR(Data!V51="", Data!$H51="", $G51=""), 0, ((Data!V51*Data!$H51*$G51)/2000) * IF(AND(U$5="Particulate", ISNUMBER(Data!$O51)), (1-Data!$O51), 1) * IF(AND($K$3="Yes", ISNUMBER(Data!$Q51)), (1-Data!$Q51), 1))</f>
        <v>0</v>
      </c>
      <c r="V51" s="3">
        <f>IF(OR(Data!W51="", Data!$H51="", $G51=""), 0, ((Data!W51*Data!$H51*$G51)/2000) * IF(AND(V$5="Particulate", ISNUMBER(Data!$O51)), (1-Data!$O51), 1) * IF(AND($K$3="Yes", ISNUMBER(Data!$Q51)), (1-Data!$Q51), 1))</f>
        <v>0</v>
      </c>
      <c r="W51" s="3">
        <f>IF(OR(Data!X51="", Data!$H51="", $G51=""), 0, ((Data!X51*Data!$H51*$G51)/2000) * IF(AND(W$5="Particulate", ISNUMBER(Data!$O51)), (1-Data!$O51), 1) * IF(AND($K$3="Yes", ISNUMBER(Data!$Q51)), (1-Data!$Q51), 1))</f>
        <v>0</v>
      </c>
      <c r="X51" s="3">
        <f>IF(OR(Data!Y51="", Data!$H51="", $G51=""), 0, ((Data!Y51*Data!$H51*$G51)/2000) * IF(AND(X$5="Particulate", ISNUMBER(Data!$O51)), (1-Data!$O51), 1) * IF(AND($K$3="Yes", ISNUMBER(Data!$Q51)), (1-Data!$Q51), 1))</f>
        <v>0</v>
      </c>
      <c r="Y51" s="3">
        <f>IF(OR(Data!Z51="", Data!$H51="", $G51=""), 0, ((Data!Z51*Data!$H51*$G51)/2000) * IF(AND(Y$5="Particulate", ISNUMBER(Data!$O51)), (1-Data!$O51), 1) * IF(AND($K$3="Yes", ISNUMBER(Data!$Q51)), (1-Data!$Q51), 1))</f>
        <v>0</v>
      </c>
      <c r="Z51" s="3">
        <f>IF(OR(Data!AA51="", Data!$H51="", $G51=""), 0, ((Data!AA51*Data!$H51*$G51)/2000) * IF(AND(Z$5="Particulate", ISNUMBER(Data!$O51)), (1-Data!$O51), 1) * IF(AND($K$3="Yes", ISNUMBER(Data!$Q51)), (1-Data!$Q51), 1))</f>
        <v>0</v>
      </c>
      <c r="AA51" s="3">
        <f>IF(OR(Data!AB51="", Data!$H51="", $G51=""), 0, ((Data!AB51*Data!$H51*$G51)/2000) * IF(AND(AA$5="Particulate", ISNUMBER(Data!$O51)), (1-Data!$O51), 1) * IF(AND($K$3="Yes", ISNUMBER(Data!$Q51)), (1-Data!$Q51), 1))</f>
        <v>0</v>
      </c>
      <c r="AB51" s="3">
        <f>IF(OR(Data!AC51="", Data!$H51="", $G51=""), 0, ((Data!AC51*Data!$H51*$G51)/2000) * IF(AND(AB$5="Particulate", ISNUMBER(Data!$O51)), (1-Data!$O51), 1) * IF(AND($K$3="Yes", ISNUMBER(Data!$Q51)), (1-Data!$Q51), 1))</f>
        <v>0</v>
      </c>
      <c r="AC51" s="3">
        <f>IF(OR(Data!AD51="", Data!$H51="", $G51=""), 0, ((Data!AD51*Data!$H51*$G51)/2000) * IF(AND(AC$5="Particulate", ISNUMBER(Data!$O51)), (1-Data!$O51), 1) * IF(AND($K$3="Yes", ISNUMBER(Data!$Q51)), (1-Data!$Q51), 1))</f>
        <v>0</v>
      </c>
      <c r="AD51" s="3">
        <f>IF(OR(Data!AE51="", Data!$H51="", $G51=""), 0, ((Data!AE51*Data!$H51*$G51)/2000) * IF(AND(AD$5="Particulate", ISNUMBER(Data!$O51)), (1-Data!$O51), 1) * IF(AND($K$3="Yes", ISNUMBER(Data!$Q51)), (1-Data!$Q51), 1))</f>
        <v>0</v>
      </c>
      <c r="AE51" s="3">
        <f>IF(OR(Data!AF51="", Data!$H51="", $G51=""), 0, ((Data!AF51*Data!$H51*$G51)/2000) * IF(AND(AE$5="Particulate", ISNUMBER(Data!$O51)), (1-Data!$O51), 1) * IF(AND($K$3="Yes", ISNUMBER(Data!$Q51)), (1-Data!$Q51), 1))</f>
        <v>0</v>
      </c>
      <c r="AF51" s="3">
        <f>IF(OR(Data!AG51="", Data!$H51="", $G51=""), 0, ((Data!AG51*Data!$H51*$G51)/2000) * IF(AND(AF$5="Particulate", ISNUMBER(Data!$O51)), (1-Data!$O51), 1) * IF(AND($K$3="Yes", ISNUMBER(Data!$Q51)), (1-Data!$Q51), 1))</f>
        <v>0</v>
      </c>
      <c r="AG51" s="3">
        <f>IF(OR(Data!AH51="", Data!$H51="", $G51=""), 0, ((Data!AH51*Data!$H51*$G51)/2000) * IF(AND(AG$5="Particulate", ISNUMBER(Data!$O51)), (1-Data!$O51), 1) * IF(AND($K$3="Yes", ISNUMBER(Data!$Q51)), (1-Data!$Q51), 1))</f>
        <v>0</v>
      </c>
      <c r="AH51" s="3">
        <f>IF(OR(Data!AI51="", Data!$H51="", $G51=""), 0, ((Data!AI51*Data!$H51*$G51)/2000) * IF(AND(AH$5="Particulate", ISNUMBER(Data!$O51)), (1-Data!$O51), 1) * IF(AND($K$3="Yes", ISNUMBER(Data!$Q51)), (1-Data!$Q51), 1))</f>
        <v>0</v>
      </c>
      <c r="AI51" s="3">
        <f>IF(OR(Data!AJ51="", Data!$H51="", $G51=""), 0, ((Data!AJ51*Data!$H51*$G51)/2000) * IF(AND(AI$5="Particulate", ISNUMBER(Data!$O51)), (1-Data!$O51), 1) * IF(AND($K$3="Yes", ISNUMBER(Data!$Q51)), (1-Data!$Q51), 1))</f>
        <v>0</v>
      </c>
      <c r="AJ51" s="3">
        <f>IF(OR(Data!AK51="", Data!$H51="", $G51=""), 0, ((Data!AK51*Data!$H51*$G51)/2000) * IF(AND(AJ$5="Particulate", ISNUMBER(Data!$O51)), (1-Data!$O51), 1) * IF(AND($K$3="Yes", ISNUMBER(Data!$Q51)), (1-Data!$Q51), 1))</f>
        <v>0</v>
      </c>
      <c r="AK51" s="3">
        <f>IF(OR(Data!AL51="", Data!$H51="", $G51=""), 0, ((Data!AL51*Data!$H51*$G51)/2000) * IF(AND(AK$5="Particulate", ISNUMBER(Data!$O51)), (1-Data!$O51), 1) * IF(AND($K$3="Yes", ISNUMBER(Data!$Q51)), (1-Data!$Q51), 1))</f>
        <v>0</v>
      </c>
      <c r="AL51" s="3">
        <f>IF(OR(Data!AM51="", Data!$H51="", $G51=""), 0, ((Data!AM51*Data!$H51*$G51)/2000) * IF(AND(AL$5="Particulate", ISNUMBER(Data!$O51)), (1-Data!$O51), 1) * IF(AND($K$3="Yes", ISNUMBER(Data!$Q51)), (1-Data!$Q51), 1))</f>
        <v>0</v>
      </c>
      <c r="AM51" s="3">
        <f>IF(OR(Data!AN51="", Data!$H51="", $G51=""), 0, ((Data!AN51*Data!$H51*$G51)/2000) * IF(AND(AM$5="Particulate", ISNUMBER(Data!$O51)), (1-Data!$O51), 1) * IF(AND($K$3="Yes", ISNUMBER(Data!$Q51)), (1-Data!$Q51), 1))</f>
        <v>0</v>
      </c>
      <c r="AN51" s="3">
        <f>IF(OR(Data!AO51="", Data!$H51="", $G51=""), 0, ((Data!AO51*Data!$H51*$G51)/2000) * IF(AND(AN$5="Particulate", ISNUMBER(Data!$O51)), (1-Data!$O51), 1) * IF(AND($K$3="Yes", ISNUMBER(Data!$Q51)), (1-Data!$Q51), 1))</f>
        <v>0</v>
      </c>
      <c r="AO51" s="3">
        <f>IF(OR(Data!AP51="", Data!$H51="", $G51=""), 0, ((Data!AP51*Data!$H51*$G51)/2000) * IF(AND(AO$5="Particulate", ISNUMBER(Data!$O51)), (1-Data!$O51), 1) * IF(AND($K$3="Yes", ISNUMBER(Data!$Q51)), (1-Data!$Q51), 1))</f>
        <v>0</v>
      </c>
      <c r="AP51" s="3">
        <f>IF(OR(Data!AQ51="", Data!$H51="", $G51=""), 0, ((Data!AQ51*Data!$H51*$G51)/2000) * IF(AND(AP$5="Particulate", ISNUMBER(Data!$O51)), (1-Data!$O51), 1) * IF(AND($K$3="Yes", ISNUMBER(Data!$Q51)), (1-Data!$Q51), 1))</f>
        <v>0</v>
      </c>
      <c r="AQ51" s="3">
        <f>IF(OR(Data!AR51="", Data!$H51="", $G51=""), 0, ((Data!AR51*Data!$H51*$G51)/2000) * IF(AND(AQ$5="Particulate", ISNUMBER(Data!$O51)), (1-Data!$O51), 1) * IF(AND($K$3="Yes", ISNUMBER(Data!$Q51)), (1-Data!$Q51), 1))</f>
        <v>0</v>
      </c>
      <c r="AR51" s="3">
        <f>IF(OR(Data!AS51="", Data!$H51="", $G51=""), 0, ((Data!AS51*Data!$H51*$G51)/2000) * IF(AND(AR$5="Particulate", ISNUMBER(Data!$O51)), (1-Data!$O51), 1) * IF(AND($K$3="Yes", ISNUMBER(Data!$Q51)), (1-Data!$Q51), 1))</f>
        <v>0</v>
      </c>
      <c r="AS51" s="3">
        <f>IF(OR(Data!AT51="", Data!$H51="", $G51=""), 0, ((Data!AT51*Data!$H51*$G51)/2000) * IF(AND(AS$5="Particulate", ISNUMBER(Data!$O51)), (1-Data!$O51), 1) * IF(AND($K$3="Yes", ISNUMBER(Data!$Q51)), (1-Data!$Q51), 1))</f>
        <v>0</v>
      </c>
      <c r="AT51" s="3">
        <f>IF(OR(Data!AU51="", Data!$H51="", $G51=""), 0, ((Data!AU51*Data!$H51*$G51)/2000) * IF(AND(AT$5="Particulate", ISNUMBER(Data!$O51)), (1-Data!$O51), 1) * IF(AND($K$3="Yes", ISNUMBER(Data!$Q51)), (1-Data!$Q51), 1))</f>
        <v>0</v>
      </c>
      <c r="AU51" s="3">
        <f>IF(OR(Data!AV51="", Data!$H51="", $G51=""), 0, ((Data!AV51*Data!$H51*$G51)/2000) * IF(AND(AU$5="Particulate", ISNUMBER(Data!$O51)), (1-Data!$O51), 1) * IF(AND($K$3="Yes", ISNUMBER(Data!$Q51)), (1-Data!$Q51), 1))</f>
        <v>0</v>
      </c>
      <c r="AV51" s="3">
        <f>IF(OR(Data!AW51="", Data!$H51="", $G51=""), 0, ((Data!AW51*Data!$H51*$G51)/2000) * IF(AND(AV$5="Particulate", ISNUMBER(Data!$O51)), (1-Data!$O51), 1) * IF(AND($K$3="Yes", ISNUMBER(Data!$Q51)), (1-Data!$Q51), 1))</f>
        <v>0</v>
      </c>
      <c r="AW51" s="3">
        <f>IF(OR(Data!AX51="", Data!$H51="", $G51=""), 0, ((Data!AX51*Data!$H51*$G51)/2000) * IF(AND(AW$5="Particulate", ISNUMBER(Data!$O51)), (1-Data!$O51), 1) * IF(AND($K$3="Yes", ISNUMBER(Data!$Q51)), (1-Data!$Q51), 1))</f>
        <v>0</v>
      </c>
      <c r="AX51" s="3">
        <f>IF(OR(Data!AY51="", Data!$H51="", $G51=""), 0, ((Data!AY51*Data!$H51*$G51)/2000) * IF(AND(AX$5="Particulate", ISNUMBER(Data!$O51)), (1-Data!$O51), 1) * IF(AND($K$3="Yes", ISNUMBER(Data!$Q51)), (1-Data!$Q51), 1))</f>
        <v>0</v>
      </c>
      <c r="AY51" s="3">
        <f>IF(OR(Data!AZ51="", Data!$H51="", $G51=""), 0, ((Data!AZ51*Data!$H51*$G51)/2000) * IF(AND(AY$5="Particulate", ISNUMBER(Data!$O51)), (1-Data!$O51), 1) * IF(AND($K$3="Yes", ISNUMBER(Data!$Q51)), (1-Data!$Q51), 1))</f>
        <v>0</v>
      </c>
      <c r="AZ51" s="3">
        <f>IF(OR(Data!BA51="", Data!$H51="", $G51=""), 0, ((Data!BA51*Data!$H51*$G51)/2000) * IF(AND(AZ$5="Particulate", ISNUMBER(Data!$O51)), (1-Data!$O51), 1) * IF(AND($K$3="Yes", ISNUMBER(Data!$Q51)), (1-Data!$Q51), 1))</f>
        <v>0</v>
      </c>
      <c r="BA51" s="3">
        <f>IF(OR(Data!BB51="", Data!$H51="", $G51=""), 0, ((Data!BB51*Data!$H51*$G51)/2000) * IF(AND(BA$5="Particulate", ISNUMBER(Data!$O51)), (1-Data!$O51), 1) * IF(AND($K$3="Yes", ISNUMBER(Data!$Q51)), (1-Data!$Q51), 1))</f>
        <v>0</v>
      </c>
      <c r="BB51" s="3">
        <f>IF(OR(Data!BC51="", Data!$H51="", $G51=""), 0, ((Data!BC51*Data!$H51*$G51)/2000) * IF(AND(BB$5="Particulate", ISNUMBER(Data!$O51)), (1-Data!$O51), 1) * IF(AND($K$3="Yes", ISNUMBER(Data!$Q51)), (1-Data!$Q51), 1))</f>
        <v>0</v>
      </c>
      <c r="BC51" s="3">
        <f>IF(OR(Data!BD51="", Data!$H51="", $G51=""), 0, ((Data!BD51*Data!$H51*$G51)/2000) * IF(AND(BC$5="Particulate", ISNUMBER(Data!$O51)), (1-Data!$O51), 1) * IF(AND($K$3="Yes", ISNUMBER(Data!$Q51)), (1-Data!$Q51), 1))</f>
        <v>0</v>
      </c>
      <c r="BD51" s="3">
        <f>IF(OR(Data!BE51="", Data!$H51="", $G51=""), 0, ((Data!BE51*Data!$H51*$G51)/2000) * IF(AND(BD$5="Particulate", ISNUMBER(Data!$O51)), (1-Data!$O51), 1) * IF(AND($K$3="Yes", ISNUMBER(Data!$Q51)), (1-Data!$Q51), 1))</f>
        <v>0</v>
      </c>
      <c r="BE51" s="3">
        <f>IF(OR(Data!BF51="", Data!$H51="", $G51=""), 0, ((Data!BF51*Data!$H51*$G51)/2000) * IF(AND(BE$5="Particulate", ISNUMBER(Data!$O51)), (1-Data!$O51), 1) * IF(AND($K$3="Yes", ISNUMBER(Data!$Q51)), (1-Data!$Q51), 1))</f>
        <v>0</v>
      </c>
      <c r="BF51" s="3">
        <f>IF(OR(Data!BG51="", Data!$H51="", $G51=""), 0, ((Data!BG51*Data!$H51*$G51)/2000) * IF(AND(BF$5="Particulate", ISNUMBER(Data!$O51)), (1-Data!$O51), 1) * IF(AND($K$3="Yes", ISNUMBER(Data!$Q51)), (1-Data!$Q51), 1))</f>
        <v>0</v>
      </c>
      <c r="BG51" s="3">
        <f>IF(OR(Data!BH51="", Data!$H51="", $G51=""), 0, ((Data!BH51*Data!$H51*$G51)/2000) * IF(AND(BG$5="Particulate", ISNUMBER(Data!$O51)), (1-Data!$O51), 1) * IF(AND($K$3="Yes", ISNUMBER(Data!$Q51)), (1-Data!$Q51), 1))</f>
        <v>0</v>
      </c>
      <c r="BH51" s="3">
        <f>IF(OR(Data!BI51="", Data!$H51="", $G51=""), 0, ((Data!BI51*Data!$H51*$G51)/2000) * IF(AND(BH$5="Particulate", ISNUMBER(Data!$O51)), (1-Data!$O51), 1) * IF(AND($K$3="Yes", ISNUMBER(Data!$Q51)), (1-Data!$Q51), 1))</f>
        <v>0</v>
      </c>
      <c r="BI51" s="3">
        <f>IF(OR(Data!BJ51="", Data!$H51="", $G51=""), 0, ((Data!BJ51*Data!$H51*$G51)/2000) * IF(AND(BI$5="Particulate", ISNUMBER(Data!$O51)), (1-Data!$O51), 1) * IF(AND($K$3="Yes", ISNUMBER(Data!$Q51)), (1-Data!$Q51), 1))</f>
        <v>0</v>
      </c>
      <c r="BJ51" s="3">
        <f>IF(OR(Data!BK51="", Data!$H51="", $G51=""), 0, ((Data!BK51*Data!$H51*$G51)/2000) * IF(AND(BJ$5="Particulate", ISNUMBER(Data!$O51)), (1-Data!$O51), 1) * IF(AND($K$3="Yes", ISNUMBER(Data!$Q51)), (1-Data!$Q51), 1))</f>
        <v>0</v>
      </c>
      <c r="BK51" s="3">
        <f>IF(OR(Data!BL51="", Data!$H51="", $G51=""), 0, ((Data!BL51*Data!$H51*$G51)/2000) * IF(AND(BK$5="Particulate", ISNUMBER(Data!$O51)), (1-Data!$O51), 1) * IF(AND($K$3="Yes", ISNUMBER(Data!$Q51)), (1-Data!$Q51), 1))</f>
        <v>0</v>
      </c>
      <c r="BL51" s="3">
        <f>IF(OR(Data!BM51="", Data!$H51="", $G51=""), 0, ((Data!BM51*Data!$H51*$G51)/2000) * IF(AND(BL$5="Particulate", ISNUMBER(Data!$O51)), (1-Data!$O51), 1) * IF(AND($K$3="Yes", ISNUMBER(Data!$Q51)), (1-Data!$Q51), 1))</f>
        <v>0</v>
      </c>
      <c r="BM51" s="3">
        <f>IF(OR(Data!BN51="", Data!$H51="", $G51=""), 0, ((Data!BN51*Data!$H51*$G51)/2000) * IF(AND(BM$5="Particulate", ISNUMBER(Data!$O51)), (1-Data!$O51), 1) * IF(AND($K$3="Yes", ISNUMBER(Data!$Q51)), (1-Data!$Q51), 1))</f>
        <v>0</v>
      </c>
      <c r="BN51" s="3">
        <f>IF(OR(Data!BO51="", Data!$H51="", $G51=""), 0, ((Data!BO51*Data!$H51*$G51)/2000) * IF(AND(BN$5="Particulate", ISNUMBER(Data!$O51)), (1-Data!$O51), 1) * IF(AND($K$3="Yes", ISNUMBER(Data!$Q51)), (1-Data!$Q51), 1))</f>
        <v>0</v>
      </c>
      <c r="BO51" s="3">
        <f>IF(OR(Data!BP51="", Data!$H51="", $G51=""), 0, ((Data!BP51*Data!$H51*$G51)/2000) * IF(AND(BO$5="Particulate", ISNUMBER(Data!$O51)), (1-Data!$O51), 1) * IF(AND($K$3="Yes", ISNUMBER(Data!$Q51)), (1-Data!$Q51), 1))</f>
        <v>0</v>
      </c>
      <c r="BP51" s="3">
        <f>IF(OR(Data!BQ51="", Data!$H51="", $G51=""), 0, ((Data!BQ51*Data!$H51*$G51)/2000) * IF(AND(BP$5="Particulate", ISNUMBER(Data!$O51)), (1-Data!$O51), 1) * IF(AND($K$3="Yes", ISNUMBER(Data!$Q51)), (1-Data!$Q51), 1))</f>
        <v>0</v>
      </c>
      <c r="BQ51" s="3">
        <f>IF(OR(Data!BR51="", Data!$H51="", $G51=""), 0, ((Data!BR51*Data!$H51*$G51)/2000) * IF(AND(BQ$5="Particulate", ISNUMBER(Data!$O51)), (1-Data!$O51), 1) * IF(AND($K$3="Yes", ISNUMBER(Data!$Q51)), (1-Data!$Q51), 1))</f>
        <v>0</v>
      </c>
      <c r="BR51" s="3">
        <f>IF(OR(Data!BS51="", Data!$H51="", $G51=""), 0, ((Data!BS51*Data!$H51*$G51)/2000) * IF(AND(BR$5="Particulate", ISNUMBER(Data!$O51)), (1-Data!$O51), 1) * IF(AND($K$3="Yes", ISNUMBER(Data!$Q51)), (1-Data!$Q51), 1))</f>
        <v>0</v>
      </c>
      <c r="BS51" s="3">
        <f>IF(OR(Data!BT51="", Data!$H51="", $G51=""), 0, ((Data!BT51*Data!$H51*$G51)/2000) * IF(AND(BS$5="Particulate", ISNUMBER(Data!$O51)), (1-Data!$O51), 1) * IF(AND($K$3="Yes", ISNUMBER(Data!$Q51)), (1-Data!$Q51), 1))</f>
        <v>0</v>
      </c>
      <c r="BT51" s="3">
        <f>IF(OR(Data!BU51="", Data!$H51="", $G51=""), 0, ((Data!BU51*Data!$H51*$G51)/2000) * IF(AND(BT$5="Particulate", ISNUMBER(Data!$O51)), (1-Data!$O51), 1) * IF(AND($K$3="Yes", ISNUMBER(Data!$Q51)), (1-Data!$Q51), 1))</f>
        <v>0</v>
      </c>
      <c r="BU51" s="3">
        <f>IF(OR(Data!BV51="", Data!$H51="", $G51=""), 0, ((Data!BV51*Data!$H51*$G51)/2000) * IF(AND(BU$5="Particulate", ISNUMBER(Data!$O51)), (1-Data!$O51), 1) * IF(AND($K$3="Yes", ISNUMBER(Data!$Q51)), (1-Data!$Q51), 1))</f>
        <v>0</v>
      </c>
      <c r="BV51" s="3">
        <f>IF(OR(Data!BW51="", Data!$H51="", $G51=""), 0, ((Data!BW51*Data!$H51*$G51)/2000) * IF(AND(BV$5="Particulate", ISNUMBER(Data!$O51)), (1-Data!$O51), 1) * IF(AND($K$3="Yes", ISNUMBER(Data!$Q51)), (1-Data!$Q51), 1))</f>
        <v>0</v>
      </c>
      <c r="BW51" s="3">
        <f>IF(OR(Data!BX51="", Data!$H51="", $G51=""), 0, ((Data!BX51*Data!$H51*$G51)/2000) * IF(AND(BW$5="Particulate", ISNUMBER(Data!$O51)), (1-Data!$O51), 1) * IF(AND($K$3="Yes", ISNUMBER(Data!$Q51)), (1-Data!$Q51), 1))</f>
        <v>0</v>
      </c>
      <c r="BX51" s="3">
        <f>IF(OR(Data!BY51="", Data!$H51="", $G51=""), 0, ((Data!BY51*Data!$H51*$G51)/2000) * IF(AND(BX$5="Particulate", ISNUMBER(Data!$O51)), (1-Data!$O51), 1) * IF(AND($K$3="Yes", ISNUMBER(Data!$Q51)), (1-Data!$Q51), 1))</f>
        <v>0</v>
      </c>
      <c r="BY51" s="3">
        <f>IF(OR(Data!BZ51="", Data!$H51="", $G51=""), 0, ((Data!BZ51*Data!$H51*$G51)/2000) * IF(AND(BY$5="Particulate", ISNUMBER(Data!$O51)), (1-Data!$O51), 1) * IF(AND($K$3="Yes", ISNUMBER(Data!$Q51)), (1-Data!$Q51), 1))</f>
        <v>0</v>
      </c>
      <c r="BZ51" s="3">
        <f>IF(OR(Data!CA51="", Data!$H51="", $G51=""), 0, ((Data!CA51*Data!$H51*$G51)/2000) * IF(AND(BZ$5="Particulate", ISNUMBER(Data!$O51)), (1-Data!$O51), 1) * IF(AND($K$3="Yes", ISNUMBER(Data!$Q51)), (1-Data!$Q51), 1))</f>
        <v>0</v>
      </c>
    </row>
    <row r="52" spans="1:78" x14ac:dyDescent="0.25">
      <c r="A52" s="347">
        <f>Data!A52</f>
        <v>44</v>
      </c>
      <c r="B52" s="108">
        <f>Data!B52</f>
        <v>0</v>
      </c>
      <c r="C52" s="108">
        <f>Data!C52</f>
        <v>0</v>
      </c>
      <c r="D52" s="108">
        <f>Data!D52</f>
        <v>0</v>
      </c>
      <c r="E52" s="108">
        <f>Data!E52</f>
        <v>0</v>
      </c>
      <c r="F52" s="108">
        <f>Data!F52</f>
        <v>0</v>
      </c>
      <c r="G52" s="189"/>
      <c r="Q52" s="365">
        <f>IF(ISNUMBER(Data!$K52), (Data!$K52*$G52)/2000, IF(AND(ISNUMBER(Data!$H52), ISNUMBER(Data!$I52)), (Data!$H52*Data!$I52*$G52)/2000, 0))</f>
        <v>0</v>
      </c>
      <c r="R52" s="17">
        <f>IF(ISNUMBER(Data!$L52), (Data!$L52*$G52)/2000, IF(AND(ISNUMBER(Data!$H52), ISNUMBER(Data!$J52)), (Data!$H52*Data!$J52*$G52)/2000, 0)) * IF(ISNUMBER(Data!$O52), 1-Data!$O52, 1) * IF(AND($K$3="yes",ISNUMBER(Data!$Q52)),(1-Data!$Q52),1)</f>
        <v>0</v>
      </c>
      <c r="S52" s="3">
        <f>IF(OR(Data!T52="", Data!$H52="", $G52=""), 0, ((Data!T52*Data!$H52*$G52)/2000) * IF(AND(S$5="Particulate", ISNUMBER(Data!$O52)), (1-Data!$O52), 1) * IF(AND($K$3="Yes", ISNUMBER(Data!$Q52)), (1-Data!$Q52), 1))</f>
        <v>0</v>
      </c>
      <c r="T52" s="3">
        <f>IF(OR(Data!U52="", Data!$H52="", $G52=""), 0, ((Data!U52*Data!$H52*$G52)/2000) * IF(AND(T$5="Particulate", ISNUMBER(Data!$O52)), (1-Data!$O52), 1) * IF(AND($K$3="Yes", ISNUMBER(Data!$Q52)), (1-Data!$Q52), 1))</f>
        <v>0</v>
      </c>
      <c r="U52" s="3">
        <f>IF(OR(Data!V52="", Data!$H52="", $G52=""), 0, ((Data!V52*Data!$H52*$G52)/2000) * IF(AND(U$5="Particulate", ISNUMBER(Data!$O52)), (1-Data!$O52), 1) * IF(AND($K$3="Yes", ISNUMBER(Data!$Q52)), (1-Data!$Q52), 1))</f>
        <v>0</v>
      </c>
      <c r="V52" s="3">
        <f>IF(OR(Data!W52="", Data!$H52="", $G52=""), 0, ((Data!W52*Data!$H52*$G52)/2000) * IF(AND(V$5="Particulate", ISNUMBER(Data!$O52)), (1-Data!$O52), 1) * IF(AND($K$3="Yes", ISNUMBER(Data!$Q52)), (1-Data!$Q52), 1))</f>
        <v>0</v>
      </c>
      <c r="W52" s="3">
        <f>IF(OR(Data!X52="", Data!$H52="", $G52=""), 0, ((Data!X52*Data!$H52*$G52)/2000) * IF(AND(W$5="Particulate", ISNUMBER(Data!$O52)), (1-Data!$O52), 1) * IF(AND($K$3="Yes", ISNUMBER(Data!$Q52)), (1-Data!$Q52), 1))</f>
        <v>0</v>
      </c>
      <c r="X52" s="3">
        <f>IF(OR(Data!Y52="", Data!$H52="", $G52=""), 0, ((Data!Y52*Data!$H52*$G52)/2000) * IF(AND(X$5="Particulate", ISNUMBER(Data!$O52)), (1-Data!$O52), 1) * IF(AND($K$3="Yes", ISNUMBER(Data!$Q52)), (1-Data!$Q52), 1))</f>
        <v>0</v>
      </c>
      <c r="Y52" s="3">
        <f>IF(OR(Data!Z52="", Data!$H52="", $G52=""), 0, ((Data!Z52*Data!$H52*$G52)/2000) * IF(AND(Y$5="Particulate", ISNUMBER(Data!$O52)), (1-Data!$O52), 1) * IF(AND($K$3="Yes", ISNUMBER(Data!$Q52)), (1-Data!$Q52), 1))</f>
        <v>0</v>
      </c>
      <c r="Z52" s="3">
        <f>IF(OR(Data!AA52="", Data!$H52="", $G52=""), 0, ((Data!AA52*Data!$H52*$G52)/2000) * IF(AND(Z$5="Particulate", ISNUMBER(Data!$O52)), (1-Data!$O52), 1) * IF(AND($K$3="Yes", ISNUMBER(Data!$Q52)), (1-Data!$Q52), 1))</f>
        <v>0</v>
      </c>
      <c r="AA52" s="3">
        <f>IF(OR(Data!AB52="", Data!$H52="", $G52=""), 0, ((Data!AB52*Data!$H52*$G52)/2000) * IF(AND(AA$5="Particulate", ISNUMBER(Data!$O52)), (1-Data!$O52), 1) * IF(AND($K$3="Yes", ISNUMBER(Data!$Q52)), (1-Data!$Q52), 1))</f>
        <v>0</v>
      </c>
      <c r="AB52" s="3">
        <f>IF(OR(Data!AC52="", Data!$H52="", $G52=""), 0, ((Data!AC52*Data!$H52*$G52)/2000) * IF(AND(AB$5="Particulate", ISNUMBER(Data!$O52)), (1-Data!$O52), 1) * IF(AND($K$3="Yes", ISNUMBER(Data!$Q52)), (1-Data!$Q52), 1))</f>
        <v>0</v>
      </c>
      <c r="AC52" s="3">
        <f>IF(OR(Data!AD52="", Data!$H52="", $G52=""), 0, ((Data!AD52*Data!$H52*$G52)/2000) * IF(AND(AC$5="Particulate", ISNUMBER(Data!$O52)), (1-Data!$O52), 1) * IF(AND($K$3="Yes", ISNUMBER(Data!$Q52)), (1-Data!$Q52), 1))</f>
        <v>0</v>
      </c>
      <c r="AD52" s="3">
        <f>IF(OR(Data!AE52="", Data!$H52="", $G52=""), 0, ((Data!AE52*Data!$H52*$G52)/2000) * IF(AND(AD$5="Particulate", ISNUMBER(Data!$O52)), (1-Data!$O52), 1) * IF(AND($K$3="Yes", ISNUMBER(Data!$Q52)), (1-Data!$Q52), 1))</f>
        <v>0</v>
      </c>
      <c r="AE52" s="3">
        <f>IF(OR(Data!AF52="", Data!$H52="", $G52=""), 0, ((Data!AF52*Data!$H52*$G52)/2000) * IF(AND(AE$5="Particulate", ISNUMBER(Data!$O52)), (1-Data!$O52), 1) * IF(AND($K$3="Yes", ISNUMBER(Data!$Q52)), (1-Data!$Q52), 1))</f>
        <v>0</v>
      </c>
      <c r="AF52" s="3">
        <f>IF(OR(Data!AG52="", Data!$H52="", $G52=""), 0, ((Data!AG52*Data!$H52*$G52)/2000) * IF(AND(AF$5="Particulate", ISNUMBER(Data!$O52)), (1-Data!$O52), 1) * IF(AND($K$3="Yes", ISNUMBER(Data!$Q52)), (1-Data!$Q52), 1))</f>
        <v>0</v>
      </c>
      <c r="AG52" s="3">
        <f>IF(OR(Data!AH52="", Data!$H52="", $G52=""), 0, ((Data!AH52*Data!$H52*$G52)/2000) * IF(AND(AG$5="Particulate", ISNUMBER(Data!$O52)), (1-Data!$O52), 1) * IF(AND($K$3="Yes", ISNUMBER(Data!$Q52)), (1-Data!$Q52), 1))</f>
        <v>0</v>
      </c>
      <c r="AH52" s="3">
        <f>IF(OR(Data!AI52="", Data!$H52="", $G52=""), 0, ((Data!AI52*Data!$H52*$G52)/2000) * IF(AND(AH$5="Particulate", ISNUMBER(Data!$O52)), (1-Data!$O52), 1) * IF(AND($K$3="Yes", ISNUMBER(Data!$Q52)), (1-Data!$Q52), 1))</f>
        <v>0</v>
      </c>
      <c r="AI52" s="3">
        <f>IF(OR(Data!AJ52="", Data!$H52="", $G52=""), 0, ((Data!AJ52*Data!$H52*$G52)/2000) * IF(AND(AI$5="Particulate", ISNUMBER(Data!$O52)), (1-Data!$O52), 1) * IF(AND($K$3="Yes", ISNUMBER(Data!$Q52)), (1-Data!$Q52), 1))</f>
        <v>0</v>
      </c>
      <c r="AJ52" s="3">
        <f>IF(OR(Data!AK52="", Data!$H52="", $G52=""), 0, ((Data!AK52*Data!$H52*$G52)/2000) * IF(AND(AJ$5="Particulate", ISNUMBER(Data!$O52)), (1-Data!$O52), 1) * IF(AND($K$3="Yes", ISNUMBER(Data!$Q52)), (1-Data!$Q52), 1))</f>
        <v>0</v>
      </c>
      <c r="AK52" s="3">
        <f>IF(OR(Data!AL52="", Data!$H52="", $G52=""), 0, ((Data!AL52*Data!$H52*$G52)/2000) * IF(AND(AK$5="Particulate", ISNUMBER(Data!$O52)), (1-Data!$O52), 1) * IF(AND($K$3="Yes", ISNUMBER(Data!$Q52)), (1-Data!$Q52), 1))</f>
        <v>0</v>
      </c>
      <c r="AL52" s="3">
        <f>IF(OR(Data!AM52="", Data!$H52="", $G52=""), 0, ((Data!AM52*Data!$H52*$G52)/2000) * IF(AND(AL$5="Particulate", ISNUMBER(Data!$O52)), (1-Data!$O52), 1) * IF(AND($K$3="Yes", ISNUMBER(Data!$Q52)), (1-Data!$Q52), 1))</f>
        <v>0</v>
      </c>
      <c r="AM52" s="3">
        <f>IF(OR(Data!AN52="", Data!$H52="", $G52=""), 0, ((Data!AN52*Data!$H52*$G52)/2000) * IF(AND(AM$5="Particulate", ISNUMBER(Data!$O52)), (1-Data!$O52), 1) * IF(AND($K$3="Yes", ISNUMBER(Data!$Q52)), (1-Data!$Q52), 1))</f>
        <v>0</v>
      </c>
      <c r="AN52" s="3">
        <f>IF(OR(Data!AO52="", Data!$H52="", $G52=""), 0, ((Data!AO52*Data!$H52*$G52)/2000) * IF(AND(AN$5="Particulate", ISNUMBER(Data!$O52)), (1-Data!$O52), 1) * IF(AND($K$3="Yes", ISNUMBER(Data!$Q52)), (1-Data!$Q52), 1))</f>
        <v>0</v>
      </c>
      <c r="AO52" s="3">
        <f>IF(OR(Data!AP52="", Data!$H52="", $G52=""), 0, ((Data!AP52*Data!$H52*$G52)/2000) * IF(AND(AO$5="Particulate", ISNUMBER(Data!$O52)), (1-Data!$O52), 1) * IF(AND($K$3="Yes", ISNUMBER(Data!$Q52)), (1-Data!$Q52), 1))</f>
        <v>0</v>
      </c>
      <c r="AP52" s="3">
        <f>IF(OR(Data!AQ52="", Data!$H52="", $G52=""), 0, ((Data!AQ52*Data!$H52*$G52)/2000) * IF(AND(AP$5="Particulate", ISNUMBER(Data!$O52)), (1-Data!$O52), 1) * IF(AND($K$3="Yes", ISNUMBER(Data!$Q52)), (1-Data!$Q52), 1))</f>
        <v>0</v>
      </c>
      <c r="AQ52" s="3">
        <f>IF(OR(Data!AR52="", Data!$H52="", $G52=""), 0, ((Data!AR52*Data!$H52*$G52)/2000) * IF(AND(AQ$5="Particulate", ISNUMBER(Data!$O52)), (1-Data!$O52), 1) * IF(AND($K$3="Yes", ISNUMBER(Data!$Q52)), (1-Data!$Q52), 1))</f>
        <v>0</v>
      </c>
      <c r="AR52" s="3">
        <f>IF(OR(Data!AS52="", Data!$H52="", $G52=""), 0, ((Data!AS52*Data!$H52*$G52)/2000) * IF(AND(AR$5="Particulate", ISNUMBER(Data!$O52)), (1-Data!$O52), 1) * IF(AND($K$3="Yes", ISNUMBER(Data!$Q52)), (1-Data!$Q52), 1))</f>
        <v>0</v>
      </c>
      <c r="AS52" s="3">
        <f>IF(OR(Data!AT52="", Data!$H52="", $G52=""), 0, ((Data!AT52*Data!$H52*$G52)/2000) * IF(AND(AS$5="Particulate", ISNUMBER(Data!$O52)), (1-Data!$O52), 1) * IF(AND($K$3="Yes", ISNUMBER(Data!$Q52)), (1-Data!$Q52), 1))</f>
        <v>0</v>
      </c>
      <c r="AT52" s="3">
        <f>IF(OR(Data!AU52="", Data!$H52="", $G52=""), 0, ((Data!AU52*Data!$H52*$G52)/2000) * IF(AND(AT$5="Particulate", ISNUMBER(Data!$O52)), (1-Data!$O52), 1) * IF(AND($K$3="Yes", ISNUMBER(Data!$Q52)), (1-Data!$Q52), 1))</f>
        <v>0</v>
      </c>
      <c r="AU52" s="3">
        <f>IF(OR(Data!AV52="", Data!$H52="", $G52=""), 0, ((Data!AV52*Data!$H52*$G52)/2000) * IF(AND(AU$5="Particulate", ISNUMBER(Data!$O52)), (1-Data!$O52), 1) * IF(AND($K$3="Yes", ISNUMBER(Data!$Q52)), (1-Data!$Q52), 1))</f>
        <v>0</v>
      </c>
      <c r="AV52" s="3">
        <f>IF(OR(Data!AW52="", Data!$H52="", $G52=""), 0, ((Data!AW52*Data!$H52*$G52)/2000) * IF(AND(AV$5="Particulate", ISNUMBER(Data!$O52)), (1-Data!$O52), 1) * IF(AND($K$3="Yes", ISNUMBER(Data!$Q52)), (1-Data!$Q52), 1))</f>
        <v>0</v>
      </c>
      <c r="AW52" s="3">
        <f>IF(OR(Data!AX52="", Data!$H52="", $G52=""), 0, ((Data!AX52*Data!$H52*$G52)/2000) * IF(AND(AW$5="Particulate", ISNUMBER(Data!$O52)), (1-Data!$O52), 1) * IF(AND($K$3="Yes", ISNUMBER(Data!$Q52)), (1-Data!$Q52), 1))</f>
        <v>0</v>
      </c>
      <c r="AX52" s="3">
        <f>IF(OR(Data!AY52="", Data!$H52="", $G52=""), 0, ((Data!AY52*Data!$H52*$G52)/2000) * IF(AND(AX$5="Particulate", ISNUMBER(Data!$O52)), (1-Data!$O52), 1) * IF(AND($K$3="Yes", ISNUMBER(Data!$Q52)), (1-Data!$Q52), 1))</f>
        <v>0</v>
      </c>
      <c r="AY52" s="3">
        <f>IF(OR(Data!AZ52="", Data!$H52="", $G52=""), 0, ((Data!AZ52*Data!$H52*$G52)/2000) * IF(AND(AY$5="Particulate", ISNUMBER(Data!$O52)), (1-Data!$O52), 1) * IF(AND($K$3="Yes", ISNUMBER(Data!$Q52)), (1-Data!$Q52), 1))</f>
        <v>0</v>
      </c>
      <c r="AZ52" s="3">
        <f>IF(OR(Data!BA52="", Data!$H52="", $G52=""), 0, ((Data!BA52*Data!$H52*$G52)/2000) * IF(AND(AZ$5="Particulate", ISNUMBER(Data!$O52)), (1-Data!$O52), 1) * IF(AND($K$3="Yes", ISNUMBER(Data!$Q52)), (1-Data!$Q52), 1))</f>
        <v>0</v>
      </c>
      <c r="BA52" s="3">
        <f>IF(OR(Data!BB52="", Data!$H52="", $G52=""), 0, ((Data!BB52*Data!$H52*$G52)/2000) * IF(AND(BA$5="Particulate", ISNUMBER(Data!$O52)), (1-Data!$O52), 1) * IF(AND($K$3="Yes", ISNUMBER(Data!$Q52)), (1-Data!$Q52), 1))</f>
        <v>0</v>
      </c>
      <c r="BB52" s="3">
        <f>IF(OR(Data!BC52="", Data!$H52="", $G52=""), 0, ((Data!BC52*Data!$H52*$G52)/2000) * IF(AND(BB$5="Particulate", ISNUMBER(Data!$O52)), (1-Data!$O52), 1) * IF(AND($K$3="Yes", ISNUMBER(Data!$Q52)), (1-Data!$Q52), 1))</f>
        <v>0</v>
      </c>
      <c r="BC52" s="3">
        <f>IF(OR(Data!BD52="", Data!$H52="", $G52=""), 0, ((Data!BD52*Data!$H52*$G52)/2000) * IF(AND(BC$5="Particulate", ISNUMBER(Data!$O52)), (1-Data!$O52), 1) * IF(AND($K$3="Yes", ISNUMBER(Data!$Q52)), (1-Data!$Q52), 1))</f>
        <v>0</v>
      </c>
      <c r="BD52" s="3">
        <f>IF(OR(Data!BE52="", Data!$H52="", $G52=""), 0, ((Data!BE52*Data!$H52*$G52)/2000) * IF(AND(BD$5="Particulate", ISNUMBER(Data!$O52)), (1-Data!$O52), 1) * IF(AND($K$3="Yes", ISNUMBER(Data!$Q52)), (1-Data!$Q52), 1))</f>
        <v>0</v>
      </c>
      <c r="BE52" s="3">
        <f>IF(OR(Data!BF52="", Data!$H52="", $G52=""), 0, ((Data!BF52*Data!$H52*$G52)/2000) * IF(AND(BE$5="Particulate", ISNUMBER(Data!$O52)), (1-Data!$O52), 1) * IF(AND($K$3="Yes", ISNUMBER(Data!$Q52)), (1-Data!$Q52), 1))</f>
        <v>0</v>
      </c>
      <c r="BF52" s="3">
        <f>IF(OR(Data!BG52="", Data!$H52="", $G52=""), 0, ((Data!BG52*Data!$H52*$G52)/2000) * IF(AND(BF$5="Particulate", ISNUMBER(Data!$O52)), (1-Data!$O52), 1) * IF(AND($K$3="Yes", ISNUMBER(Data!$Q52)), (1-Data!$Q52), 1))</f>
        <v>0</v>
      </c>
      <c r="BG52" s="3">
        <f>IF(OR(Data!BH52="", Data!$H52="", $G52=""), 0, ((Data!BH52*Data!$H52*$G52)/2000) * IF(AND(BG$5="Particulate", ISNUMBER(Data!$O52)), (1-Data!$O52), 1) * IF(AND($K$3="Yes", ISNUMBER(Data!$Q52)), (1-Data!$Q52), 1))</f>
        <v>0</v>
      </c>
      <c r="BH52" s="3">
        <f>IF(OR(Data!BI52="", Data!$H52="", $G52=""), 0, ((Data!BI52*Data!$H52*$G52)/2000) * IF(AND(BH$5="Particulate", ISNUMBER(Data!$O52)), (1-Data!$O52), 1) * IF(AND($K$3="Yes", ISNUMBER(Data!$Q52)), (1-Data!$Q52), 1))</f>
        <v>0</v>
      </c>
      <c r="BI52" s="3">
        <f>IF(OR(Data!BJ52="", Data!$H52="", $G52=""), 0, ((Data!BJ52*Data!$H52*$G52)/2000) * IF(AND(BI$5="Particulate", ISNUMBER(Data!$O52)), (1-Data!$O52), 1) * IF(AND($K$3="Yes", ISNUMBER(Data!$Q52)), (1-Data!$Q52), 1))</f>
        <v>0</v>
      </c>
      <c r="BJ52" s="3">
        <f>IF(OR(Data!BK52="", Data!$H52="", $G52=""), 0, ((Data!BK52*Data!$H52*$G52)/2000) * IF(AND(BJ$5="Particulate", ISNUMBER(Data!$O52)), (1-Data!$O52), 1) * IF(AND($K$3="Yes", ISNUMBER(Data!$Q52)), (1-Data!$Q52), 1))</f>
        <v>0</v>
      </c>
      <c r="BK52" s="3">
        <f>IF(OR(Data!BL52="", Data!$H52="", $G52=""), 0, ((Data!BL52*Data!$H52*$G52)/2000) * IF(AND(BK$5="Particulate", ISNUMBER(Data!$O52)), (1-Data!$O52), 1) * IF(AND($K$3="Yes", ISNUMBER(Data!$Q52)), (1-Data!$Q52), 1))</f>
        <v>0</v>
      </c>
      <c r="BL52" s="3">
        <f>IF(OR(Data!BM52="", Data!$H52="", $G52=""), 0, ((Data!BM52*Data!$H52*$G52)/2000) * IF(AND(BL$5="Particulate", ISNUMBER(Data!$O52)), (1-Data!$O52), 1) * IF(AND($K$3="Yes", ISNUMBER(Data!$Q52)), (1-Data!$Q52), 1))</f>
        <v>0</v>
      </c>
      <c r="BM52" s="3">
        <f>IF(OR(Data!BN52="", Data!$H52="", $G52=""), 0, ((Data!BN52*Data!$H52*$G52)/2000) * IF(AND(BM$5="Particulate", ISNUMBER(Data!$O52)), (1-Data!$O52), 1) * IF(AND($K$3="Yes", ISNUMBER(Data!$Q52)), (1-Data!$Q52), 1))</f>
        <v>0</v>
      </c>
      <c r="BN52" s="3">
        <f>IF(OR(Data!BO52="", Data!$H52="", $G52=""), 0, ((Data!BO52*Data!$H52*$G52)/2000) * IF(AND(BN$5="Particulate", ISNUMBER(Data!$O52)), (1-Data!$O52), 1) * IF(AND($K$3="Yes", ISNUMBER(Data!$Q52)), (1-Data!$Q52), 1))</f>
        <v>0</v>
      </c>
      <c r="BO52" s="3">
        <f>IF(OR(Data!BP52="", Data!$H52="", $G52=""), 0, ((Data!BP52*Data!$H52*$G52)/2000) * IF(AND(BO$5="Particulate", ISNUMBER(Data!$O52)), (1-Data!$O52), 1) * IF(AND($K$3="Yes", ISNUMBER(Data!$Q52)), (1-Data!$Q52), 1))</f>
        <v>0</v>
      </c>
      <c r="BP52" s="3">
        <f>IF(OR(Data!BQ52="", Data!$H52="", $G52=""), 0, ((Data!BQ52*Data!$H52*$G52)/2000) * IF(AND(BP$5="Particulate", ISNUMBER(Data!$O52)), (1-Data!$O52), 1) * IF(AND($K$3="Yes", ISNUMBER(Data!$Q52)), (1-Data!$Q52), 1))</f>
        <v>0</v>
      </c>
      <c r="BQ52" s="3">
        <f>IF(OR(Data!BR52="", Data!$H52="", $G52=""), 0, ((Data!BR52*Data!$H52*$G52)/2000) * IF(AND(BQ$5="Particulate", ISNUMBER(Data!$O52)), (1-Data!$O52), 1) * IF(AND($K$3="Yes", ISNUMBER(Data!$Q52)), (1-Data!$Q52), 1))</f>
        <v>0</v>
      </c>
      <c r="BR52" s="3">
        <f>IF(OR(Data!BS52="", Data!$H52="", $G52=""), 0, ((Data!BS52*Data!$H52*$G52)/2000) * IF(AND(BR$5="Particulate", ISNUMBER(Data!$O52)), (1-Data!$O52), 1) * IF(AND($K$3="Yes", ISNUMBER(Data!$Q52)), (1-Data!$Q52), 1))</f>
        <v>0</v>
      </c>
      <c r="BS52" s="3">
        <f>IF(OR(Data!BT52="", Data!$H52="", $G52=""), 0, ((Data!BT52*Data!$H52*$G52)/2000) * IF(AND(BS$5="Particulate", ISNUMBER(Data!$O52)), (1-Data!$O52), 1) * IF(AND($K$3="Yes", ISNUMBER(Data!$Q52)), (1-Data!$Q52), 1))</f>
        <v>0</v>
      </c>
      <c r="BT52" s="3">
        <f>IF(OR(Data!BU52="", Data!$H52="", $G52=""), 0, ((Data!BU52*Data!$H52*$G52)/2000) * IF(AND(BT$5="Particulate", ISNUMBER(Data!$O52)), (1-Data!$O52), 1) * IF(AND($K$3="Yes", ISNUMBER(Data!$Q52)), (1-Data!$Q52), 1))</f>
        <v>0</v>
      </c>
      <c r="BU52" s="3">
        <f>IF(OR(Data!BV52="", Data!$H52="", $G52=""), 0, ((Data!BV52*Data!$H52*$G52)/2000) * IF(AND(BU$5="Particulate", ISNUMBER(Data!$O52)), (1-Data!$O52), 1) * IF(AND($K$3="Yes", ISNUMBER(Data!$Q52)), (1-Data!$Q52), 1))</f>
        <v>0</v>
      </c>
      <c r="BV52" s="3">
        <f>IF(OR(Data!BW52="", Data!$H52="", $G52=""), 0, ((Data!BW52*Data!$H52*$G52)/2000) * IF(AND(BV$5="Particulate", ISNUMBER(Data!$O52)), (1-Data!$O52), 1) * IF(AND($K$3="Yes", ISNUMBER(Data!$Q52)), (1-Data!$Q52), 1))</f>
        <v>0</v>
      </c>
      <c r="BW52" s="3">
        <f>IF(OR(Data!BX52="", Data!$H52="", $G52=""), 0, ((Data!BX52*Data!$H52*$G52)/2000) * IF(AND(BW$5="Particulate", ISNUMBER(Data!$O52)), (1-Data!$O52), 1) * IF(AND($K$3="Yes", ISNUMBER(Data!$Q52)), (1-Data!$Q52), 1))</f>
        <v>0</v>
      </c>
      <c r="BX52" s="3">
        <f>IF(OR(Data!BY52="", Data!$H52="", $G52=""), 0, ((Data!BY52*Data!$H52*$G52)/2000) * IF(AND(BX$5="Particulate", ISNUMBER(Data!$O52)), (1-Data!$O52), 1) * IF(AND($K$3="Yes", ISNUMBER(Data!$Q52)), (1-Data!$Q52), 1))</f>
        <v>0</v>
      </c>
      <c r="BY52" s="3">
        <f>IF(OR(Data!BZ52="", Data!$H52="", $G52=""), 0, ((Data!BZ52*Data!$H52*$G52)/2000) * IF(AND(BY$5="Particulate", ISNUMBER(Data!$O52)), (1-Data!$O52), 1) * IF(AND($K$3="Yes", ISNUMBER(Data!$Q52)), (1-Data!$Q52), 1))</f>
        <v>0</v>
      </c>
      <c r="BZ52" s="3">
        <f>IF(OR(Data!CA52="", Data!$H52="", $G52=""), 0, ((Data!CA52*Data!$H52*$G52)/2000) * IF(AND(BZ$5="Particulate", ISNUMBER(Data!$O52)), (1-Data!$O52), 1) * IF(AND($K$3="Yes", ISNUMBER(Data!$Q52)), (1-Data!$Q52), 1))</f>
        <v>0</v>
      </c>
    </row>
    <row r="53" spans="1:78" x14ac:dyDescent="0.25">
      <c r="A53" s="347">
        <f>Data!A53</f>
        <v>45</v>
      </c>
      <c r="B53" s="108">
        <f>Data!B53</f>
        <v>0</v>
      </c>
      <c r="C53" s="108">
        <f>Data!C53</f>
        <v>0</v>
      </c>
      <c r="D53" s="108">
        <f>Data!D53</f>
        <v>0</v>
      </c>
      <c r="E53" s="108">
        <f>Data!E53</f>
        <v>0</v>
      </c>
      <c r="F53" s="108">
        <f>Data!F53</f>
        <v>0</v>
      </c>
      <c r="G53" s="189"/>
      <c r="Q53" s="365">
        <f>IF(ISNUMBER(Data!$K53), (Data!$K53*$G53)/2000, IF(AND(ISNUMBER(Data!$H53), ISNUMBER(Data!$I53)), (Data!$H53*Data!$I53*$G53)/2000, 0))</f>
        <v>0</v>
      </c>
      <c r="R53" s="17">
        <f>IF(ISNUMBER(Data!$L53), (Data!$L53*$G53)/2000, IF(AND(ISNUMBER(Data!$H53), ISNUMBER(Data!$J53)), (Data!$H53*Data!$J53*$G53)/2000, 0)) * IF(ISNUMBER(Data!$O53), 1-Data!$O53, 1) * IF(AND($K$3="yes",ISNUMBER(Data!$Q53)),(1-Data!$Q53),1)</f>
        <v>0</v>
      </c>
      <c r="S53" s="3">
        <f>IF(OR(Data!T53="", Data!$H53="", $G53=""), 0, ((Data!T53*Data!$H53*$G53)/2000) * IF(AND(S$5="Particulate", ISNUMBER(Data!$O53)), (1-Data!$O53), 1) * IF(AND($K$3="Yes", ISNUMBER(Data!$Q53)), (1-Data!$Q53), 1))</f>
        <v>0</v>
      </c>
      <c r="T53" s="3">
        <f>IF(OR(Data!U53="", Data!$H53="", $G53=""), 0, ((Data!U53*Data!$H53*$G53)/2000) * IF(AND(T$5="Particulate", ISNUMBER(Data!$O53)), (1-Data!$O53), 1) * IF(AND($K$3="Yes", ISNUMBER(Data!$Q53)), (1-Data!$Q53), 1))</f>
        <v>0</v>
      </c>
      <c r="U53" s="3">
        <f>IF(OR(Data!V53="", Data!$H53="", $G53=""), 0, ((Data!V53*Data!$H53*$G53)/2000) * IF(AND(U$5="Particulate", ISNUMBER(Data!$O53)), (1-Data!$O53), 1) * IF(AND($K$3="Yes", ISNUMBER(Data!$Q53)), (1-Data!$Q53), 1))</f>
        <v>0</v>
      </c>
      <c r="V53" s="3">
        <f>IF(OR(Data!W53="", Data!$H53="", $G53=""), 0, ((Data!W53*Data!$H53*$G53)/2000) * IF(AND(V$5="Particulate", ISNUMBER(Data!$O53)), (1-Data!$O53), 1) * IF(AND($K$3="Yes", ISNUMBER(Data!$Q53)), (1-Data!$Q53), 1))</f>
        <v>0</v>
      </c>
      <c r="W53" s="3">
        <f>IF(OR(Data!X53="", Data!$H53="", $G53=""), 0, ((Data!X53*Data!$H53*$G53)/2000) * IF(AND(W$5="Particulate", ISNUMBER(Data!$O53)), (1-Data!$O53), 1) * IF(AND($K$3="Yes", ISNUMBER(Data!$Q53)), (1-Data!$Q53), 1))</f>
        <v>0</v>
      </c>
      <c r="X53" s="3">
        <f>IF(OR(Data!Y53="", Data!$H53="", $G53=""), 0, ((Data!Y53*Data!$H53*$G53)/2000) * IF(AND(X$5="Particulate", ISNUMBER(Data!$O53)), (1-Data!$O53), 1) * IF(AND($K$3="Yes", ISNUMBER(Data!$Q53)), (1-Data!$Q53), 1))</f>
        <v>0</v>
      </c>
      <c r="Y53" s="3">
        <f>IF(OR(Data!Z53="", Data!$H53="", $G53=""), 0, ((Data!Z53*Data!$H53*$G53)/2000) * IF(AND(Y$5="Particulate", ISNUMBER(Data!$O53)), (1-Data!$O53), 1) * IF(AND($K$3="Yes", ISNUMBER(Data!$Q53)), (1-Data!$Q53), 1))</f>
        <v>0</v>
      </c>
      <c r="Z53" s="3">
        <f>IF(OR(Data!AA53="", Data!$H53="", $G53=""), 0, ((Data!AA53*Data!$H53*$G53)/2000) * IF(AND(Z$5="Particulate", ISNUMBER(Data!$O53)), (1-Data!$O53), 1) * IF(AND($K$3="Yes", ISNUMBER(Data!$Q53)), (1-Data!$Q53), 1))</f>
        <v>0</v>
      </c>
      <c r="AA53" s="3">
        <f>IF(OR(Data!AB53="", Data!$H53="", $G53=""), 0, ((Data!AB53*Data!$H53*$G53)/2000) * IF(AND(AA$5="Particulate", ISNUMBER(Data!$O53)), (1-Data!$O53), 1) * IF(AND($K$3="Yes", ISNUMBER(Data!$Q53)), (1-Data!$Q53), 1))</f>
        <v>0</v>
      </c>
      <c r="AB53" s="3">
        <f>IF(OR(Data!AC53="", Data!$H53="", $G53=""), 0, ((Data!AC53*Data!$H53*$G53)/2000) * IF(AND(AB$5="Particulate", ISNUMBER(Data!$O53)), (1-Data!$O53), 1) * IF(AND($K$3="Yes", ISNUMBER(Data!$Q53)), (1-Data!$Q53), 1))</f>
        <v>0</v>
      </c>
      <c r="AC53" s="3">
        <f>IF(OR(Data!AD53="", Data!$H53="", $G53=""), 0, ((Data!AD53*Data!$H53*$G53)/2000) * IF(AND(AC$5="Particulate", ISNUMBER(Data!$O53)), (1-Data!$O53), 1) * IF(AND($K$3="Yes", ISNUMBER(Data!$Q53)), (1-Data!$Q53), 1))</f>
        <v>0</v>
      </c>
      <c r="AD53" s="3">
        <f>IF(OR(Data!AE53="", Data!$H53="", $G53=""), 0, ((Data!AE53*Data!$H53*$G53)/2000) * IF(AND(AD$5="Particulate", ISNUMBER(Data!$O53)), (1-Data!$O53), 1) * IF(AND($K$3="Yes", ISNUMBER(Data!$Q53)), (1-Data!$Q53), 1))</f>
        <v>0</v>
      </c>
      <c r="AE53" s="3">
        <f>IF(OR(Data!AF53="", Data!$H53="", $G53=""), 0, ((Data!AF53*Data!$H53*$G53)/2000) * IF(AND(AE$5="Particulate", ISNUMBER(Data!$O53)), (1-Data!$O53), 1) * IF(AND($K$3="Yes", ISNUMBER(Data!$Q53)), (1-Data!$Q53), 1))</f>
        <v>0</v>
      </c>
      <c r="AF53" s="3">
        <f>IF(OR(Data!AG53="", Data!$H53="", $G53=""), 0, ((Data!AG53*Data!$H53*$G53)/2000) * IF(AND(AF$5="Particulate", ISNUMBER(Data!$O53)), (1-Data!$O53), 1) * IF(AND($K$3="Yes", ISNUMBER(Data!$Q53)), (1-Data!$Q53), 1))</f>
        <v>0</v>
      </c>
      <c r="AG53" s="3">
        <f>IF(OR(Data!AH53="", Data!$H53="", $G53=""), 0, ((Data!AH53*Data!$H53*$G53)/2000) * IF(AND(AG$5="Particulate", ISNUMBER(Data!$O53)), (1-Data!$O53), 1) * IF(AND($K$3="Yes", ISNUMBER(Data!$Q53)), (1-Data!$Q53), 1))</f>
        <v>0</v>
      </c>
      <c r="AH53" s="3">
        <f>IF(OR(Data!AI53="", Data!$H53="", $G53=""), 0, ((Data!AI53*Data!$H53*$G53)/2000) * IF(AND(AH$5="Particulate", ISNUMBER(Data!$O53)), (1-Data!$O53), 1) * IF(AND($K$3="Yes", ISNUMBER(Data!$Q53)), (1-Data!$Q53), 1))</f>
        <v>0</v>
      </c>
      <c r="AI53" s="3">
        <f>IF(OR(Data!AJ53="", Data!$H53="", $G53=""), 0, ((Data!AJ53*Data!$H53*$G53)/2000) * IF(AND(AI$5="Particulate", ISNUMBER(Data!$O53)), (1-Data!$O53), 1) * IF(AND($K$3="Yes", ISNUMBER(Data!$Q53)), (1-Data!$Q53), 1))</f>
        <v>0</v>
      </c>
      <c r="AJ53" s="3">
        <f>IF(OR(Data!AK53="", Data!$H53="", $G53=""), 0, ((Data!AK53*Data!$H53*$G53)/2000) * IF(AND(AJ$5="Particulate", ISNUMBER(Data!$O53)), (1-Data!$O53), 1) * IF(AND($K$3="Yes", ISNUMBER(Data!$Q53)), (1-Data!$Q53), 1))</f>
        <v>0</v>
      </c>
      <c r="AK53" s="3">
        <f>IF(OR(Data!AL53="", Data!$H53="", $G53=""), 0, ((Data!AL53*Data!$H53*$G53)/2000) * IF(AND(AK$5="Particulate", ISNUMBER(Data!$O53)), (1-Data!$O53), 1) * IF(AND($K$3="Yes", ISNUMBER(Data!$Q53)), (1-Data!$Q53), 1))</f>
        <v>0</v>
      </c>
      <c r="AL53" s="3">
        <f>IF(OR(Data!AM53="", Data!$H53="", $G53=""), 0, ((Data!AM53*Data!$H53*$G53)/2000) * IF(AND(AL$5="Particulate", ISNUMBER(Data!$O53)), (1-Data!$O53), 1) * IF(AND($K$3="Yes", ISNUMBER(Data!$Q53)), (1-Data!$Q53), 1))</f>
        <v>0</v>
      </c>
      <c r="AM53" s="3">
        <f>IF(OR(Data!AN53="", Data!$H53="", $G53=""), 0, ((Data!AN53*Data!$H53*$G53)/2000) * IF(AND(AM$5="Particulate", ISNUMBER(Data!$O53)), (1-Data!$O53), 1) * IF(AND($K$3="Yes", ISNUMBER(Data!$Q53)), (1-Data!$Q53), 1))</f>
        <v>0</v>
      </c>
      <c r="AN53" s="3">
        <f>IF(OR(Data!AO53="", Data!$H53="", $G53=""), 0, ((Data!AO53*Data!$H53*$G53)/2000) * IF(AND(AN$5="Particulate", ISNUMBER(Data!$O53)), (1-Data!$O53), 1) * IF(AND($K$3="Yes", ISNUMBER(Data!$Q53)), (1-Data!$Q53), 1))</f>
        <v>0</v>
      </c>
      <c r="AO53" s="3">
        <f>IF(OR(Data!AP53="", Data!$H53="", $G53=""), 0, ((Data!AP53*Data!$H53*$G53)/2000) * IF(AND(AO$5="Particulate", ISNUMBER(Data!$O53)), (1-Data!$O53), 1) * IF(AND($K$3="Yes", ISNUMBER(Data!$Q53)), (1-Data!$Q53), 1))</f>
        <v>0</v>
      </c>
      <c r="AP53" s="3">
        <f>IF(OR(Data!AQ53="", Data!$H53="", $G53=""), 0, ((Data!AQ53*Data!$H53*$G53)/2000) * IF(AND(AP$5="Particulate", ISNUMBER(Data!$O53)), (1-Data!$O53), 1) * IF(AND($K$3="Yes", ISNUMBER(Data!$Q53)), (1-Data!$Q53), 1))</f>
        <v>0</v>
      </c>
      <c r="AQ53" s="3">
        <f>IF(OR(Data!AR53="", Data!$H53="", $G53=""), 0, ((Data!AR53*Data!$H53*$G53)/2000) * IF(AND(AQ$5="Particulate", ISNUMBER(Data!$O53)), (1-Data!$O53), 1) * IF(AND($K$3="Yes", ISNUMBER(Data!$Q53)), (1-Data!$Q53), 1))</f>
        <v>0</v>
      </c>
      <c r="AR53" s="3">
        <f>IF(OR(Data!AS53="", Data!$H53="", $G53=""), 0, ((Data!AS53*Data!$H53*$G53)/2000) * IF(AND(AR$5="Particulate", ISNUMBER(Data!$O53)), (1-Data!$O53), 1) * IF(AND($K$3="Yes", ISNUMBER(Data!$Q53)), (1-Data!$Q53), 1))</f>
        <v>0</v>
      </c>
      <c r="AS53" s="3">
        <f>IF(OR(Data!AT53="", Data!$H53="", $G53=""), 0, ((Data!AT53*Data!$H53*$G53)/2000) * IF(AND(AS$5="Particulate", ISNUMBER(Data!$O53)), (1-Data!$O53), 1) * IF(AND($K$3="Yes", ISNUMBER(Data!$Q53)), (1-Data!$Q53), 1))</f>
        <v>0</v>
      </c>
      <c r="AT53" s="3">
        <f>IF(OR(Data!AU53="", Data!$H53="", $G53=""), 0, ((Data!AU53*Data!$H53*$G53)/2000) * IF(AND(AT$5="Particulate", ISNUMBER(Data!$O53)), (1-Data!$O53), 1) * IF(AND($K$3="Yes", ISNUMBER(Data!$Q53)), (1-Data!$Q53), 1))</f>
        <v>0</v>
      </c>
      <c r="AU53" s="3">
        <f>IF(OR(Data!AV53="", Data!$H53="", $G53=""), 0, ((Data!AV53*Data!$H53*$G53)/2000) * IF(AND(AU$5="Particulate", ISNUMBER(Data!$O53)), (1-Data!$O53), 1) * IF(AND($K$3="Yes", ISNUMBER(Data!$Q53)), (1-Data!$Q53), 1))</f>
        <v>0</v>
      </c>
      <c r="AV53" s="3">
        <f>IF(OR(Data!AW53="", Data!$H53="", $G53=""), 0, ((Data!AW53*Data!$H53*$G53)/2000) * IF(AND(AV$5="Particulate", ISNUMBER(Data!$O53)), (1-Data!$O53), 1) * IF(AND($K$3="Yes", ISNUMBER(Data!$Q53)), (1-Data!$Q53), 1))</f>
        <v>0</v>
      </c>
      <c r="AW53" s="3">
        <f>IF(OR(Data!AX53="", Data!$H53="", $G53=""), 0, ((Data!AX53*Data!$H53*$G53)/2000) * IF(AND(AW$5="Particulate", ISNUMBER(Data!$O53)), (1-Data!$O53), 1) * IF(AND($K$3="Yes", ISNUMBER(Data!$Q53)), (1-Data!$Q53), 1))</f>
        <v>0</v>
      </c>
      <c r="AX53" s="3">
        <f>IF(OR(Data!AY53="", Data!$H53="", $G53=""), 0, ((Data!AY53*Data!$H53*$G53)/2000) * IF(AND(AX$5="Particulate", ISNUMBER(Data!$O53)), (1-Data!$O53), 1) * IF(AND($K$3="Yes", ISNUMBER(Data!$Q53)), (1-Data!$Q53), 1))</f>
        <v>0</v>
      </c>
      <c r="AY53" s="3">
        <f>IF(OR(Data!AZ53="", Data!$H53="", $G53=""), 0, ((Data!AZ53*Data!$H53*$G53)/2000) * IF(AND(AY$5="Particulate", ISNUMBER(Data!$O53)), (1-Data!$O53), 1) * IF(AND($K$3="Yes", ISNUMBER(Data!$Q53)), (1-Data!$Q53), 1))</f>
        <v>0</v>
      </c>
      <c r="AZ53" s="3">
        <f>IF(OR(Data!BA53="", Data!$H53="", $G53=""), 0, ((Data!BA53*Data!$H53*$G53)/2000) * IF(AND(AZ$5="Particulate", ISNUMBER(Data!$O53)), (1-Data!$O53), 1) * IF(AND($K$3="Yes", ISNUMBER(Data!$Q53)), (1-Data!$Q53), 1))</f>
        <v>0</v>
      </c>
      <c r="BA53" s="3">
        <f>IF(OR(Data!BB53="", Data!$H53="", $G53=""), 0, ((Data!BB53*Data!$H53*$G53)/2000) * IF(AND(BA$5="Particulate", ISNUMBER(Data!$O53)), (1-Data!$O53), 1) * IF(AND($K$3="Yes", ISNUMBER(Data!$Q53)), (1-Data!$Q53), 1))</f>
        <v>0</v>
      </c>
      <c r="BB53" s="3">
        <f>IF(OR(Data!BC53="", Data!$H53="", $G53=""), 0, ((Data!BC53*Data!$H53*$G53)/2000) * IF(AND(BB$5="Particulate", ISNUMBER(Data!$O53)), (1-Data!$O53), 1) * IF(AND($K$3="Yes", ISNUMBER(Data!$Q53)), (1-Data!$Q53), 1))</f>
        <v>0</v>
      </c>
      <c r="BC53" s="3">
        <f>IF(OR(Data!BD53="", Data!$H53="", $G53=""), 0, ((Data!BD53*Data!$H53*$G53)/2000) * IF(AND(BC$5="Particulate", ISNUMBER(Data!$O53)), (1-Data!$O53), 1) * IF(AND($K$3="Yes", ISNUMBER(Data!$Q53)), (1-Data!$Q53), 1))</f>
        <v>0</v>
      </c>
      <c r="BD53" s="3">
        <f>IF(OR(Data!BE53="", Data!$H53="", $G53=""), 0, ((Data!BE53*Data!$H53*$G53)/2000) * IF(AND(BD$5="Particulate", ISNUMBER(Data!$O53)), (1-Data!$O53), 1) * IF(AND($K$3="Yes", ISNUMBER(Data!$Q53)), (1-Data!$Q53), 1))</f>
        <v>0</v>
      </c>
      <c r="BE53" s="3">
        <f>IF(OR(Data!BF53="", Data!$H53="", $G53=""), 0, ((Data!BF53*Data!$H53*$G53)/2000) * IF(AND(BE$5="Particulate", ISNUMBER(Data!$O53)), (1-Data!$O53), 1) * IF(AND($K$3="Yes", ISNUMBER(Data!$Q53)), (1-Data!$Q53), 1))</f>
        <v>0</v>
      </c>
      <c r="BF53" s="3">
        <f>IF(OR(Data!BG53="", Data!$H53="", $G53=""), 0, ((Data!BG53*Data!$H53*$G53)/2000) * IF(AND(BF$5="Particulate", ISNUMBER(Data!$O53)), (1-Data!$O53), 1) * IF(AND($K$3="Yes", ISNUMBER(Data!$Q53)), (1-Data!$Q53), 1))</f>
        <v>0</v>
      </c>
      <c r="BG53" s="3">
        <f>IF(OR(Data!BH53="", Data!$H53="", $G53=""), 0, ((Data!BH53*Data!$H53*$G53)/2000) * IF(AND(BG$5="Particulate", ISNUMBER(Data!$O53)), (1-Data!$O53), 1) * IF(AND($K$3="Yes", ISNUMBER(Data!$Q53)), (1-Data!$Q53), 1))</f>
        <v>0</v>
      </c>
      <c r="BH53" s="3">
        <f>IF(OR(Data!BI53="", Data!$H53="", $G53=""), 0, ((Data!BI53*Data!$H53*$G53)/2000) * IF(AND(BH$5="Particulate", ISNUMBER(Data!$O53)), (1-Data!$O53), 1) * IF(AND($K$3="Yes", ISNUMBER(Data!$Q53)), (1-Data!$Q53), 1))</f>
        <v>0</v>
      </c>
      <c r="BI53" s="3">
        <f>IF(OR(Data!BJ53="", Data!$H53="", $G53=""), 0, ((Data!BJ53*Data!$H53*$G53)/2000) * IF(AND(BI$5="Particulate", ISNUMBER(Data!$O53)), (1-Data!$O53), 1) * IF(AND($K$3="Yes", ISNUMBER(Data!$Q53)), (1-Data!$Q53), 1))</f>
        <v>0</v>
      </c>
      <c r="BJ53" s="3">
        <f>IF(OR(Data!BK53="", Data!$H53="", $G53=""), 0, ((Data!BK53*Data!$H53*$G53)/2000) * IF(AND(BJ$5="Particulate", ISNUMBER(Data!$O53)), (1-Data!$O53), 1) * IF(AND($K$3="Yes", ISNUMBER(Data!$Q53)), (1-Data!$Q53), 1))</f>
        <v>0</v>
      </c>
      <c r="BK53" s="3">
        <f>IF(OR(Data!BL53="", Data!$H53="", $G53=""), 0, ((Data!BL53*Data!$H53*$G53)/2000) * IF(AND(BK$5="Particulate", ISNUMBER(Data!$O53)), (1-Data!$O53), 1) * IF(AND($K$3="Yes", ISNUMBER(Data!$Q53)), (1-Data!$Q53), 1))</f>
        <v>0</v>
      </c>
      <c r="BL53" s="3">
        <f>IF(OR(Data!BM53="", Data!$H53="", $G53=""), 0, ((Data!BM53*Data!$H53*$G53)/2000) * IF(AND(BL$5="Particulate", ISNUMBER(Data!$O53)), (1-Data!$O53), 1) * IF(AND($K$3="Yes", ISNUMBER(Data!$Q53)), (1-Data!$Q53), 1))</f>
        <v>0</v>
      </c>
      <c r="BM53" s="3">
        <f>IF(OR(Data!BN53="", Data!$H53="", $G53=""), 0, ((Data!BN53*Data!$H53*$G53)/2000) * IF(AND(BM$5="Particulate", ISNUMBER(Data!$O53)), (1-Data!$O53), 1) * IF(AND($K$3="Yes", ISNUMBER(Data!$Q53)), (1-Data!$Q53), 1))</f>
        <v>0</v>
      </c>
      <c r="BN53" s="3">
        <f>IF(OR(Data!BO53="", Data!$H53="", $G53=""), 0, ((Data!BO53*Data!$H53*$G53)/2000) * IF(AND(BN$5="Particulate", ISNUMBER(Data!$O53)), (1-Data!$O53), 1) * IF(AND($K$3="Yes", ISNUMBER(Data!$Q53)), (1-Data!$Q53), 1))</f>
        <v>0</v>
      </c>
      <c r="BO53" s="3">
        <f>IF(OR(Data!BP53="", Data!$H53="", $G53=""), 0, ((Data!BP53*Data!$H53*$G53)/2000) * IF(AND(BO$5="Particulate", ISNUMBER(Data!$O53)), (1-Data!$O53), 1) * IF(AND($K$3="Yes", ISNUMBER(Data!$Q53)), (1-Data!$Q53), 1))</f>
        <v>0</v>
      </c>
      <c r="BP53" s="3">
        <f>IF(OR(Data!BQ53="", Data!$H53="", $G53=""), 0, ((Data!BQ53*Data!$H53*$G53)/2000) * IF(AND(BP$5="Particulate", ISNUMBER(Data!$O53)), (1-Data!$O53), 1) * IF(AND($K$3="Yes", ISNUMBER(Data!$Q53)), (1-Data!$Q53), 1))</f>
        <v>0</v>
      </c>
      <c r="BQ53" s="3">
        <f>IF(OR(Data!BR53="", Data!$H53="", $G53=""), 0, ((Data!BR53*Data!$H53*$G53)/2000) * IF(AND(BQ$5="Particulate", ISNUMBER(Data!$O53)), (1-Data!$O53), 1) * IF(AND($K$3="Yes", ISNUMBER(Data!$Q53)), (1-Data!$Q53), 1))</f>
        <v>0</v>
      </c>
      <c r="BR53" s="3">
        <f>IF(OR(Data!BS53="", Data!$H53="", $G53=""), 0, ((Data!BS53*Data!$H53*$G53)/2000) * IF(AND(BR$5="Particulate", ISNUMBER(Data!$O53)), (1-Data!$O53), 1) * IF(AND($K$3="Yes", ISNUMBER(Data!$Q53)), (1-Data!$Q53), 1))</f>
        <v>0</v>
      </c>
      <c r="BS53" s="3">
        <f>IF(OR(Data!BT53="", Data!$H53="", $G53=""), 0, ((Data!BT53*Data!$H53*$G53)/2000) * IF(AND(BS$5="Particulate", ISNUMBER(Data!$O53)), (1-Data!$O53), 1) * IF(AND($K$3="Yes", ISNUMBER(Data!$Q53)), (1-Data!$Q53), 1))</f>
        <v>0</v>
      </c>
      <c r="BT53" s="3">
        <f>IF(OR(Data!BU53="", Data!$H53="", $G53=""), 0, ((Data!BU53*Data!$H53*$G53)/2000) * IF(AND(BT$5="Particulate", ISNUMBER(Data!$O53)), (1-Data!$O53), 1) * IF(AND($K$3="Yes", ISNUMBER(Data!$Q53)), (1-Data!$Q53), 1))</f>
        <v>0</v>
      </c>
      <c r="BU53" s="3">
        <f>IF(OR(Data!BV53="", Data!$H53="", $G53=""), 0, ((Data!BV53*Data!$H53*$G53)/2000) * IF(AND(BU$5="Particulate", ISNUMBER(Data!$O53)), (1-Data!$O53), 1) * IF(AND($K$3="Yes", ISNUMBER(Data!$Q53)), (1-Data!$Q53), 1))</f>
        <v>0</v>
      </c>
      <c r="BV53" s="3">
        <f>IF(OR(Data!BW53="", Data!$H53="", $G53=""), 0, ((Data!BW53*Data!$H53*$G53)/2000) * IF(AND(BV$5="Particulate", ISNUMBER(Data!$O53)), (1-Data!$O53), 1) * IF(AND($K$3="Yes", ISNUMBER(Data!$Q53)), (1-Data!$Q53), 1))</f>
        <v>0</v>
      </c>
      <c r="BW53" s="3">
        <f>IF(OR(Data!BX53="", Data!$H53="", $G53=""), 0, ((Data!BX53*Data!$H53*$G53)/2000) * IF(AND(BW$5="Particulate", ISNUMBER(Data!$O53)), (1-Data!$O53), 1) * IF(AND($K$3="Yes", ISNUMBER(Data!$Q53)), (1-Data!$Q53), 1))</f>
        <v>0</v>
      </c>
      <c r="BX53" s="3">
        <f>IF(OR(Data!BY53="", Data!$H53="", $G53=""), 0, ((Data!BY53*Data!$H53*$G53)/2000) * IF(AND(BX$5="Particulate", ISNUMBER(Data!$O53)), (1-Data!$O53), 1) * IF(AND($K$3="Yes", ISNUMBER(Data!$Q53)), (1-Data!$Q53), 1))</f>
        <v>0</v>
      </c>
      <c r="BY53" s="3">
        <f>IF(OR(Data!BZ53="", Data!$H53="", $G53=""), 0, ((Data!BZ53*Data!$H53*$G53)/2000) * IF(AND(BY$5="Particulate", ISNUMBER(Data!$O53)), (1-Data!$O53), 1) * IF(AND($K$3="Yes", ISNUMBER(Data!$Q53)), (1-Data!$Q53), 1))</f>
        <v>0</v>
      </c>
      <c r="BZ53" s="3">
        <f>IF(OR(Data!CA53="", Data!$H53="", $G53=""), 0, ((Data!CA53*Data!$H53*$G53)/2000) * IF(AND(BZ$5="Particulate", ISNUMBER(Data!$O53)), (1-Data!$O53), 1) * IF(AND($K$3="Yes", ISNUMBER(Data!$Q53)), (1-Data!$Q53), 1))</f>
        <v>0</v>
      </c>
    </row>
    <row r="54" spans="1:78" x14ac:dyDescent="0.25">
      <c r="A54" s="347">
        <f>Data!A54</f>
        <v>46</v>
      </c>
      <c r="B54" s="108">
        <f>Data!B54</f>
        <v>0</v>
      </c>
      <c r="C54" s="108">
        <f>Data!C54</f>
        <v>0</v>
      </c>
      <c r="D54" s="108">
        <f>Data!D54</f>
        <v>0</v>
      </c>
      <c r="E54" s="108">
        <f>Data!E54</f>
        <v>0</v>
      </c>
      <c r="F54" s="108">
        <f>Data!F54</f>
        <v>0</v>
      </c>
      <c r="G54" s="189"/>
      <c r="Q54" s="365">
        <f>IF(ISNUMBER(Data!$K54), (Data!$K54*$G54)/2000, IF(AND(ISNUMBER(Data!$H54), ISNUMBER(Data!$I54)), (Data!$H54*Data!$I54*$G54)/2000, 0))</f>
        <v>0</v>
      </c>
      <c r="R54" s="17">
        <f>IF(ISNUMBER(Data!$L54), (Data!$L54*$G54)/2000, IF(AND(ISNUMBER(Data!$H54), ISNUMBER(Data!$J54)), (Data!$H54*Data!$J54*$G54)/2000, 0)) * IF(ISNUMBER(Data!$O54), 1-Data!$O54, 1) * IF(AND($K$3="yes",ISNUMBER(Data!$Q54)),(1-Data!$Q54),1)</f>
        <v>0</v>
      </c>
      <c r="S54" s="3">
        <f>IF(OR(Data!T54="", Data!$H54="", $G54=""), 0, ((Data!T54*Data!$H54*$G54)/2000) * IF(AND(S$5="Particulate", ISNUMBER(Data!$O54)), (1-Data!$O54), 1) * IF(AND($K$3="Yes", ISNUMBER(Data!$Q54)), (1-Data!$Q54), 1))</f>
        <v>0</v>
      </c>
      <c r="T54" s="3">
        <f>IF(OR(Data!U54="", Data!$H54="", $G54=""), 0, ((Data!U54*Data!$H54*$G54)/2000) * IF(AND(T$5="Particulate", ISNUMBER(Data!$O54)), (1-Data!$O54), 1) * IF(AND($K$3="Yes", ISNUMBER(Data!$Q54)), (1-Data!$Q54), 1))</f>
        <v>0</v>
      </c>
      <c r="U54" s="3">
        <f>IF(OR(Data!V54="", Data!$H54="", $G54=""), 0, ((Data!V54*Data!$H54*$G54)/2000) * IF(AND(U$5="Particulate", ISNUMBER(Data!$O54)), (1-Data!$O54), 1) * IF(AND($K$3="Yes", ISNUMBER(Data!$Q54)), (1-Data!$Q54), 1))</f>
        <v>0</v>
      </c>
      <c r="V54" s="3">
        <f>IF(OR(Data!W54="", Data!$H54="", $G54=""), 0, ((Data!W54*Data!$H54*$G54)/2000) * IF(AND(V$5="Particulate", ISNUMBER(Data!$O54)), (1-Data!$O54), 1) * IF(AND($K$3="Yes", ISNUMBER(Data!$Q54)), (1-Data!$Q54), 1))</f>
        <v>0</v>
      </c>
      <c r="W54" s="3">
        <f>IF(OR(Data!X54="", Data!$H54="", $G54=""), 0, ((Data!X54*Data!$H54*$G54)/2000) * IF(AND(W$5="Particulate", ISNUMBER(Data!$O54)), (1-Data!$O54), 1) * IF(AND($K$3="Yes", ISNUMBER(Data!$Q54)), (1-Data!$Q54), 1))</f>
        <v>0</v>
      </c>
      <c r="X54" s="3">
        <f>IF(OR(Data!Y54="", Data!$H54="", $G54=""), 0, ((Data!Y54*Data!$H54*$G54)/2000) * IF(AND(X$5="Particulate", ISNUMBER(Data!$O54)), (1-Data!$O54), 1) * IF(AND($K$3="Yes", ISNUMBER(Data!$Q54)), (1-Data!$Q54), 1))</f>
        <v>0</v>
      </c>
      <c r="Y54" s="3">
        <f>IF(OR(Data!Z54="", Data!$H54="", $G54=""), 0, ((Data!Z54*Data!$H54*$G54)/2000) * IF(AND(Y$5="Particulate", ISNUMBER(Data!$O54)), (1-Data!$O54), 1) * IF(AND($K$3="Yes", ISNUMBER(Data!$Q54)), (1-Data!$Q54), 1))</f>
        <v>0</v>
      </c>
      <c r="Z54" s="3">
        <f>IF(OR(Data!AA54="", Data!$H54="", $G54=""), 0, ((Data!AA54*Data!$H54*$G54)/2000) * IF(AND(Z$5="Particulate", ISNUMBER(Data!$O54)), (1-Data!$O54), 1) * IF(AND($K$3="Yes", ISNUMBER(Data!$Q54)), (1-Data!$Q54), 1))</f>
        <v>0</v>
      </c>
      <c r="AA54" s="3">
        <f>IF(OR(Data!AB54="", Data!$H54="", $G54=""), 0, ((Data!AB54*Data!$H54*$G54)/2000) * IF(AND(AA$5="Particulate", ISNUMBER(Data!$O54)), (1-Data!$O54), 1) * IF(AND($K$3="Yes", ISNUMBER(Data!$Q54)), (1-Data!$Q54), 1))</f>
        <v>0</v>
      </c>
      <c r="AB54" s="3">
        <f>IF(OR(Data!AC54="", Data!$H54="", $G54=""), 0, ((Data!AC54*Data!$H54*$G54)/2000) * IF(AND(AB$5="Particulate", ISNUMBER(Data!$O54)), (1-Data!$O54), 1) * IF(AND($K$3="Yes", ISNUMBER(Data!$Q54)), (1-Data!$Q54), 1))</f>
        <v>0</v>
      </c>
      <c r="AC54" s="3">
        <f>IF(OR(Data!AD54="", Data!$H54="", $G54=""), 0, ((Data!AD54*Data!$H54*$G54)/2000) * IF(AND(AC$5="Particulate", ISNUMBER(Data!$O54)), (1-Data!$O54), 1) * IF(AND($K$3="Yes", ISNUMBER(Data!$Q54)), (1-Data!$Q54), 1))</f>
        <v>0</v>
      </c>
      <c r="AD54" s="3">
        <f>IF(OR(Data!AE54="", Data!$H54="", $G54=""), 0, ((Data!AE54*Data!$H54*$G54)/2000) * IF(AND(AD$5="Particulate", ISNUMBER(Data!$O54)), (1-Data!$O54), 1) * IF(AND($K$3="Yes", ISNUMBER(Data!$Q54)), (1-Data!$Q54), 1))</f>
        <v>0</v>
      </c>
      <c r="AE54" s="3">
        <f>IF(OR(Data!AF54="", Data!$H54="", $G54=""), 0, ((Data!AF54*Data!$H54*$G54)/2000) * IF(AND(AE$5="Particulate", ISNUMBER(Data!$O54)), (1-Data!$O54), 1) * IF(AND($K$3="Yes", ISNUMBER(Data!$Q54)), (1-Data!$Q54), 1))</f>
        <v>0</v>
      </c>
      <c r="AF54" s="3">
        <f>IF(OR(Data!AG54="", Data!$H54="", $G54=""), 0, ((Data!AG54*Data!$H54*$G54)/2000) * IF(AND(AF$5="Particulate", ISNUMBER(Data!$O54)), (1-Data!$O54), 1) * IF(AND($K$3="Yes", ISNUMBER(Data!$Q54)), (1-Data!$Q54), 1))</f>
        <v>0</v>
      </c>
      <c r="AG54" s="3">
        <f>IF(OR(Data!AH54="", Data!$H54="", $G54=""), 0, ((Data!AH54*Data!$H54*$G54)/2000) * IF(AND(AG$5="Particulate", ISNUMBER(Data!$O54)), (1-Data!$O54), 1) * IF(AND($K$3="Yes", ISNUMBER(Data!$Q54)), (1-Data!$Q54), 1))</f>
        <v>0</v>
      </c>
      <c r="AH54" s="3">
        <f>IF(OR(Data!AI54="", Data!$H54="", $G54=""), 0, ((Data!AI54*Data!$H54*$G54)/2000) * IF(AND(AH$5="Particulate", ISNUMBER(Data!$O54)), (1-Data!$O54), 1) * IF(AND($K$3="Yes", ISNUMBER(Data!$Q54)), (1-Data!$Q54), 1))</f>
        <v>0</v>
      </c>
      <c r="AI54" s="3">
        <f>IF(OR(Data!AJ54="", Data!$H54="", $G54=""), 0, ((Data!AJ54*Data!$H54*$G54)/2000) * IF(AND(AI$5="Particulate", ISNUMBER(Data!$O54)), (1-Data!$O54), 1) * IF(AND($K$3="Yes", ISNUMBER(Data!$Q54)), (1-Data!$Q54), 1))</f>
        <v>0</v>
      </c>
      <c r="AJ54" s="3">
        <f>IF(OR(Data!AK54="", Data!$H54="", $G54=""), 0, ((Data!AK54*Data!$H54*$G54)/2000) * IF(AND(AJ$5="Particulate", ISNUMBER(Data!$O54)), (1-Data!$O54), 1) * IF(AND($K$3="Yes", ISNUMBER(Data!$Q54)), (1-Data!$Q54), 1))</f>
        <v>0</v>
      </c>
      <c r="AK54" s="3">
        <f>IF(OR(Data!AL54="", Data!$H54="", $G54=""), 0, ((Data!AL54*Data!$H54*$G54)/2000) * IF(AND(AK$5="Particulate", ISNUMBER(Data!$O54)), (1-Data!$O54), 1) * IF(AND($K$3="Yes", ISNUMBER(Data!$Q54)), (1-Data!$Q54), 1))</f>
        <v>0</v>
      </c>
      <c r="AL54" s="3">
        <f>IF(OR(Data!AM54="", Data!$H54="", $G54=""), 0, ((Data!AM54*Data!$H54*$G54)/2000) * IF(AND(AL$5="Particulate", ISNUMBER(Data!$O54)), (1-Data!$O54), 1) * IF(AND($K$3="Yes", ISNUMBER(Data!$Q54)), (1-Data!$Q54), 1))</f>
        <v>0</v>
      </c>
      <c r="AM54" s="3">
        <f>IF(OR(Data!AN54="", Data!$H54="", $G54=""), 0, ((Data!AN54*Data!$H54*$G54)/2000) * IF(AND(AM$5="Particulate", ISNUMBER(Data!$O54)), (1-Data!$O54), 1) * IF(AND($K$3="Yes", ISNUMBER(Data!$Q54)), (1-Data!$Q54), 1))</f>
        <v>0</v>
      </c>
      <c r="AN54" s="3">
        <f>IF(OR(Data!AO54="", Data!$H54="", $G54=""), 0, ((Data!AO54*Data!$H54*$G54)/2000) * IF(AND(AN$5="Particulate", ISNUMBER(Data!$O54)), (1-Data!$O54), 1) * IF(AND($K$3="Yes", ISNUMBER(Data!$Q54)), (1-Data!$Q54), 1))</f>
        <v>0</v>
      </c>
      <c r="AO54" s="3">
        <f>IF(OR(Data!AP54="", Data!$H54="", $G54=""), 0, ((Data!AP54*Data!$H54*$G54)/2000) * IF(AND(AO$5="Particulate", ISNUMBER(Data!$O54)), (1-Data!$O54), 1) * IF(AND($K$3="Yes", ISNUMBER(Data!$Q54)), (1-Data!$Q54), 1))</f>
        <v>0</v>
      </c>
      <c r="AP54" s="3">
        <f>IF(OR(Data!AQ54="", Data!$H54="", $G54=""), 0, ((Data!AQ54*Data!$H54*$G54)/2000) * IF(AND(AP$5="Particulate", ISNUMBER(Data!$O54)), (1-Data!$O54), 1) * IF(AND($K$3="Yes", ISNUMBER(Data!$Q54)), (1-Data!$Q54), 1))</f>
        <v>0</v>
      </c>
      <c r="AQ54" s="3">
        <f>IF(OR(Data!AR54="", Data!$H54="", $G54=""), 0, ((Data!AR54*Data!$H54*$G54)/2000) * IF(AND(AQ$5="Particulate", ISNUMBER(Data!$O54)), (1-Data!$O54), 1) * IF(AND($K$3="Yes", ISNUMBER(Data!$Q54)), (1-Data!$Q54), 1))</f>
        <v>0</v>
      </c>
      <c r="AR54" s="3">
        <f>IF(OR(Data!AS54="", Data!$H54="", $G54=""), 0, ((Data!AS54*Data!$H54*$G54)/2000) * IF(AND(AR$5="Particulate", ISNUMBER(Data!$O54)), (1-Data!$O54), 1) * IF(AND($K$3="Yes", ISNUMBER(Data!$Q54)), (1-Data!$Q54), 1))</f>
        <v>0</v>
      </c>
      <c r="AS54" s="3">
        <f>IF(OR(Data!AT54="", Data!$H54="", $G54=""), 0, ((Data!AT54*Data!$H54*$G54)/2000) * IF(AND(AS$5="Particulate", ISNUMBER(Data!$O54)), (1-Data!$O54), 1) * IF(AND($K$3="Yes", ISNUMBER(Data!$Q54)), (1-Data!$Q54), 1))</f>
        <v>0</v>
      </c>
      <c r="AT54" s="3">
        <f>IF(OR(Data!AU54="", Data!$H54="", $G54=""), 0, ((Data!AU54*Data!$H54*$G54)/2000) * IF(AND(AT$5="Particulate", ISNUMBER(Data!$O54)), (1-Data!$O54), 1) * IF(AND($K$3="Yes", ISNUMBER(Data!$Q54)), (1-Data!$Q54), 1))</f>
        <v>0</v>
      </c>
      <c r="AU54" s="3">
        <f>IF(OR(Data!AV54="", Data!$H54="", $G54=""), 0, ((Data!AV54*Data!$H54*$G54)/2000) * IF(AND(AU$5="Particulate", ISNUMBER(Data!$O54)), (1-Data!$O54), 1) * IF(AND($K$3="Yes", ISNUMBER(Data!$Q54)), (1-Data!$Q54), 1))</f>
        <v>0</v>
      </c>
      <c r="AV54" s="3">
        <f>IF(OR(Data!AW54="", Data!$H54="", $G54=""), 0, ((Data!AW54*Data!$H54*$G54)/2000) * IF(AND(AV$5="Particulate", ISNUMBER(Data!$O54)), (1-Data!$O54), 1) * IF(AND($K$3="Yes", ISNUMBER(Data!$Q54)), (1-Data!$Q54), 1))</f>
        <v>0</v>
      </c>
      <c r="AW54" s="3">
        <f>IF(OR(Data!AX54="", Data!$H54="", $G54=""), 0, ((Data!AX54*Data!$H54*$G54)/2000) * IF(AND(AW$5="Particulate", ISNUMBER(Data!$O54)), (1-Data!$O54), 1) * IF(AND($K$3="Yes", ISNUMBER(Data!$Q54)), (1-Data!$Q54), 1))</f>
        <v>0</v>
      </c>
      <c r="AX54" s="3">
        <f>IF(OR(Data!AY54="", Data!$H54="", $G54=""), 0, ((Data!AY54*Data!$H54*$G54)/2000) * IF(AND(AX$5="Particulate", ISNUMBER(Data!$O54)), (1-Data!$O54), 1) * IF(AND($K$3="Yes", ISNUMBER(Data!$Q54)), (1-Data!$Q54), 1))</f>
        <v>0</v>
      </c>
      <c r="AY54" s="3">
        <f>IF(OR(Data!AZ54="", Data!$H54="", $G54=""), 0, ((Data!AZ54*Data!$H54*$G54)/2000) * IF(AND(AY$5="Particulate", ISNUMBER(Data!$O54)), (1-Data!$O54), 1) * IF(AND($K$3="Yes", ISNUMBER(Data!$Q54)), (1-Data!$Q54), 1))</f>
        <v>0</v>
      </c>
      <c r="AZ54" s="3">
        <f>IF(OR(Data!BA54="", Data!$H54="", $G54=""), 0, ((Data!BA54*Data!$H54*$G54)/2000) * IF(AND(AZ$5="Particulate", ISNUMBER(Data!$O54)), (1-Data!$O54), 1) * IF(AND($K$3="Yes", ISNUMBER(Data!$Q54)), (1-Data!$Q54), 1))</f>
        <v>0</v>
      </c>
      <c r="BA54" s="3">
        <f>IF(OR(Data!BB54="", Data!$H54="", $G54=""), 0, ((Data!BB54*Data!$H54*$G54)/2000) * IF(AND(BA$5="Particulate", ISNUMBER(Data!$O54)), (1-Data!$O54), 1) * IF(AND($K$3="Yes", ISNUMBER(Data!$Q54)), (1-Data!$Q54), 1))</f>
        <v>0</v>
      </c>
      <c r="BB54" s="3">
        <f>IF(OR(Data!BC54="", Data!$H54="", $G54=""), 0, ((Data!BC54*Data!$H54*$G54)/2000) * IF(AND(BB$5="Particulate", ISNUMBER(Data!$O54)), (1-Data!$O54), 1) * IF(AND($K$3="Yes", ISNUMBER(Data!$Q54)), (1-Data!$Q54), 1))</f>
        <v>0</v>
      </c>
      <c r="BC54" s="3">
        <f>IF(OR(Data!BD54="", Data!$H54="", $G54=""), 0, ((Data!BD54*Data!$H54*$G54)/2000) * IF(AND(BC$5="Particulate", ISNUMBER(Data!$O54)), (1-Data!$O54), 1) * IF(AND($K$3="Yes", ISNUMBER(Data!$Q54)), (1-Data!$Q54), 1))</f>
        <v>0</v>
      </c>
      <c r="BD54" s="3">
        <f>IF(OR(Data!BE54="", Data!$H54="", $G54=""), 0, ((Data!BE54*Data!$H54*$G54)/2000) * IF(AND(BD$5="Particulate", ISNUMBER(Data!$O54)), (1-Data!$O54), 1) * IF(AND($K$3="Yes", ISNUMBER(Data!$Q54)), (1-Data!$Q54), 1))</f>
        <v>0</v>
      </c>
      <c r="BE54" s="3">
        <f>IF(OR(Data!BF54="", Data!$H54="", $G54=""), 0, ((Data!BF54*Data!$H54*$G54)/2000) * IF(AND(BE$5="Particulate", ISNUMBER(Data!$O54)), (1-Data!$O54), 1) * IF(AND($K$3="Yes", ISNUMBER(Data!$Q54)), (1-Data!$Q54), 1))</f>
        <v>0</v>
      </c>
      <c r="BF54" s="3">
        <f>IF(OR(Data!BG54="", Data!$H54="", $G54=""), 0, ((Data!BG54*Data!$H54*$G54)/2000) * IF(AND(BF$5="Particulate", ISNUMBER(Data!$O54)), (1-Data!$O54), 1) * IF(AND($K$3="Yes", ISNUMBER(Data!$Q54)), (1-Data!$Q54), 1))</f>
        <v>0</v>
      </c>
      <c r="BG54" s="3">
        <f>IF(OR(Data!BH54="", Data!$H54="", $G54=""), 0, ((Data!BH54*Data!$H54*$G54)/2000) * IF(AND(BG$5="Particulate", ISNUMBER(Data!$O54)), (1-Data!$O54), 1) * IF(AND($K$3="Yes", ISNUMBER(Data!$Q54)), (1-Data!$Q54), 1))</f>
        <v>0</v>
      </c>
      <c r="BH54" s="3">
        <f>IF(OR(Data!BI54="", Data!$H54="", $G54=""), 0, ((Data!BI54*Data!$H54*$G54)/2000) * IF(AND(BH$5="Particulate", ISNUMBER(Data!$O54)), (1-Data!$O54), 1) * IF(AND($K$3="Yes", ISNUMBER(Data!$Q54)), (1-Data!$Q54), 1))</f>
        <v>0</v>
      </c>
      <c r="BI54" s="3">
        <f>IF(OR(Data!BJ54="", Data!$H54="", $G54=""), 0, ((Data!BJ54*Data!$H54*$G54)/2000) * IF(AND(BI$5="Particulate", ISNUMBER(Data!$O54)), (1-Data!$O54), 1) * IF(AND($K$3="Yes", ISNUMBER(Data!$Q54)), (1-Data!$Q54), 1))</f>
        <v>0</v>
      </c>
      <c r="BJ54" s="3">
        <f>IF(OR(Data!BK54="", Data!$H54="", $G54=""), 0, ((Data!BK54*Data!$H54*$G54)/2000) * IF(AND(BJ$5="Particulate", ISNUMBER(Data!$O54)), (1-Data!$O54), 1) * IF(AND($K$3="Yes", ISNUMBER(Data!$Q54)), (1-Data!$Q54), 1))</f>
        <v>0</v>
      </c>
      <c r="BK54" s="3">
        <f>IF(OR(Data!BL54="", Data!$H54="", $G54=""), 0, ((Data!BL54*Data!$H54*$G54)/2000) * IF(AND(BK$5="Particulate", ISNUMBER(Data!$O54)), (1-Data!$O54), 1) * IF(AND($K$3="Yes", ISNUMBER(Data!$Q54)), (1-Data!$Q54), 1))</f>
        <v>0</v>
      </c>
      <c r="BL54" s="3">
        <f>IF(OR(Data!BM54="", Data!$H54="", $G54=""), 0, ((Data!BM54*Data!$H54*$G54)/2000) * IF(AND(BL$5="Particulate", ISNUMBER(Data!$O54)), (1-Data!$O54), 1) * IF(AND($K$3="Yes", ISNUMBER(Data!$Q54)), (1-Data!$Q54), 1))</f>
        <v>0</v>
      </c>
      <c r="BM54" s="3">
        <f>IF(OR(Data!BN54="", Data!$H54="", $G54=""), 0, ((Data!BN54*Data!$H54*$G54)/2000) * IF(AND(BM$5="Particulate", ISNUMBER(Data!$O54)), (1-Data!$O54), 1) * IF(AND($K$3="Yes", ISNUMBER(Data!$Q54)), (1-Data!$Q54), 1))</f>
        <v>0</v>
      </c>
      <c r="BN54" s="3">
        <f>IF(OR(Data!BO54="", Data!$H54="", $G54=""), 0, ((Data!BO54*Data!$H54*$G54)/2000) * IF(AND(BN$5="Particulate", ISNUMBER(Data!$O54)), (1-Data!$O54), 1) * IF(AND($K$3="Yes", ISNUMBER(Data!$Q54)), (1-Data!$Q54), 1))</f>
        <v>0</v>
      </c>
      <c r="BO54" s="3">
        <f>IF(OR(Data!BP54="", Data!$H54="", $G54=""), 0, ((Data!BP54*Data!$H54*$G54)/2000) * IF(AND(BO$5="Particulate", ISNUMBER(Data!$O54)), (1-Data!$O54), 1) * IF(AND($K$3="Yes", ISNUMBER(Data!$Q54)), (1-Data!$Q54), 1))</f>
        <v>0</v>
      </c>
      <c r="BP54" s="3">
        <f>IF(OR(Data!BQ54="", Data!$H54="", $G54=""), 0, ((Data!BQ54*Data!$H54*$G54)/2000) * IF(AND(BP$5="Particulate", ISNUMBER(Data!$O54)), (1-Data!$O54), 1) * IF(AND($K$3="Yes", ISNUMBER(Data!$Q54)), (1-Data!$Q54), 1))</f>
        <v>0</v>
      </c>
      <c r="BQ54" s="3">
        <f>IF(OR(Data!BR54="", Data!$H54="", $G54=""), 0, ((Data!BR54*Data!$H54*$G54)/2000) * IF(AND(BQ$5="Particulate", ISNUMBER(Data!$O54)), (1-Data!$O54), 1) * IF(AND($K$3="Yes", ISNUMBER(Data!$Q54)), (1-Data!$Q54), 1))</f>
        <v>0</v>
      </c>
      <c r="BR54" s="3">
        <f>IF(OR(Data!BS54="", Data!$H54="", $G54=""), 0, ((Data!BS54*Data!$H54*$G54)/2000) * IF(AND(BR$5="Particulate", ISNUMBER(Data!$O54)), (1-Data!$O54), 1) * IF(AND($K$3="Yes", ISNUMBER(Data!$Q54)), (1-Data!$Q54), 1))</f>
        <v>0</v>
      </c>
      <c r="BS54" s="3">
        <f>IF(OR(Data!BT54="", Data!$H54="", $G54=""), 0, ((Data!BT54*Data!$H54*$G54)/2000) * IF(AND(BS$5="Particulate", ISNUMBER(Data!$O54)), (1-Data!$O54), 1) * IF(AND($K$3="Yes", ISNUMBER(Data!$Q54)), (1-Data!$Q54), 1))</f>
        <v>0</v>
      </c>
      <c r="BT54" s="3">
        <f>IF(OR(Data!BU54="", Data!$H54="", $G54=""), 0, ((Data!BU54*Data!$H54*$G54)/2000) * IF(AND(BT$5="Particulate", ISNUMBER(Data!$O54)), (1-Data!$O54), 1) * IF(AND($K$3="Yes", ISNUMBER(Data!$Q54)), (1-Data!$Q54), 1))</f>
        <v>0</v>
      </c>
      <c r="BU54" s="3">
        <f>IF(OR(Data!BV54="", Data!$H54="", $G54=""), 0, ((Data!BV54*Data!$H54*$G54)/2000) * IF(AND(BU$5="Particulate", ISNUMBER(Data!$O54)), (1-Data!$O54), 1) * IF(AND($K$3="Yes", ISNUMBER(Data!$Q54)), (1-Data!$Q54), 1))</f>
        <v>0</v>
      </c>
      <c r="BV54" s="3">
        <f>IF(OR(Data!BW54="", Data!$H54="", $G54=""), 0, ((Data!BW54*Data!$H54*$G54)/2000) * IF(AND(BV$5="Particulate", ISNUMBER(Data!$O54)), (1-Data!$O54), 1) * IF(AND($K$3="Yes", ISNUMBER(Data!$Q54)), (1-Data!$Q54), 1))</f>
        <v>0</v>
      </c>
      <c r="BW54" s="3">
        <f>IF(OR(Data!BX54="", Data!$H54="", $G54=""), 0, ((Data!BX54*Data!$H54*$G54)/2000) * IF(AND(BW$5="Particulate", ISNUMBER(Data!$O54)), (1-Data!$O54), 1) * IF(AND($K$3="Yes", ISNUMBER(Data!$Q54)), (1-Data!$Q54), 1))</f>
        <v>0</v>
      </c>
      <c r="BX54" s="3">
        <f>IF(OR(Data!BY54="", Data!$H54="", $G54=""), 0, ((Data!BY54*Data!$H54*$G54)/2000) * IF(AND(BX$5="Particulate", ISNUMBER(Data!$O54)), (1-Data!$O54), 1) * IF(AND($K$3="Yes", ISNUMBER(Data!$Q54)), (1-Data!$Q54), 1))</f>
        <v>0</v>
      </c>
      <c r="BY54" s="3">
        <f>IF(OR(Data!BZ54="", Data!$H54="", $G54=""), 0, ((Data!BZ54*Data!$H54*$G54)/2000) * IF(AND(BY$5="Particulate", ISNUMBER(Data!$O54)), (1-Data!$O54), 1) * IF(AND($K$3="Yes", ISNUMBER(Data!$Q54)), (1-Data!$Q54), 1))</f>
        <v>0</v>
      </c>
      <c r="BZ54" s="3">
        <f>IF(OR(Data!CA54="", Data!$H54="", $G54=""), 0, ((Data!CA54*Data!$H54*$G54)/2000) * IF(AND(BZ$5="Particulate", ISNUMBER(Data!$O54)), (1-Data!$O54), 1) * IF(AND($K$3="Yes", ISNUMBER(Data!$Q54)), (1-Data!$Q54), 1))</f>
        <v>0</v>
      </c>
    </row>
    <row r="55" spans="1:78" x14ac:dyDescent="0.25">
      <c r="A55" s="347">
        <f>Data!A55</f>
        <v>47</v>
      </c>
      <c r="B55" s="108">
        <f>Data!B55</f>
        <v>0</v>
      </c>
      <c r="C55" s="108">
        <f>Data!C55</f>
        <v>0</v>
      </c>
      <c r="D55" s="108">
        <f>Data!D55</f>
        <v>0</v>
      </c>
      <c r="E55" s="108">
        <f>Data!E55</f>
        <v>0</v>
      </c>
      <c r="F55" s="108">
        <f>Data!F55</f>
        <v>0</v>
      </c>
      <c r="G55" s="189"/>
      <c r="Q55" s="365">
        <f>IF(ISNUMBER(Data!$K55), (Data!$K55*$G55)/2000, IF(AND(ISNUMBER(Data!$H55), ISNUMBER(Data!$I55)), (Data!$H55*Data!$I55*$G55)/2000, 0))</f>
        <v>0</v>
      </c>
      <c r="R55" s="17">
        <f>IF(ISNUMBER(Data!$L55), (Data!$L55*$G55)/2000, IF(AND(ISNUMBER(Data!$H55), ISNUMBER(Data!$J55)), (Data!$H55*Data!$J55*$G55)/2000, 0)) * IF(ISNUMBER(Data!$O55), 1-Data!$O55, 1) * IF(AND($K$3="yes",ISNUMBER(Data!$Q55)),(1-Data!$Q55),1)</f>
        <v>0</v>
      </c>
      <c r="S55" s="3">
        <f>IF(OR(Data!T55="", Data!$H55="", $G55=""), 0, ((Data!T55*Data!$H55*$G55)/2000) * IF(AND(S$5="Particulate", ISNUMBER(Data!$O55)), (1-Data!$O55), 1) * IF(AND($K$3="Yes", ISNUMBER(Data!$Q55)), (1-Data!$Q55), 1))</f>
        <v>0</v>
      </c>
      <c r="T55" s="3">
        <f>IF(OR(Data!U55="", Data!$H55="", $G55=""), 0, ((Data!U55*Data!$H55*$G55)/2000) * IF(AND(T$5="Particulate", ISNUMBER(Data!$O55)), (1-Data!$O55), 1) * IF(AND($K$3="Yes", ISNUMBER(Data!$Q55)), (1-Data!$Q55), 1))</f>
        <v>0</v>
      </c>
      <c r="U55" s="3">
        <f>IF(OR(Data!V55="", Data!$H55="", $G55=""), 0, ((Data!V55*Data!$H55*$G55)/2000) * IF(AND(U$5="Particulate", ISNUMBER(Data!$O55)), (1-Data!$O55), 1) * IF(AND($K$3="Yes", ISNUMBER(Data!$Q55)), (1-Data!$Q55), 1))</f>
        <v>0</v>
      </c>
      <c r="V55" s="3">
        <f>IF(OR(Data!W55="", Data!$H55="", $G55=""), 0, ((Data!W55*Data!$H55*$G55)/2000) * IF(AND(V$5="Particulate", ISNUMBER(Data!$O55)), (1-Data!$O55), 1) * IF(AND($K$3="Yes", ISNUMBER(Data!$Q55)), (1-Data!$Q55), 1))</f>
        <v>0</v>
      </c>
      <c r="W55" s="3">
        <f>IF(OR(Data!X55="", Data!$H55="", $G55=""), 0, ((Data!X55*Data!$H55*$G55)/2000) * IF(AND(W$5="Particulate", ISNUMBER(Data!$O55)), (1-Data!$O55), 1) * IF(AND($K$3="Yes", ISNUMBER(Data!$Q55)), (1-Data!$Q55), 1))</f>
        <v>0</v>
      </c>
      <c r="X55" s="3">
        <f>IF(OR(Data!Y55="", Data!$H55="", $G55=""), 0, ((Data!Y55*Data!$H55*$G55)/2000) * IF(AND(X$5="Particulate", ISNUMBER(Data!$O55)), (1-Data!$O55), 1) * IF(AND($K$3="Yes", ISNUMBER(Data!$Q55)), (1-Data!$Q55), 1))</f>
        <v>0</v>
      </c>
      <c r="Y55" s="3">
        <f>IF(OR(Data!Z55="", Data!$H55="", $G55=""), 0, ((Data!Z55*Data!$H55*$G55)/2000) * IF(AND(Y$5="Particulate", ISNUMBER(Data!$O55)), (1-Data!$O55), 1) * IF(AND($K$3="Yes", ISNUMBER(Data!$Q55)), (1-Data!$Q55), 1))</f>
        <v>0</v>
      </c>
      <c r="Z55" s="3">
        <f>IF(OR(Data!AA55="", Data!$H55="", $G55=""), 0, ((Data!AA55*Data!$H55*$G55)/2000) * IF(AND(Z$5="Particulate", ISNUMBER(Data!$O55)), (1-Data!$O55), 1) * IF(AND($K$3="Yes", ISNUMBER(Data!$Q55)), (1-Data!$Q55), 1))</f>
        <v>0</v>
      </c>
      <c r="AA55" s="3">
        <f>IF(OR(Data!AB55="", Data!$H55="", $G55=""), 0, ((Data!AB55*Data!$H55*$G55)/2000) * IF(AND(AA$5="Particulate", ISNUMBER(Data!$O55)), (1-Data!$O55), 1) * IF(AND($K$3="Yes", ISNUMBER(Data!$Q55)), (1-Data!$Q55), 1))</f>
        <v>0</v>
      </c>
      <c r="AB55" s="3">
        <f>IF(OR(Data!AC55="", Data!$H55="", $G55=""), 0, ((Data!AC55*Data!$H55*$G55)/2000) * IF(AND(AB$5="Particulate", ISNUMBER(Data!$O55)), (1-Data!$O55), 1) * IF(AND($K$3="Yes", ISNUMBER(Data!$Q55)), (1-Data!$Q55), 1))</f>
        <v>0</v>
      </c>
      <c r="AC55" s="3">
        <f>IF(OR(Data!AD55="", Data!$H55="", $G55=""), 0, ((Data!AD55*Data!$H55*$G55)/2000) * IF(AND(AC$5="Particulate", ISNUMBER(Data!$O55)), (1-Data!$O55), 1) * IF(AND($K$3="Yes", ISNUMBER(Data!$Q55)), (1-Data!$Q55), 1))</f>
        <v>0</v>
      </c>
      <c r="AD55" s="3">
        <f>IF(OR(Data!AE55="", Data!$H55="", $G55=""), 0, ((Data!AE55*Data!$H55*$G55)/2000) * IF(AND(AD$5="Particulate", ISNUMBER(Data!$O55)), (1-Data!$O55), 1) * IF(AND($K$3="Yes", ISNUMBER(Data!$Q55)), (1-Data!$Q55), 1))</f>
        <v>0</v>
      </c>
      <c r="AE55" s="3">
        <f>IF(OR(Data!AF55="", Data!$H55="", $G55=""), 0, ((Data!AF55*Data!$H55*$G55)/2000) * IF(AND(AE$5="Particulate", ISNUMBER(Data!$O55)), (1-Data!$O55), 1) * IF(AND($K$3="Yes", ISNUMBER(Data!$Q55)), (1-Data!$Q55), 1))</f>
        <v>0</v>
      </c>
      <c r="AF55" s="3">
        <f>IF(OR(Data!AG55="", Data!$H55="", $G55=""), 0, ((Data!AG55*Data!$H55*$G55)/2000) * IF(AND(AF$5="Particulate", ISNUMBER(Data!$O55)), (1-Data!$O55), 1) * IF(AND($K$3="Yes", ISNUMBER(Data!$Q55)), (1-Data!$Q55), 1))</f>
        <v>0</v>
      </c>
      <c r="AG55" s="3">
        <f>IF(OR(Data!AH55="", Data!$H55="", $G55=""), 0, ((Data!AH55*Data!$H55*$G55)/2000) * IF(AND(AG$5="Particulate", ISNUMBER(Data!$O55)), (1-Data!$O55), 1) * IF(AND($K$3="Yes", ISNUMBER(Data!$Q55)), (1-Data!$Q55), 1))</f>
        <v>0</v>
      </c>
      <c r="AH55" s="3">
        <f>IF(OR(Data!AI55="", Data!$H55="", $G55=""), 0, ((Data!AI55*Data!$H55*$G55)/2000) * IF(AND(AH$5="Particulate", ISNUMBER(Data!$O55)), (1-Data!$O55), 1) * IF(AND($K$3="Yes", ISNUMBER(Data!$Q55)), (1-Data!$Q55), 1))</f>
        <v>0</v>
      </c>
      <c r="AI55" s="3">
        <f>IF(OR(Data!AJ55="", Data!$H55="", $G55=""), 0, ((Data!AJ55*Data!$H55*$G55)/2000) * IF(AND(AI$5="Particulate", ISNUMBER(Data!$O55)), (1-Data!$O55), 1) * IF(AND($K$3="Yes", ISNUMBER(Data!$Q55)), (1-Data!$Q55), 1))</f>
        <v>0</v>
      </c>
      <c r="AJ55" s="3">
        <f>IF(OR(Data!AK55="", Data!$H55="", $G55=""), 0, ((Data!AK55*Data!$H55*$G55)/2000) * IF(AND(AJ$5="Particulate", ISNUMBER(Data!$O55)), (1-Data!$O55), 1) * IF(AND($K$3="Yes", ISNUMBER(Data!$Q55)), (1-Data!$Q55), 1))</f>
        <v>0</v>
      </c>
      <c r="AK55" s="3">
        <f>IF(OR(Data!AL55="", Data!$H55="", $G55=""), 0, ((Data!AL55*Data!$H55*$G55)/2000) * IF(AND(AK$5="Particulate", ISNUMBER(Data!$O55)), (1-Data!$O55), 1) * IF(AND($K$3="Yes", ISNUMBER(Data!$Q55)), (1-Data!$Q55), 1))</f>
        <v>0</v>
      </c>
      <c r="AL55" s="3">
        <f>IF(OR(Data!AM55="", Data!$H55="", $G55=""), 0, ((Data!AM55*Data!$H55*$G55)/2000) * IF(AND(AL$5="Particulate", ISNUMBER(Data!$O55)), (1-Data!$O55), 1) * IF(AND($K$3="Yes", ISNUMBER(Data!$Q55)), (1-Data!$Q55), 1))</f>
        <v>0</v>
      </c>
      <c r="AM55" s="3">
        <f>IF(OR(Data!AN55="", Data!$H55="", $G55=""), 0, ((Data!AN55*Data!$H55*$G55)/2000) * IF(AND(AM$5="Particulate", ISNUMBER(Data!$O55)), (1-Data!$O55), 1) * IF(AND($K$3="Yes", ISNUMBER(Data!$Q55)), (1-Data!$Q55), 1))</f>
        <v>0</v>
      </c>
      <c r="AN55" s="3">
        <f>IF(OR(Data!AO55="", Data!$H55="", $G55=""), 0, ((Data!AO55*Data!$H55*$G55)/2000) * IF(AND(AN$5="Particulate", ISNUMBER(Data!$O55)), (1-Data!$O55), 1) * IF(AND($K$3="Yes", ISNUMBER(Data!$Q55)), (1-Data!$Q55), 1))</f>
        <v>0</v>
      </c>
      <c r="AO55" s="3">
        <f>IF(OR(Data!AP55="", Data!$H55="", $G55=""), 0, ((Data!AP55*Data!$H55*$G55)/2000) * IF(AND(AO$5="Particulate", ISNUMBER(Data!$O55)), (1-Data!$O55), 1) * IF(AND($K$3="Yes", ISNUMBER(Data!$Q55)), (1-Data!$Q55), 1))</f>
        <v>0</v>
      </c>
      <c r="AP55" s="3">
        <f>IF(OR(Data!AQ55="", Data!$H55="", $G55=""), 0, ((Data!AQ55*Data!$H55*$G55)/2000) * IF(AND(AP$5="Particulate", ISNUMBER(Data!$O55)), (1-Data!$O55), 1) * IF(AND($K$3="Yes", ISNUMBER(Data!$Q55)), (1-Data!$Q55), 1))</f>
        <v>0</v>
      </c>
      <c r="AQ55" s="3">
        <f>IF(OR(Data!AR55="", Data!$H55="", $G55=""), 0, ((Data!AR55*Data!$H55*$G55)/2000) * IF(AND(AQ$5="Particulate", ISNUMBER(Data!$O55)), (1-Data!$O55), 1) * IF(AND($K$3="Yes", ISNUMBER(Data!$Q55)), (1-Data!$Q55), 1))</f>
        <v>0</v>
      </c>
      <c r="AR55" s="3">
        <f>IF(OR(Data!AS55="", Data!$H55="", $G55=""), 0, ((Data!AS55*Data!$H55*$G55)/2000) * IF(AND(AR$5="Particulate", ISNUMBER(Data!$O55)), (1-Data!$O55), 1) * IF(AND($K$3="Yes", ISNUMBER(Data!$Q55)), (1-Data!$Q55), 1))</f>
        <v>0</v>
      </c>
      <c r="AS55" s="3">
        <f>IF(OR(Data!AT55="", Data!$H55="", $G55=""), 0, ((Data!AT55*Data!$H55*$G55)/2000) * IF(AND(AS$5="Particulate", ISNUMBER(Data!$O55)), (1-Data!$O55), 1) * IF(AND($K$3="Yes", ISNUMBER(Data!$Q55)), (1-Data!$Q55), 1))</f>
        <v>0</v>
      </c>
      <c r="AT55" s="3">
        <f>IF(OR(Data!AU55="", Data!$H55="", $G55=""), 0, ((Data!AU55*Data!$H55*$G55)/2000) * IF(AND(AT$5="Particulate", ISNUMBER(Data!$O55)), (1-Data!$O55), 1) * IF(AND($K$3="Yes", ISNUMBER(Data!$Q55)), (1-Data!$Q55), 1))</f>
        <v>0</v>
      </c>
      <c r="AU55" s="3">
        <f>IF(OR(Data!AV55="", Data!$H55="", $G55=""), 0, ((Data!AV55*Data!$H55*$G55)/2000) * IF(AND(AU$5="Particulate", ISNUMBER(Data!$O55)), (1-Data!$O55), 1) * IF(AND($K$3="Yes", ISNUMBER(Data!$Q55)), (1-Data!$Q55), 1))</f>
        <v>0</v>
      </c>
      <c r="AV55" s="3">
        <f>IF(OR(Data!AW55="", Data!$H55="", $G55=""), 0, ((Data!AW55*Data!$H55*$G55)/2000) * IF(AND(AV$5="Particulate", ISNUMBER(Data!$O55)), (1-Data!$O55), 1) * IF(AND($K$3="Yes", ISNUMBER(Data!$Q55)), (1-Data!$Q55), 1))</f>
        <v>0</v>
      </c>
      <c r="AW55" s="3">
        <f>IF(OR(Data!AX55="", Data!$H55="", $G55=""), 0, ((Data!AX55*Data!$H55*$G55)/2000) * IF(AND(AW$5="Particulate", ISNUMBER(Data!$O55)), (1-Data!$O55), 1) * IF(AND($K$3="Yes", ISNUMBER(Data!$Q55)), (1-Data!$Q55), 1))</f>
        <v>0</v>
      </c>
      <c r="AX55" s="3">
        <f>IF(OR(Data!AY55="", Data!$H55="", $G55=""), 0, ((Data!AY55*Data!$H55*$G55)/2000) * IF(AND(AX$5="Particulate", ISNUMBER(Data!$O55)), (1-Data!$O55), 1) * IF(AND($K$3="Yes", ISNUMBER(Data!$Q55)), (1-Data!$Q55), 1))</f>
        <v>0</v>
      </c>
      <c r="AY55" s="3">
        <f>IF(OR(Data!AZ55="", Data!$H55="", $G55=""), 0, ((Data!AZ55*Data!$H55*$G55)/2000) * IF(AND(AY$5="Particulate", ISNUMBER(Data!$O55)), (1-Data!$O55), 1) * IF(AND($K$3="Yes", ISNUMBER(Data!$Q55)), (1-Data!$Q55), 1))</f>
        <v>0</v>
      </c>
      <c r="AZ55" s="3">
        <f>IF(OR(Data!BA55="", Data!$H55="", $G55=""), 0, ((Data!BA55*Data!$H55*$G55)/2000) * IF(AND(AZ$5="Particulate", ISNUMBER(Data!$O55)), (1-Data!$O55), 1) * IF(AND($K$3="Yes", ISNUMBER(Data!$Q55)), (1-Data!$Q55), 1))</f>
        <v>0</v>
      </c>
      <c r="BA55" s="3">
        <f>IF(OR(Data!BB55="", Data!$H55="", $G55=""), 0, ((Data!BB55*Data!$H55*$G55)/2000) * IF(AND(BA$5="Particulate", ISNUMBER(Data!$O55)), (1-Data!$O55), 1) * IF(AND($K$3="Yes", ISNUMBER(Data!$Q55)), (1-Data!$Q55), 1))</f>
        <v>0</v>
      </c>
      <c r="BB55" s="3">
        <f>IF(OR(Data!BC55="", Data!$H55="", $G55=""), 0, ((Data!BC55*Data!$H55*$G55)/2000) * IF(AND(BB$5="Particulate", ISNUMBER(Data!$O55)), (1-Data!$O55), 1) * IF(AND($K$3="Yes", ISNUMBER(Data!$Q55)), (1-Data!$Q55), 1))</f>
        <v>0</v>
      </c>
      <c r="BC55" s="3">
        <f>IF(OR(Data!BD55="", Data!$H55="", $G55=""), 0, ((Data!BD55*Data!$H55*$G55)/2000) * IF(AND(BC$5="Particulate", ISNUMBER(Data!$O55)), (1-Data!$O55), 1) * IF(AND($K$3="Yes", ISNUMBER(Data!$Q55)), (1-Data!$Q55), 1))</f>
        <v>0</v>
      </c>
      <c r="BD55" s="3">
        <f>IF(OR(Data!BE55="", Data!$H55="", $G55=""), 0, ((Data!BE55*Data!$H55*$G55)/2000) * IF(AND(BD$5="Particulate", ISNUMBER(Data!$O55)), (1-Data!$O55), 1) * IF(AND($K$3="Yes", ISNUMBER(Data!$Q55)), (1-Data!$Q55), 1))</f>
        <v>0</v>
      </c>
      <c r="BE55" s="3">
        <f>IF(OR(Data!BF55="", Data!$H55="", $G55=""), 0, ((Data!BF55*Data!$H55*$G55)/2000) * IF(AND(BE$5="Particulate", ISNUMBER(Data!$O55)), (1-Data!$O55), 1) * IF(AND($K$3="Yes", ISNUMBER(Data!$Q55)), (1-Data!$Q55), 1))</f>
        <v>0</v>
      </c>
      <c r="BF55" s="3">
        <f>IF(OR(Data!BG55="", Data!$H55="", $G55=""), 0, ((Data!BG55*Data!$H55*$G55)/2000) * IF(AND(BF$5="Particulate", ISNUMBER(Data!$O55)), (1-Data!$O55), 1) * IF(AND($K$3="Yes", ISNUMBER(Data!$Q55)), (1-Data!$Q55), 1))</f>
        <v>0</v>
      </c>
      <c r="BG55" s="3">
        <f>IF(OR(Data!BH55="", Data!$H55="", $G55=""), 0, ((Data!BH55*Data!$H55*$G55)/2000) * IF(AND(BG$5="Particulate", ISNUMBER(Data!$O55)), (1-Data!$O55), 1) * IF(AND($K$3="Yes", ISNUMBER(Data!$Q55)), (1-Data!$Q55), 1))</f>
        <v>0</v>
      </c>
      <c r="BH55" s="3">
        <f>IF(OR(Data!BI55="", Data!$H55="", $G55=""), 0, ((Data!BI55*Data!$H55*$G55)/2000) * IF(AND(BH$5="Particulate", ISNUMBER(Data!$O55)), (1-Data!$O55), 1) * IF(AND($K$3="Yes", ISNUMBER(Data!$Q55)), (1-Data!$Q55), 1))</f>
        <v>0</v>
      </c>
      <c r="BI55" s="3">
        <f>IF(OR(Data!BJ55="", Data!$H55="", $G55=""), 0, ((Data!BJ55*Data!$H55*$G55)/2000) * IF(AND(BI$5="Particulate", ISNUMBER(Data!$O55)), (1-Data!$O55), 1) * IF(AND($K$3="Yes", ISNUMBER(Data!$Q55)), (1-Data!$Q55), 1))</f>
        <v>0</v>
      </c>
      <c r="BJ55" s="3">
        <f>IF(OR(Data!BK55="", Data!$H55="", $G55=""), 0, ((Data!BK55*Data!$H55*$G55)/2000) * IF(AND(BJ$5="Particulate", ISNUMBER(Data!$O55)), (1-Data!$O55), 1) * IF(AND($K$3="Yes", ISNUMBER(Data!$Q55)), (1-Data!$Q55), 1))</f>
        <v>0</v>
      </c>
      <c r="BK55" s="3">
        <f>IF(OR(Data!BL55="", Data!$H55="", $G55=""), 0, ((Data!BL55*Data!$H55*$G55)/2000) * IF(AND(BK$5="Particulate", ISNUMBER(Data!$O55)), (1-Data!$O55), 1) * IF(AND($K$3="Yes", ISNUMBER(Data!$Q55)), (1-Data!$Q55), 1))</f>
        <v>0</v>
      </c>
      <c r="BL55" s="3">
        <f>IF(OR(Data!BM55="", Data!$H55="", $G55=""), 0, ((Data!BM55*Data!$H55*$G55)/2000) * IF(AND(BL$5="Particulate", ISNUMBER(Data!$O55)), (1-Data!$O55), 1) * IF(AND($K$3="Yes", ISNUMBER(Data!$Q55)), (1-Data!$Q55), 1))</f>
        <v>0</v>
      </c>
      <c r="BM55" s="3">
        <f>IF(OR(Data!BN55="", Data!$H55="", $G55=""), 0, ((Data!BN55*Data!$H55*$G55)/2000) * IF(AND(BM$5="Particulate", ISNUMBER(Data!$O55)), (1-Data!$O55), 1) * IF(AND($K$3="Yes", ISNUMBER(Data!$Q55)), (1-Data!$Q55), 1))</f>
        <v>0</v>
      </c>
      <c r="BN55" s="3">
        <f>IF(OR(Data!BO55="", Data!$H55="", $G55=""), 0, ((Data!BO55*Data!$H55*$G55)/2000) * IF(AND(BN$5="Particulate", ISNUMBER(Data!$O55)), (1-Data!$O55), 1) * IF(AND($K$3="Yes", ISNUMBER(Data!$Q55)), (1-Data!$Q55), 1))</f>
        <v>0</v>
      </c>
      <c r="BO55" s="3">
        <f>IF(OR(Data!BP55="", Data!$H55="", $G55=""), 0, ((Data!BP55*Data!$H55*$G55)/2000) * IF(AND(BO$5="Particulate", ISNUMBER(Data!$O55)), (1-Data!$O55), 1) * IF(AND($K$3="Yes", ISNUMBER(Data!$Q55)), (1-Data!$Q55), 1))</f>
        <v>0</v>
      </c>
      <c r="BP55" s="3">
        <f>IF(OR(Data!BQ55="", Data!$H55="", $G55=""), 0, ((Data!BQ55*Data!$H55*$G55)/2000) * IF(AND(BP$5="Particulate", ISNUMBER(Data!$O55)), (1-Data!$O55), 1) * IF(AND($K$3="Yes", ISNUMBER(Data!$Q55)), (1-Data!$Q55), 1))</f>
        <v>0</v>
      </c>
      <c r="BQ55" s="3">
        <f>IF(OR(Data!BR55="", Data!$H55="", $G55=""), 0, ((Data!BR55*Data!$H55*$G55)/2000) * IF(AND(BQ$5="Particulate", ISNUMBER(Data!$O55)), (1-Data!$O55), 1) * IF(AND($K$3="Yes", ISNUMBER(Data!$Q55)), (1-Data!$Q55), 1))</f>
        <v>0</v>
      </c>
      <c r="BR55" s="3">
        <f>IF(OR(Data!BS55="", Data!$H55="", $G55=""), 0, ((Data!BS55*Data!$H55*$G55)/2000) * IF(AND(BR$5="Particulate", ISNUMBER(Data!$O55)), (1-Data!$O55), 1) * IF(AND($K$3="Yes", ISNUMBER(Data!$Q55)), (1-Data!$Q55), 1))</f>
        <v>0</v>
      </c>
      <c r="BS55" s="3">
        <f>IF(OR(Data!BT55="", Data!$H55="", $G55=""), 0, ((Data!BT55*Data!$H55*$G55)/2000) * IF(AND(BS$5="Particulate", ISNUMBER(Data!$O55)), (1-Data!$O55), 1) * IF(AND($K$3="Yes", ISNUMBER(Data!$Q55)), (1-Data!$Q55), 1))</f>
        <v>0</v>
      </c>
      <c r="BT55" s="3">
        <f>IF(OR(Data!BU55="", Data!$H55="", $G55=""), 0, ((Data!BU55*Data!$H55*$G55)/2000) * IF(AND(BT$5="Particulate", ISNUMBER(Data!$O55)), (1-Data!$O55), 1) * IF(AND($K$3="Yes", ISNUMBER(Data!$Q55)), (1-Data!$Q55), 1))</f>
        <v>0</v>
      </c>
      <c r="BU55" s="3">
        <f>IF(OR(Data!BV55="", Data!$H55="", $G55=""), 0, ((Data!BV55*Data!$H55*$G55)/2000) * IF(AND(BU$5="Particulate", ISNUMBER(Data!$O55)), (1-Data!$O55), 1) * IF(AND($K$3="Yes", ISNUMBER(Data!$Q55)), (1-Data!$Q55), 1))</f>
        <v>0</v>
      </c>
      <c r="BV55" s="3">
        <f>IF(OR(Data!BW55="", Data!$H55="", $G55=""), 0, ((Data!BW55*Data!$H55*$G55)/2000) * IF(AND(BV$5="Particulate", ISNUMBER(Data!$O55)), (1-Data!$O55), 1) * IF(AND($K$3="Yes", ISNUMBER(Data!$Q55)), (1-Data!$Q55), 1))</f>
        <v>0</v>
      </c>
      <c r="BW55" s="3">
        <f>IF(OR(Data!BX55="", Data!$H55="", $G55=""), 0, ((Data!BX55*Data!$H55*$G55)/2000) * IF(AND(BW$5="Particulate", ISNUMBER(Data!$O55)), (1-Data!$O55), 1) * IF(AND($K$3="Yes", ISNUMBER(Data!$Q55)), (1-Data!$Q55), 1))</f>
        <v>0</v>
      </c>
      <c r="BX55" s="3">
        <f>IF(OR(Data!BY55="", Data!$H55="", $G55=""), 0, ((Data!BY55*Data!$H55*$G55)/2000) * IF(AND(BX$5="Particulate", ISNUMBER(Data!$O55)), (1-Data!$O55), 1) * IF(AND($K$3="Yes", ISNUMBER(Data!$Q55)), (1-Data!$Q55), 1))</f>
        <v>0</v>
      </c>
      <c r="BY55" s="3">
        <f>IF(OR(Data!BZ55="", Data!$H55="", $G55=""), 0, ((Data!BZ55*Data!$H55*$G55)/2000) * IF(AND(BY$5="Particulate", ISNUMBER(Data!$O55)), (1-Data!$O55), 1) * IF(AND($K$3="Yes", ISNUMBER(Data!$Q55)), (1-Data!$Q55), 1))</f>
        <v>0</v>
      </c>
      <c r="BZ55" s="3">
        <f>IF(OR(Data!CA55="", Data!$H55="", $G55=""), 0, ((Data!CA55*Data!$H55*$G55)/2000) * IF(AND(BZ$5="Particulate", ISNUMBER(Data!$O55)), (1-Data!$O55), 1) * IF(AND($K$3="Yes", ISNUMBER(Data!$Q55)), (1-Data!$Q55), 1))</f>
        <v>0</v>
      </c>
    </row>
    <row r="56" spans="1:78" x14ac:dyDescent="0.25">
      <c r="A56" s="347">
        <f>Data!A56</f>
        <v>48</v>
      </c>
      <c r="B56" s="108">
        <f>Data!B56</f>
        <v>0</v>
      </c>
      <c r="C56" s="108">
        <f>Data!C56</f>
        <v>0</v>
      </c>
      <c r="D56" s="108">
        <f>Data!D56</f>
        <v>0</v>
      </c>
      <c r="E56" s="108">
        <f>Data!E56</f>
        <v>0</v>
      </c>
      <c r="F56" s="108">
        <f>Data!F56</f>
        <v>0</v>
      </c>
      <c r="G56" s="189"/>
      <c r="Q56" s="365">
        <f>IF(ISNUMBER(Data!$K56), (Data!$K56*$G56)/2000, IF(AND(ISNUMBER(Data!$H56), ISNUMBER(Data!$I56)), (Data!$H56*Data!$I56*$G56)/2000, 0))</f>
        <v>0</v>
      </c>
      <c r="R56" s="17">
        <f>IF(ISNUMBER(Data!$L56), (Data!$L56*$G56)/2000, IF(AND(ISNUMBER(Data!$H56), ISNUMBER(Data!$J56)), (Data!$H56*Data!$J56*$G56)/2000, 0)) * IF(ISNUMBER(Data!$O56), 1-Data!$O56, 1) * IF(AND($K$3="yes",ISNUMBER(Data!$Q56)),(1-Data!$Q56),1)</f>
        <v>0</v>
      </c>
      <c r="S56" s="3">
        <f>IF(OR(Data!T56="", Data!$H56="", $G56=""), 0, ((Data!T56*Data!$H56*$G56)/2000) * IF(AND(S$5="Particulate", ISNUMBER(Data!$O56)), (1-Data!$O56), 1) * IF(AND($K$3="Yes", ISNUMBER(Data!$Q56)), (1-Data!$Q56), 1))</f>
        <v>0</v>
      </c>
      <c r="T56" s="3">
        <f>IF(OR(Data!U56="", Data!$H56="", $G56=""), 0, ((Data!U56*Data!$H56*$G56)/2000) * IF(AND(T$5="Particulate", ISNUMBER(Data!$O56)), (1-Data!$O56), 1) * IF(AND($K$3="Yes", ISNUMBER(Data!$Q56)), (1-Data!$Q56), 1))</f>
        <v>0</v>
      </c>
      <c r="U56" s="3">
        <f>IF(OR(Data!V56="", Data!$H56="", $G56=""), 0, ((Data!V56*Data!$H56*$G56)/2000) * IF(AND(U$5="Particulate", ISNUMBER(Data!$O56)), (1-Data!$O56), 1) * IF(AND($K$3="Yes", ISNUMBER(Data!$Q56)), (1-Data!$Q56), 1))</f>
        <v>0</v>
      </c>
      <c r="V56" s="3">
        <f>IF(OR(Data!W56="", Data!$H56="", $G56=""), 0, ((Data!W56*Data!$H56*$G56)/2000) * IF(AND(V$5="Particulate", ISNUMBER(Data!$O56)), (1-Data!$O56), 1) * IF(AND($K$3="Yes", ISNUMBER(Data!$Q56)), (1-Data!$Q56), 1))</f>
        <v>0</v>
      </c>
      <c r="W56" s="3">
        <f>IF(OR(Data!X56="", Data!$H56="", $G56=""), 0, ((Data!X56*Data!$H56*$G56)/2000) * IF(AND(W$5="Particulate", ISNUMBER(Data!$O56)), (1-Data!$O56), 1) * IF(AND($K$3="Yes", ISNUMBER(Data!$Q56)), (1-Data!$Q56), 1))</f>
        <v>0</v>
      </c>
      <c r="X56" s="3">
        <f>IF(OR(Data!Y56="", Data!$H56="", $G56=""), 0, ((Data!Y56*Data!$H56*$G56)/2000) * IF(AND(X$5="Particulate", ISNUMBER(Data!$O56)), (1-Data!$O56), 1) * IF(AND($K$3="Yes", ISNUMBER(Data!$Q56)), (1-Data!$Q56), 1))</f>
        <v>0</v>
      </c>
      <c r="Y56" s="3">
        <f>IF(OR(Data!Z56="", Data!$H56="", $G56=""), 0, ((Data!Z56*Data!$H56*$G56)/2000) * IF(AND(Y$5="Particulate", ISNUMBER(Data!$O56)), (1-Data!$O56), 1) * IF(AND($K$3="Yes", ISNUMBER(Data!$Q56)), (1-Data!$Q56), 1))</f>
        <v>0</v>
      </c>
      <c r="Z56" s="3">
        <f>IF(OR(Data!AA56="", Data!$H56="", $G56=""), 0, ((Data!AA56*Data!$H56*$G56)/2000) * IF(AND(Z$5="Particulate", ISNUMBER(Data!$O56)), (1-Data!$O56), 1) * IF(AND($K$3="Yes", ISNUMBER(Data!$Q56)), (1-Data!$Q56), 1))</f>
        <v>0</v>
      </c>
      <c r="AA56" s="3">
        <f>IF(OR(Data!AB56="", Data!$H56="", $G56=""), 0, ((Data!AB56*Data!$H56*$G56)/2000) * IF(AND(AA$5="Particulate", ISNUMBER(Data!$O56)), (1-Data!$O56), 1) * IF(AND($K$3="Yes", ISNUMBER(Data!$Q56)), (1-Data!$Q56), 1))</f>
        <v>0</v>
      </c>
      <c r="AB56" s="3">
        <f>IF(OR(Data!AC56="", Data!$H56="", $G56=""), 0, ((Data!AC56*Data!$H56*$G56)/2000) * IF(AND(AB$5="Particulate", ISNUMBER(Data!$O56)), (1-Data!$O56), 1) * IF(AND($K$3="Yes", ISNUMBER(Data!$Q56)), (1-Data!$Q56), 1))</f>
        <v>0</v>
      </c>
      <c r="AC56" s="3">
        <f>IF(OR(Data!AD56="", Data!$H56="", $G56=""), 0, ((Data!AD56*Data!$H56*$G56)/2000) * IF(AND(AC$5="Particulate", ISNUMBER(Data!$O56)), (1-Data!$O56), 1) * IF(AND($K$3="Yes", ISNUMBER(Data!$Q56)), (1-Data!$Q56), 1))</f>
        <v>0</v>
      </c>
      <c r="AD56" s="3">
        <f>IF(OR(Data!AE56="", Data!$H56="", $G56=""), 0, ((Data!AE56*Data!$H56*$G56)/2000) * IF(AND(AD$5="Particulate", ISNUMBER(Data!$O56)), (1-Data!$O56), 1) * IF(AND($K$3="Yes", ISNUMBER(Data!$Q56)), (1-Data!$Q56), 1))</f>
        <v>0</v>
      </c>
      <c r="AE56" s="3">
        <f>IF(OR(Data!AF56="", Data!$H56="", $G56=""), 0, ((Data!AF56*Data!$H56*$G56)/2000) * IF(AND(AE$5="Particulate", ISNUMBER(Data!$O56)), (1-Data!$O56), 1) * IF(AND($K$3="Yes", ISNUMBER(Data!$Q56)), (1-Data!$Q56), 1))</f>
        <v>0</v>
      </c>
      <c r="AF56" s="3">
        <f>IF(OR(Data!AG56="", Data!$H56="", $G56=""), 0, ((Data!AG56*Data!$H56*$G56)/2000) * IF(AND(AF$5="Particulate", ISNUMBER(Data!$O56)), (1-Data!$O56), 1) * IF(AND($K$3="Yes", ISNUMBER(Data!$Q56)), (1-Data!$Q56), 1))</f>
        <v>0</v>
      </c>
      <c r="AG56" s="3">
        <f>IF(OR(Data!AH56="", Data!$H56="", $G56=""), 0, ((Data!AH56*Data!$H56*$G56)/2000) * IF(AND(AG$5="Particulate", ISNUMBER(Data!$O56)), (1-Data!$O56), 1) * IF(AND($K$3="Yes", ISNUMBER(Data!$Q56)), (1-Data!$Q56), 1))</f>
        <v>0</v>
      </c>
      <c r="AH56" s="3">
        <f>IF(OR(Data!AI56="", Data!$H56="", $G56=""), 0, ((Data!AI56*Data!$H56*$G56)/2000) * IF(AND(AH$5="Particulate", ISNUMBER(Data!$O56)), (1-Data!$O56), 1) * IF(AND($K$3="Yes", ISNUMBER(Data!$Q56)), (1-Data!$Q56), 1))</f>
        <v>0</v>
      </c>
      <c r="AI56" s="3">
        <f>IF(OR(Data!AJ56="", Data!$H56="", $G56=""), 0, ((Data!AJ56*Data!$H56*$G56)/2000) * IF(AND(AI$5="Particulate", ISNUMBER(Data!$O56)), (1-Data!$O56), 1) * IF(AND($K$3="Yes", ISNUMBER(Data!$Q56)), (1-Data!$Q56), 1))</f>
        <v>0</v>
      </c>
      <c r="AJ56" s="3">
        <f>IF(OR(Data!AK56="", Data!$H56="", $G56=""), 0, ((Data!AK56*Data!$H56*$G56)/2000) * IF(AND(AJ$5="Particulate", ISNUMBER(Data!$O56)), (1-Data!$O56), 1) * IF(AND($K$3="Yes", ISNUMBER(Data!$Q56)), (1-Data!$Q56), 1))</f>
        <v>0</v>
      </c>
      <c r="AK56" s="3">
        <f>IF(OR(Data!AL56="", Data!$H56="", $G56=""), 0, ((Data!AL56*Data!$H56*$G56)/2000) * IF(AND(AK$5="Particulate", ISNUMBER(Data!$O56)), (1-Data!$O56), 1) * IF(AND($K$3="Yes", ISNUMBER(Data!$Q56)), (1-Data!$Q56), 1))</f>
        <v>0</v>
      </c>
      <c r="AL56" s="3">
        <f>IF(OR(Data!AM56="", Data!$H56="", $G56=""), 0, ((Data!AM56*Data!$H56*$G56)/2000) * IF(AND(AL$5="Particulate", ISNUMBER(Data!$O56)), (1-Data!$O56), 1) * IF(AND($K$3="Yes", ISNUMBER(Data!$Q56)), (1-Data!$Q56), 1))</f>
        <v>0</v>
      </c>
      <c r="AM56" s="3">
        <f>IF(OR(Data!AN56="", Data!$H56="", $G56=""), 0, ((Data!AN56*Data!$H56*$G56)/2000) * IF(AND(AM$5="Particulate", ISNUMBER(Data!$O56)), (1-Data!$O56), 1) * IF(AND($K$3="Yes", ISNUMBER(Data!$Q56)), (1-Data!$Q56), 1))</f>
        <v>0</v>
      </c>
      <c r="AN56" s="3">
        <f>IF(OR(Data!AO56="", Data!$H56="", $G56=""), 0, ((Data!AO56*Data!$H56*$G56)/2000) * IF(AND(AN$5="Particulate", ISNUMBER(Data!$O56)), (1-Data!$O56), 1) * IF(AND($K$3="Yes", ISNUMBER(Data!$Q56)), (1-Data!$Q56), 1))</f>
        <v>0</v>
      </c>
      <c r="AO56" s="3">
        <f>IF(OR(Data!AP56="", Data!$H56="", $G56=""), 0, ((Data!AP56*Data!$H56*$G56)/2000) * IF(AND(AO$5="Particulate", ISNUMBER(Data!$O56)), (1-Data!$O56), 1) * IF(AND($K$3="Yes", ISNUMBER(Data!$Q56)), (1-Data!$Q56), 1))</f>
        <v>0</v>
      </c>
      <c r="AP56" s="3">
        <f>IF(OR(Data!AQ56="", Data!$H56="", $G56=""), 0, ((Data!AQ56*Data!$H56*$G56)/2000) * IF(AND(AP$5="Particulate", ISNUMBER(Data!$O56)), (1-Data!$O56), 1) * IF(AND($K$3="Yes", ISNUMBER(Data!$Q56)), (1-Data!$Q56), 1))</f>
        <v>0</v>
      </c>
      <c r="AQ56" s="3">
        <f>IF(OR(Data!AR56="", Data!$H56="", $G56=""), 0, ((Data!AR56*Data!$H56*$G56)/2000) * IF(AND(AQ$5="Particulate", ISNUMBER(Data!$O56)), (1-Data!$O56), 1) * IF(AND($K$3="Yes", ISNUMBER(Data!$Q56)), (1-Data!$Q56), 1))</f>
        <v>0</v>
      </c>
      <c r="AR56" s="3">
        <f>IF(OR(Data!AS56="", Data!$H56="", $G56=""), 0, ((Data!AS56*Data!$H56*$G56)/2000) * IF(AND(AR$5="Particulate", ISNUMBER(Data!$O56)), (1-Data!$O56), 1) * IF(AND($K$3="Yes", ISNUMBER(Data!$Q56)), (1-Data!$Q56), 1))</f>
        <v>0</v>
      </c>
      <c r="AS56" s="3">
        <f>IF(OR(Data!AT56="", Data!$H56="", $G56=""), 0, ((Data!AT56*Data!$H56*$G56)/2000) * IF(AND(AS$5="Particulate", ISNUMBER(Data!$O56)), (1-Data!$O56), 1) * IF(AND($K$3="Yes", ISNUMBER(Data!$Q56)), (1-Data!$Q56), 1))</f>
        <v>0</v>
      </c>
      <c r="AT56" s="3">
        <f>IF(OR(Data!AU56="", Data!$H56="", $G56=""), 0, ((Data!AU56*Data!$H56*$G56)/2000) * IF(AND(AT$5="Particulate", ISNUMBER(Data!$O56)), (1-Data!$O56), 1) * IF(AND($K$3="Yes", ISNUMBER(Data!$Q56)), (1-Data!$Q56), 1))</f>
        <v>0</v>
      </c>
      <c r="AU56" s="3">
        <f>IF(OR(Data!AV56="", Data!$H56="", $G56=""), 0, ((Data!AV56*Data!$H56*$G56)/2000) * IF(AND(AU$5="Particulate", ISNUMBER(Data!$O56)), (1-Data!$O56), 1) * IF(AND($K$3="Yes", ISNUMBER(Data!$Q56)), (1-Data!$Q56), 1))</f>
        <v>0</v>
      </c>
      <c r="AV56" s="3">
        <f>IF(OR(Data!AW56="", Data!$H56="", $G56=""), 0, ((Data!AW56*Data!$H56*$G56)/2000) * IF(AND(AV$5="Particulate", ISNUMBER(Data!$O56)), (1-Data!$O56), 1) * IF(AND($K$3="Yes", ISNUMBER(Data!$Q56)), (1-Data!$Q56), 1))</f>
        <v>0</v>
      </c>
      <c r="AW56" s="3">
        <f>IF(OR(Data!AX56="", Data!$H56="", $G56=""), 0, ((Data!AX56*Data!$H56*$G56)/2000) * IF(AND(AW$5="Particulate", ISNUMBER(Data!$O56)), (1-Data!$O56), 1) * IF(AND($K$3="Yes", ISNUMBER(Data!$Q56)), (1-Data!$Q56), 1))</f>
        <v>0</v>
      </c>
      <c r="AX56" s="3">
        <f>IF(OR(Data!AY56="", Data!$H56="", $G56=""), 0, ((Data!AY56*Data!$H56*$G56)/2000) * IF(AND(AX$5="Particulate", ISNUMBER(Data!$O56)), (1-Data!$O56), 1) * IF(AND($K$3="Yes", ISNUMBER(Data!$Q56)), (1-Data!$Q56), 1))</f>
        <v>0</v>
      </c>
      <c r="AY56" s="3">
        <f>IF(OR(Data!AZ56="", Data!$H56="", $G56=""), 0, ((Data!AZ56*Data!$H56*$G56)/2000) * IF(AND(AY$5="Particulate", ISNUMBER(Data!$O56)), (1-Data!$O56), 1) * IF(AND($K$3="Yes", ISNUMBER(Data!$Q56)), (1-Data!$Q56), 1))</f>
        <v>0</v>
      </c>
      <c r="AZ56" s="3">
        <f>IF(OR(Data!BA56="", Data!$H56="", $G56=""), 0, ((Data!BA56*Data!$H56*$G56)/2000) * IF(AND(AZ$5="Particulate", ISNUMBER(Data!$O56)), (1-Data!$O56), 1) * IF(AND($K$3="Yes", ISNUMBER(Data!$Q56)), (1-Data!$Q56), 1))</f>
        <v>0</v>
      </c>
      <c r="BA56" s="3">
        <f>IF(OR(Data!BB56="", Data!$H56="", $G56=""), 0, ((Data!BB56*Data!$H56*$G56)/2000) * IF(AND(BA$5="Particulate", ISNUMBER(Data!$O56)), (1-Data!$O56), 1) * IF(AND($K$3="Yes", ISNUMBER(Data!$Q56)), (1-Data!$Q56), 1))</f>
        <v>0</v>
      </c>
      <c r="BB56" s="3">
        <f>IF(OR(Data!BC56="", Data!$H56="", $G56=""), 0, ((Data!BC56*Data!$H56*$G56)/2000) * IF(AND(BB$5="Particulate", ISNUMBER(Data!$O56)), (1-Data!$O56), 1) * IF(AND($K$3="Yes", ISNUMBER(Data!$Q56)), (1-Data!$Q56), 1))</f>
        <v>0</v>
      </c>
      <c r="BC56" s="3">
        <f>IF(OR(Data!BD56="", Data!$H56="", $G56=""), 0, ((Data!BD56*Data!$H56*$G56)/2000) * IF(AND(BC$5="Particulate", ISNUMBER(Data!$O56)), (1-Data!$O56), 1) * IF(AND($K$3="Yes", ISNUMBER(Data!$Q56)), (1-Data!$Q56), 1))</f>
        <v>0</v>
      </c>
      <c r="BD56" s="3">
        <f>IF(OR(Data!BE56="", Data!$H56="", $G56=""), 0, ((Data!BE56*Data!$H56*$G56)/2000) * IF(AND(BD$5="Particulate", ISNUMBER(Data!$O56)), (1-Data!$O56), 1) * IF(AND($K$3="Yes", ISNUMBER(Data!$Q56)), (1-Data!$Q56), 1))</f>
        <v>0</v>
      </c>
      <c r="BE56" s="3">
        <f>IF(OR(Data!BF56="", Data!$H56="", $G56=""), 0, ((Data!BF56*Data!$H56*$G56)/2000) * IF(AND(BE$5="Particulate", ISNUMBER(Data!$O56)), (1-Data!$O56), 1) * IF(AND($K$3="Yes", ISNUMBER(Data!$Q56)), (1-Data!$Q56), 1))</f>
        <v>0</v>
      </c>
      <c r="BF56" s="3">
        <f>IF(OR(Data!BG56="", Data!$H56="", $G56=""), 0, ((Data!BG56*Data!$H56*$G56)/2000) * IF(AND(BF$5="Particulate", ISNUMBER(Data!$O56)), (1-Data!$O56), 1) * IF(AND($K$3="Yes", ISNUMBER(Data!$Q56)), (1-Data!$Q56), 1))</f>
        <v>0</v>
      </c>
      <c r="BG56" s="3">
        <f>IF(OR(Data!BH56="", Data!$H56="", $G56=""), 0, ((Data!BH56*Data!$H56*$G56)/2000) * IF(AND(BG$5="Particulate", ISNUMBER(Data!$O56)), (1-Data!$O56), 1) * IF(AND($K$3="Yes", ISNUMBER(Data!$Q56)), (1-Data!$Q56), 1))</f>
        <v>0</v>
      </c>
      <c r="BH56" s="3">
        <f>IF(OR(Data!BI56="", Data!$H56="", $G56=""), 0, ((Data!BI56*Data!$H56*$G56)/2000) * IF(AND(BH$5="Particulate", ISNUMBER(Data!$O56)), (1-Data!$O56), 1) * IF(AND($K$3="Yes", ISNUMBER(Data!$Q56)), (1-Data!$Q56), 1))</f>
        <v>0</v>
      </c>
      <c r="BI56" s="3">
        <f>IF(OR(Data!BJ56="", Data!$H56="", $G56=""), 0, ((Data!BJ56*Data!$H56*$G56)/2000) * IF(AND(BI$5="Particulate", ISNUMBER(Data!$O56)), (1-Data!$O56), 1) * IF(AND($K$3="Yes", ISNUMBER(Data!$Q56)), (1-Data!$Q56), 1))</f>
        <v>0</v>
      </c>
      <c r="BJ56" s="3">
        <f>IF(OR(Data!BK56="", Data!$H56="", $G56=""), 0, ((Data!BK56*Data!$H56*$G56)/2000) * IF(AND(BJ$5="Particulate", ISNUMBER(Data!$O56)), (1-Data!$O56), 1) * IF(AND($K$3="Yes", ISNUMBER(Data!$Q56)), (1-Data!$Q56), 1))</f>
        <v>0</v>
      </c>
      <c r="BK56" s="3">
        <f>IF(OR(Data!BL56="", Data!$H56="", $G56=""), 0, ((Data!BL56*Data!$H56*$G56)/2000) * IF(AND(BK$5="Particulate", ISNUMBER(Data!$O56)), (1-Data!$O56), 1) * IF(AND($K$3="Yes", ISNUMBER(Data!$Q56)), (1-Data!$Q56), 1))</f>
        <v>0</v>
      </c>
      <c r="BL56" s="3">
        <f>IF(OR(Data!BM56="", Data!$H56="", $G56=""), 0, ((Data!BM56*Data!$H56*$G56)/2000) * IF(AND(BL$5="Particulate", ISNUMBER(Data!$O56)), (1-Data!$O56), 1) * IF(AND($K$3="Yes", ISNUMBER(Data!$Q56)), (1-Data!$Q56), 1))</f>
        <v>0</v>
      </c>
      <c r="BM56" s="3">
        <f>IF(OR(Data!BN56="", Data!$H56="", $G56=""), 0, ((Data!BN56*Data!$H56*$G56)/2000) * IF(AND(BM$5="Particulate", ISNUMBER(Data!$O56)), (1-Data!$O56), 1) * IF(AND($K$3="Yes", ISNUMBER(Data!$Q56)), (1-Data!$Q56), 1))</f>
        <v>0</v>
      </c>
      <c r="BN56" s="3">
        <f>IF(OR(Data!BO56="", Data!$H56="", $G56=""), 0, ((Data!BO56*Data!$H56*$G56)/2000) * IF(AND(BN$5="Particulate", ISNUMBER(Data!$O56)), (1-Data!$O56), 1) * IF(AND($K$3="Yes", ISNUMBER(Data!$Q56)), (1-Data!$Q56), 1))</f>
        <v>0</v>
      </c>
      <c r="BO56" s="3">
        <f>IF(OR(Data!BP56="", Data!$H56="", $G56=""), 0, ((Data!BP56*Data!$H56*$G56)/2000) * IF(AND(BO$5="Particulate", ISNUMBER(Data!$O56)), (1-Data!$O56), 1) * IF(AND($K$3="Yes", ISNUMBER(Data!$Q56)), (1-Data!$Q56), 1))</f>
        <v>0</v>
      </c>
      <c r="BP56" s="3">
        <f>IF(OR(Data!BQ56="", Data!$H56="", $G56=""), 0, ((Data!BQ56*Data!$H56*$G56)/2000) * IF(AND(BP$5="Particulate", ISNUMBER(Data!$O56)), (1-Data!$O56), 1) * IF(AND($K$3="Yes", ISNUMBER(Data!$Q56)), (1-Data!$Q56), 1))</f>
        <v>0</v>
      </c>
      <c r="BQ56" s="3">
        <f>IF(OR(Data!BR56="", Data!$H56="", $G56=""), 0, ((Data!BR56*Data!$H56*$G56)/2000) * IF(AND(BQ$5="Particulate", ISNUMBER(Data!$O56)), (1-Data!$O56), 1) * IF(AND($K$3="Yes", ISNUMBER(Data!$Q56)), (1-Data!$Q56), 1))</f>
        <v>0</v>
      </c>
      <c r="BR56" s="3">
        <f>IF(OR(Data!BS56="", Data!$H56="", $G56=""), 0, ((Data!BS56*Data!$H56*$G56)/2000) * IF(AND(BR$5="Particulate", ISNUMBER(Data!$O56)), (1-Data!$O56), 1) * IF(AND($K$3="Yes", ISNUMBER(Data!$Q56)), (1-Data!$Q56), 1))</f>
        <v>0</v>
      </c>
      <c r="BS56" s="3">
        <f>IF(OR(Data!BT56="", Data!$H56="", $G56=""), 0, ((Data!BT56*Data!$H56*$G56)/2000) * IF(AND(BS$5="Particulate", ISNUMBER(Data!$O56)), (1-Data!$O56), 1) * IF(AND($K$3="Yes", ISNUMBER(Data!$Q56)), (1-Data!$Q56), 1))</f>
        <v>0</v>
      </c>
      <c r="BT56" s="3">
        <f>IF(OR(Data!BU56="", Data!$H56="", $G56=""), 0, ((Data!BU56*Data!$H56*$G56)/2000) * IF(AND(BT$5="Particulate", ISNUMBER(Data!$O56)), (1-Data!$O56), 1) * IF(AND($K$3="Yes", ISNUMBER(Data!$Q56)), (1-Data!$Q56), 1))</f>
        <v>0</v>
      </c>
      <c r="BU56" s="3">
        <f>IF(OR(Data!BV56="", Data!$H56="", $G56=""), 0, ((Data!BV56*Data!$H56*$G56)/2000) * IF(AND(BU$5="Particulate", ISNUMBER(Data!$O56)), (1-Data!$O56), 1) * IF(AND($K$3="Yes", ISNUMBER(Data!$Q56)), (1-Data!$Q56), 1))</f>
        <v>0</v>
      </c>
      <c r="BV56" s="3">
        <f>IF(OR(Data!BW56="", Data!$H56="", $G56=""), 0, ((Data!BW56*Data!$H56*$G56)/2000) * IF(AND(BV$5="Particulate", ISNUMBER(Data!$O56)), (1-Data!$O56), 1) * IF(AND($K$3="Yes", ISNUMBER(Data!$Q56)), (1-Data!$Q56), 1))</f>
        <v>0</v>
      </c>
      <c r="BW56" s="3">
        <f>IF(OR(Data!BX56="", Data!$H56="", $G56=""), 0, ((Data!BX56*Data!$H56*$G56)/2000) * IF(AND(BW$5="Particulate", ISNUMBER(Data!$O56)), (1-Data!$O56), 1) * IF(AND($K$3="Yes", ISNUMBER(Data!$Q56)), (1-Data!$Q56), 1))</f>
        <v>0</v>
      </c>
      <c r="BX56" s="3">
        <f>IF(OR(Data!BY56="", Data!$H56="", $G56=""), 0, ((Data!BY56*Data!$H56*$G56)/2000) * IF(AND(BX$5="Particulate", ISNUMBER(Data!$O56)), (1-Data!$O56), 1) * IF(AND($K$3="Yes", ISNUMBER(Data!$Q56)), (1-Data!$Q56), 1))</f>
        <v>0</v>
      </c>
      <c r="BY56" s="3">
        <f>IF(OR(Data!BZ56="", Data!$H56="", $G56=""), 0, ((Data!BZ56*Data!$H56*$G56)/2000) * IF(AND(BY$5="Particulate", ISNUMBER(Data!$O56)), (1-Data!$O56), 1) * IF(AND($K$3="Yes", ISNUMBER(Data!$Q56)), (1-Data!$Q56), 1))</f>
        <v>0</v>
      </c>
      <c r="BZ56" s="3">
        <f>IF(OR(Data!CA56="", Data!$H56="", $G56=""), 0, ((Data!CA56*Data!$H56*$G56)/2000) * IF(AND(BZ$5="Particulate", ISNUMBER(Data!$O56)), (1-Data!$O56), 1) * IF(AND($K$3="Yes", ISNUMBER(Data!$Q56)), (1-Data!$Q56), 1))</f>
        <v>0</v>
      </c>
    </row>
    <row r="57" spans="1:78" x14ac:dyDescent="0.25">
      <c r="A57" s="347">
        <f>Data!A57</f>
        <v>49</v>
      </c>
      <c r="B57" s="108">
        <f>Data!B57</f>
        <v>0</v>
      </c>
      <c r="C57" s="108">
        <f>Data!C57</f>
        <v>0</v>
      </c>
      <c r="D57" s="108">
        <f>Data!D57</f>
        <v>0</v>
      </c>
      <c r="E57" s="108">
        <f>Data!E57</f>
        <v>0</v>
      </c>
      <c r="F57" s="108">
        <f>Data!F57</f>
        <v>0</v>
      </c>
      <c r="G57" s="189"/>
      <c r="Q57" s="365">
        <f>IF(ISNUMBER(Data!$K57), (Data!$K57*$G57)/2000, IF(AND(ISNUMBER(Data!$H57), ISNUMBER(Data!$I57)), (Data!$H57*Data!$I57*$G57)/2000, 0))</f>
        <v>0</v>
      </c>
      <c r="R57" s="17">
        <f>IF(ISNUMBER(Data!$L57), (Data!$L57*$G57)/2000, IF(AND(ISNUMBER(Data!$H57), ISNUMBER(Data!$J57)), (Data!$H57*Data!$J57*$G57)/2000, 0)) * IF(ISNUMBER(Data!$O57), 1-Data!$O57, 1) * IF(AND($K$3="yes",ISNUMBER(Data!$Q57)),(1-Data!$Q57),1)</f>
        <v>0</v>
      </c>
      <c r="S57" s="3">
        <f>IF(OR(Data!T57="", Data!$H57="", $G57=""), 0, ((Data!T57*Data!$H57*$G57)/2000) * IF(AND(S$5="Particulate", ISNUMBER(Data!$O57)), (1-Data!$O57), 1) * IF(AND($K$3="Yes", ISNUMBER(Data!$Q57)), (1-Data!$Q57), 1))</f>
        <v>0</v>
      </c>
      <c r="T57" s="3">
        <f>IF(OR(Data!U57="", Data!$H57="", $G57=""), 0, ((Data!U57*Data!$H57*$G57)/2000) * IF(AND(T$5="Particulate", ISNUMBER(Data!$O57)), (1-Data!$O57), 1) * IF(AND($K$3="Yes", ISNUMBER(Data!$Q57)), (1-Data!$Q57), 1))</f>
        <v>0</v>
      </c>
      <c r="U57" s="3">
        <f>IF(OR(Data!V57="", Data!$H57="", $G57=""), 0, ((Data!V57*Data!$H57*$G57)/2000) * IF(AND(U$5="Particulate", ISNUMBER(Data!$O57)), (1-Data!$O57), 1) * IF(AND($K$3="Yes", ISNUMBER(Data!$Q57)), (1-Data!$Q57), 1))</f>
        <v>0</v>
      </c>
      <c r="V57" s="3">
        <f>IF(OR(Data!W57="", Data!$H57="", $G57=""), 0, ((Data!W57*Data!$H57*$G57)/2000) * IF(AND(V$5="Particulate", ISNUMBER(Data!$O57)), (1-Data!$O57), 1) * IF(AND($K$3="Yes", ISNUMBER(Data!$Q57)), (1-Data!$Q57), 1))</f>
        <v>0</v>
      </c>
      <c r="W57" s="3">
        <f>IF(OR(Data!X57="", Data!$H57="", $G57=""), 0, ((Data!X57*Data!$H57*$G57)/2000) * IF(AND(W$5="Particulate", ISNUMBER(Data!$O57)), (1-Data!$O57), 1) * IF(AND($K$3="Yes", ISNUMBER(Data!$Q57)), (1-Data!$Q57), 1))</f>
        <v>0</v>
      </c>
      <c r="X57" s="3">
        <f>IF(OR(Data!Y57="", Data!$H57="", $G57=""), 0, ((Data!Y57*Data!$H57*$G57)/2000) * IF(AND(X$5="Particulate", ISNUMBER(Data!$O57)), (1-Data!$O57), 1) * IF(AND($K$3="Yes", ISNUMBER(Data!$Q57)), (1-Data!$Q57), 1))</f>
        <v>0</v>
      </c>
      <c r="Y57" s="3">
        <f>IF(OR(Data!Z57="", Data!$H57="", $G57=""), 0, ((Data!Z57*Data!$H57*$G57)/2000) * IF(AND(Y$5="Particulate", ISNUMBER(Data!$O57)), (1-Data!$O57), 1) * IF(AND($K$3="Yes", ISNUMBER(Data!$Q57)), (1-Data!$Q57), 1))</f>
        <v>0</v>
      </c>
      <c r="Z57" s="3">
        <f>IF(OR(Data!AA57="", Data!$H57="", $G57=""), 0, ((Data!AA57*Data!$H57*$G57)/2000) * IF(AND(Z$5="Particulate", ISNUMBER(Data!$O57)), (1-Data!$O57), 1) * IF(AND($K$3="Yes", ISNUMBER(Data!$Q57)), (1-Data!$Q57), 1))</f>
        <v>0</v>
      </c>
      <c r="AA57" s="3">
        <f>IF(OR(Data!AB57="", Data!$H57="", $G57=""), 0, ((Data!AB57*Data!$H57*$G57)/2000) * IF(AND(AA$5="Particulate", ISNUMBER(Data!$O57)), (1-Data!$O57), 1) * IF(AND($K$3="Yes", ISNUMBER(Data!$Q57)), (1-Data!$Q57), 1))</f>
        <v>0</v>
      </c>
      <c r="AB57" s="3">
        <f>IF(OR(Data!AC57="", Data!$H57="", $G57=""), 0, ((Data!AC57*Data!$H57*$G57)/2000) * IF(AND(AB$5="Particulate", ISNUMBER(Data!$O57)), (1-Data!$O57), 1) * IF(AND($K$3="Yes", ISNUMBER(Data!$Q57)), (1-Data!$Q57), 1))</f>
        <v>0</v>
      </c>
      <c r="AC57" s="3">
        <f>IF(OR(Data!AD57="", Data!$H57="", $G57=""), 0, ((Data!AD57*Data!$H57*$G57)/2000) * IF(AND(AC$5="Particulate", ISNUMBER(Data!$O57)), (1-Data!$O57), 1) * IF(AND($K$3="Yes", ISNUMBER(Data!$Q57)), (1-Data!$Q57), 1))</f>
        <v>0</v>
      </c>
      <c r="AD57" s="3">
        <f>IF(OR(Data!AE57="", Data!$H57="", $G57=""), 0, ((Data!AE57*Data!$H57*$G57)/2000) * IF(AND(AD$5="Particulate", ISNUMBER(Data!$O57)), (1-Data!$O57), 1) * IF(AND($K$3="Yes", ISNUMBER(Data!$Q57)), (1-Data!$Q57), 1))</f>
        <v>0</v>
      </c>
      <c r="AE57" s="3">
        <f>IF(OR(Data!AF57="", Data!$H57="", $G57=""), 0, ((Data!AF57*Data!$H57*$G57)/2000) * IF(AND(AE$5="Particulate", ISNUMBER(Data!$O57)), (1-Data!$O57), 1) * IF(AND($K$3="Yes", ISNUMBER(Data!$Q57)), (1-Data!$Q57), 1))</f>
        <v>0</v>
      </c>
      <c r="AF57" s="3">
        <f>IF(OR(Data!AG57="", Data!$H57="", $G57=""), 0, ((Data!AG57*Data!$H57*$G57)/2000) * IF(AND(AF$5="Particulate", ISNUMBER(Data!$O57)), (1-Data!$O57), 1) * IF(AND($K$3="Yes", ISNUMBER(Data!$Q57)), (1-Data!$Q57), 1))</f>
        <v>0</v>
      </c>
      <c r="AG57" s="3">
        <f>IF(OR(Data!AH57="", Data!$H57="", $G57=""), 0, ((Data!AH57*Data!$H57*$G57)/2000) * IF(AND(AG$5="Particulate", ISNUMBER(Data!$O57)), (1-Data!$O57), 1) * IF(AND($K$3="Yes", ISNUMBER(Data!$Q57)), (1-Data!$Q57), 1))</f>
        <v>0</v>
      </c>
      <c r="AH57" s="3">
        <f>IF(OR(Data!AI57="", Data!$H57="", $G57=""), 0, ((Data!AI57*Data!$H57*$G57)/2000) * IF(AND(AH$5="Particulate", ISNUMBER(Data!$O57)), (1-Data!$O57), 1) * IF(AND($K$3="Yes", ISNUMBER(Data!$Q57)), (1-Data!$Q57), 1))</f>
        <v>0</v>
      </c>
      <c r="AI57" s="3">
        <f>IF(OR(Data!AJ57="", Data!$H57="", $G57=""), 0, ((Data!AJ57*Data!$H57*$G57)/2000) * IF(AND(AI$5="Particulate", ISNUMBER(Data!$O57)), (1-Data!$O57), 1) * IF(AND($K$3="Yes", ISNUMBER(Data!$Q57)), (1-Data!$Q57), 1))</f>
        <v>0</v>
      </c>
      <c r="AJ57" s="3">
        <f>IF(OR(Data!AK57="", Data!$H57="", $G57=""), 0, ((Data!AK57*Data!$H57*$G57)/2000) * IF(AND(AJ$5="Particulate", ISNUMBER(Data!$O57)), (1-Data!$O57), 1) * IF(AND($K$3="Yes", ISNUMBER(Data!$Q57)), (1-Data!$Q57), 1))</f>
        <v>0</v>
      </c>
      <c r="AK57" s="3">
        <f>IF(OR(Data!AL57="", Data!$H57="", $G57=""), 0, ((Data!AL57*Data!$H57*$G57)/2000) * IF(AND(AK$5="Particulate", ISNUMBER(Data!$O57)), (1-Data!$O57), 1) * IF(AND($K$3="Yes", ISNUMBER(Data!$Q57)), (1-Data!$Q57), 1))</f>
        <v>0</v>
      </c>
      <c r="AL57" s="3">
        <f>IF(OR(Data!AM57="", Data!$H57="", $G57=""), 0, ((Data!AM57*Data!$H57*$G57)/2000) * IF(AND(AL$5="Particulate", ISNUMBER(Data!$O57)), (1-Data!$O57), 1) * IF(AND($K$3="Yes", ISNUMBER(Data!$Q57)), (1-Data!$Q57), 1))</f>
        <v>0</v>
      </c>
      <c r="AM57" s="3">
        <f>IF(OR(Data!AN57="", Data!$H57="", $G57=""), 0, ((Data!AN57*Data!$H57*$G57)/2000) * IF(AND(AM$5="Particulate", ISNUMBER(Data!$O57)), (1-Data!$O57), 1) * IF(AND($K$3="Yes", ISNUMBER(Data!$Q57)), (1-Data!$Q57), 1))</f>
        <v>0</v>
      </c>
      <c r="AN57" s="3">
        <f>IF(OR(Data!AO57="", Data!$H57="", $G57=""), 0, ((Data!AO57*Data!$H57*$G57)/2000) * IF(AND(AN$5="Particulate", ISNUMBER(Data!$O57)), (1-Data!$O57), 1) * IF(AND($K$3="Yes", ISNUMBER(Data!$Q57)), (1-Data!$Q57), 1))</f>
        <v>0</v>
      </c>
      <c r="AO57" s="3">
        <f>IF(OR(Data!AP57="", Data!$H57="", $G57=""), 0, ((Data!AP57*Data!$H57*$G57)/2000) * IF(AND(AO$5="Particulate", ISNUMBER(Data!$O57)), (1-Data!$O57), 1) * IF(AND($K$3="Yes", ISNUMBER(Data!$Q57)), (1-Data!$Q57), 1))</f>
        <v>0</v>
      </c>
      <c r="AP57" s="3">
        <f>IF(OR(Data!AQ57="", Data!$H57="", $G57=""), 0, ((Data!AQ57*Data!$H57*$G57)/2000) * IF(AND(AP$5="Particulate", ISNUMBER(Data!$O57)), (1-Data!$O57), 1) * IF(AND($K$3="Yes", ISNUMBER(Data!$Q57)), (1-Data!$Q57), 1))</f>
        <v>0</v>
      </c>
      <c r="AQ57" s="3">
        <f>IF(OR(Data!AR57="", Data!$H57="", $G57=""), 0, ((Data!AR57*Data!$H57*$G57)/2000) * IF(AND(AQ$5="Particulate", ISNUMBER(Data!$O57)), (1-Data!$O57), 1) * IF(AND($K$3="Yes", ISNUMBER(Data!$Q57)), (1-Data!$Q57), 1))</f>
        <v>0</v>
      </c>
      <c r="AR57" s="3">
        <f>IF(OR(Data!AS57="", Data!$H57="", $G57=""), 0, ((Data!AS57*Data!$H57*$G57)/2000) * IF(AND(AR$5="Particulate", ISNUMBER(Data!$O57)), (1-Data!$O57), 1) * IF(AND($K$3="Yes", ISNUMBER(Data!$Q57)), (1-Data!$Q57), 1))</f>
        <v>0</v>
      </c>
      <c r="AS57" s="3">
        <f>IF(OR(Data!AT57="", Data!$H57="", $G57=""), 0, ((Data!AT57*Data!$H57*$G57)/2000) * IF(AND(AS$5="Particulate", ISNUMBER(Data!$O57)), (1-Data!$O57), 1) * IF(AND($K$3="Yes", ISNUMBER(Data!$Q57)), (1-Data!$Q57), 1))</f>
        <v>0</v>
      </c>
      <c r="AT57" s="3">
        <f>IF(OR(Data!AU57="", Data!$H57="", $G57=""), 0, ((Data!AU57*Data!$H57*$G57)/2000) * IF(AND(AT$5="Particulate", ISNUMBER(Data!$O57)), (1-Data!$O57), 1) * IF(AND($K$3="Yes", ISNUMBER(Data!$Q57)), (1-Data!$Q57), 1))</f>
        <v>0</v>
      </c>
      <c r="AU57" s="3">
        <f>IF(OR(Data!AV57="", Data!$H57="", $G57=""), 0, ((Data!AV57*Data!$H57*$G57)/2000) * IF(AND(AU$5="Particulate", ISNUMBER(Data!$O57)), (1-Data!$O57), 1) * IF(AND($K$3="Yes", ISNUMBER(Data!$Q57)), (1-Data!$Q57), 1))</f>
        <v>0</v>
      </c>
      <c r="AV57" s="3">
        <f>IF(OR(Data!AW57="", Data!$H57="", $G57=""), 0, ((Data!AW57*Data!$H57*$G57)/2000) * IF(AND(AV$5="Particulate", ISNUMBER(Data!$O57)), (1-Data!$O57), 1) * IF(AND($K$3="Yes", ISNUMBER(Data!$Q57)), (1-Data!$Q57), 1))</f>
        <v>0</v>
      </c>
      <c r="AW57" s="3">
        <f>IF(OR(Data!AX57="", Data!$H57="", $G57=""), 0, ((Data!AX57*Data!$H57*$G57)/2000) * IF(AND(AW$5="Particulate", ISNUMBER(Data!$O57)), (1-Data!$O57), 1) * IF(AND($K$3="Yes", ISNUMBER(Data!$Q57)), (1-Data!$Q57), 1))</f>
        <v>0</v>
      </c>
      <c r="AX57" s="3">
        <f>IF(OR(Data!AY57="", Data!$H57="", $G57=""), 0, ((Data!AY57*Data!$H57*$G57)/2000) * IF(AND(AX$5="Particulate", ISNUMBER(Data!$O57)), (1-Data!$O57), 1) * IF(AND($K$3="Yes", ISNUMBER(Data!$Q57)), (1-Data!$Q57), 1))</f>
        <v>0</v>
      </c>
      <c r="AY57" s="3">
        <f>IF(OR(Data!AZ57="", Data!$H57="", $G57=""), 0, ((Data!AZ57*Data!$H57*$G57)/2000) * IF(AND(AY$5="Particulate", ISNUMBER(Data!$O57)), (1-Data!$O57), 1) * IF(AND($K$3="Yes", ISNUMBER(Data!$Q57)), (1-Data!$Q57), 1))</f>
        <v>0</v>
      </c>
      <c r="AZ57" s="3">
        <f>IF(OR(Data!BA57="", Data!$H57="", $G57=""), 0, ((Data!BA57*Data!$H57*$G57)/2000) * IF(AND(AZ$5="Particulate", ISNUMBER(Data!$O57)), (1-Data!$O57), 1) * IF(AND($K$3="Yes", ISNUMBER(Data!$Q57)), (1-Data!$Q57), 1))</f>
        <v>0</v>
      </c>
      <c r="BA57" s="3">
        <f>IF(OR(Data!BB57="", Data!$H57="", $G57=""), 0, ((Data!BB57*Data!$H57*$G57)/2000) * IF(AND(BA$5="Particulate", ISNUMBER(Data!$O57)), (1-Data!$O57), 1) * IF(AND($K$3="Yes", ISNUMBER(Data!$Q57)), (1-Data!$Q57), 1))</f>
        <v>0</v>
      </c>
      <c r="BB57" s="3">
        <f>IF(OR(Data!BC57="", Data!$H57="", $G57=""), 0, ((Data!BC57*Data!$H57*$G57)/2000) * IF(AND(BB$5="Particulate", ISNUMBER(Data!$O57)), (1-Data!$O57), 1) * IF(AND($K$3="Yes", ISNUMBER(Data!$Q57)), (1-Data!$Q57), 1))</f>
        <v>0</v>
      </c>
      <c r="BC57" s="3">
        <f>IF(OR(Data!BD57="", Data!$H57="", $G57=""), 0, ((Data!BD57*Data!$H57*$G57)/2000) * IF(AND(BC$5="Particulate", ISNUMBER(Data!$O57)), (1-Data!$O57), 1) * IF(AND($K$3="Yes", ISNUMBER(Data!$Q57)), (1-Data!$Q57), 1))</f>
        <v>0</v>
      </c>
      <c r="BD57" s="3">
        <f>IF(OR(Data!BE57="", Data!$H57="", $G57=""), 0, ((Data!BE57*Data!$H57*$G57)/2000) * IF(AND(BD$5="Particulate", ISNUMBER(Data!$O57)), (1-Data!$O57), 1) * IF(AND($K$3="Yes", ISNUMBER(Data!$Q57)), (1-Data!$Q57), 1))</f>
        <v>0</v>
      </c>
      <c r="BE57" s="3">
        <f>IF(OR(Data!BF57="", Data!$H57="", $G57=""), 0, ((Data!BF57*Data!$H57*$G57)/2000) * IF(AND(BE$5="Particulate", ISNUMBER(Data!$O57)), (1-Data!$O57), 1) * IF(AND($K$3="Yes", ISNUMBER(Data!$Q57)), (1-Data!$Q57), 1))</f>
        <v>0</v>
      </c>
      <c r="BF57" s="3">
        <f>IF(OR(Data!BG57="", Data!$H57="", $G57=""), 0, ((Data!BG57*Data!$H57*$G57)/2000) * IF(AND(BF$5="Particulate", ISNUMBER(Data!$O57)), (1-Data!$O57), 1) * IF(AND($K$3="Yes", ISNUMBER(Data!$Q57)), (1-Data!$Q57), 1))</f>
        <v>0</v>
      </c>
      <c r="BG57" s="3">
        <f>IF(OR(Data!BH57="", Data!$H57="", $G57=""), 0, ((Data!BH57*Data!$H57*$G57)/2000) * IF(AND(BG$5="Particulate", ISNUMBER(Data!$O57)), (1-Data!$O57), 1) * IF(AND($K$3="Yes", ISNUMBER(Data!$Q57)), (1-Data!$Q57), 1))</f>
        <v>0</v>
      </c>
      <c r="BH57" s="3">
        <f>IF(OR(Data!BI57="", Data!$H57="", $G57=""), 0, ((Data!BI57*Data!$H57*$G57)/2000) * IF(AND(BH$5="Particulate", ISNUMBER(Data!$O57)), (1-Data!$O57), 1) * IF(AND($K$3="Yes", ISNUMBER(Data!$Q57)), (1-Data!$Q57), 1))</f>
        <v>0</v>
      </c>
      <c r="BI57" s="3">
        <f>IF(OR(Data!BJ57="", Data!$H57="", $G57=""), 0, ((Data!BJ57*Data!$H57*$G57)/2000) * IF(AND(BI$5="Particulate", ISNUMBER(Data!$O57)), (1-Data!$O57), 1) * IF(AND($K$3="Yes", ISNUMBER(Data!$Q57)), (1-Data!$Q57), 1))</f>
        <v>0</v>
      </c>
      <c r="BJ57" s="3">
        <f>IF(OR(Data!BK57="", Data!$H57="", $G57=""), 0, ((Data!BK57*Data!$H57*$G57)/2000) * IF(AND(BJ$5="Particulate", ISNUMBER(Data!$O57)), (1-Data!$O57), 1) * IF(AND($K$3="Yes", ISNUMBER(Data!$Q57)), (1-Data!$Q57), 1))</f>
        <v>0</v>
      </c>
      <c r="BK57" s="3">
        <f>IF(OR(Data!BL57="", Data!$H57="", $G57=""), 0, ((Data!BL57*Data!$H57*$G57)/2000) * IF(AND(BK$5="Particulate", ISNUMBER(Data!$O57)), (1-Data!$O57), 1) * IF(AND($K$3="Yes", ISNUMBER(Data!$Q57)), (1-Data!$Q57), 1))</f>
        <v>0</v>
      </c>
      <c r="BL57" s="3">
        <f>IF(OR(Data!BM57="", Data!$H57="", $G57=""), 0, ((Data!BM57*Data!$H57*$G57)/2000) * IF(AND(BL$5="Particulate", ISNUMBER(Data!$O57)), (1-Data!$O57), 1) * IF(AND($K$3="Yes", ISNUMBER(Data!$Q57)), (1-Data!$Q57), 1))</f>
        <v>0</v>
      </c>
      <c r="BM57" s="3">
        <f>IF(OR(Data!BN57="", Data!$H57="", $G57=""), 0, ((Data!BN57*Data!$H57*$G57)/2000) * IF(AND(BM$5="Particulate", ISNUMBER(Data!$O57)), (1-Data!$O57), 1) * IF(AND($K$3="Yes", ISNUMBER(Data!$Q57)), (1-Data!$Q57), 1))</f>
        <v>0</v>
      </c>
      <c r="BN57" s="3">
        <f>IF(OR(Data!BO57="", Data!$H57="", $G57=""), 0, ((Data!BO57*Data!$H57*$G57)/2000) * IF(AND(BN$5="Particulate", ISNUMBER(Data!$O57)), (1-Data!$O57), 1) * IF(AND($K$3="Yes", ISNUMBER(Data!$Q57)), (1-Data!$Q57), 1))</f>
        <v>0</v>
      </c>
      <c r="BO57" s="3">
        <f>IF(OR(Data!BP57="", Data!$H57="", $G57=""), 0, ((Data!BP57*Data!$H57*$G57)/2000) * IF(AND(BO$5="Particulate", ISNUMBER(Data!$O57)), (1-Data!$O57), 1) * IF(AND($K$3="Yes", ISNUMBER(Data!$Q57)), (1-Data!$Q57), 1))</f>
        <v>0</v>
      </c>
      <c r="BP57" s="3">
        <f>IF(OR(Data!BQ57="", Data!$H57="", $G57=""), 0, ((Data!BQ57*Data!$H57*$G57)/2000) * IF(AND(BP$5="Particulate", ISNUMBER(Data!$O57)), (1-Data!$O57), 1) * IF(AND($K$3="Yes", ISNUMBER(Data!$Q57)), (1-Data!$Q57), 1))</f>
        <v>0</v>
      </c>
      <c r="BQ57" s="3">
        <f>IF(OR(Data!BR57="", Data!$H57="", $G57=""), 0, ((Data!BR57*Data!$H57*$G57)/2000) * IF(AND(BQ$5="Particulate", ISNUMBER(Data!$O57)), (1-Data!$O57), 1) * IF(AND($K$3="Yes", ISNUMBER(Data!$Q57)), (1-Data!$Q57), 1))</f>
        <v>0</v>
      </c>
      <c r="BR57" s="3">
        <f>IF(OR(Data!BS57="", Data!$H57="", $G57=""), 0, ((Data!BS57*Data!$H57*$G57)/2000) * IF(AND(BR$5="Particulate", ISNUMBER(Data!$O57)), (1-Data!$O57), 1) * IF(AND($K$3="Yes", ISNUMBER(Data!$Q57)), (1-Data!$Q57), 1))</f>
        <v>0</v>
      </c>
      <c r="BS57" s="3">
        <f>IF(OR(Data!BT57="", Data!$H57="", $G57=""), 0, ((Data!BT57*Data!$H57*$G57)/2000) * IF(AND(BS$5="Particulate", ISNUMBER(Data!$O57)), (1-Data!$O57), 1) * IF(AND($K$3="Yes", ISNUMBER(Data!$Q57)), (1-Data!$Q57), 1))</f>
        <v>0</v>
      </c>
      <c r="BT57" s="3">
        <f>IF(OR(Data!BU57="", Data!$H57="", $G57=""), 0, ((Data!BU57*Data!$H57*$G57)/2000) * IF(AND(BT$5="Particulate", ISNUMBER(Data!$O57)), (1-Data!$O57), 1) * IF(AND($K$3="Yes", ISNUMBER(Data!$Q57)), (1-Data!$Q57), 1))</f>
        <v>0</v>
      </c>
      <c r="BU57" s="3">
        <f>IF(OR(Data!BV57="", Data!$H57="", $G57=""), 0, ((Data!BV57*Data!$H57*$G57)/2000) * IF(AND(BU$5="Particulate", ISNUMBER(Data!$O57)), (1-Data!$O57), 1) * IF(AND($K$3="Yes", ISNUMBER(Data!$Q57)), (1-Data!$Q57), 1))</f>
        <v>0</v>
      </c>
      <c r="BV57" s="3">
        <f>IF(OR(Data!BW57="", Data!$H57="", $G57=""), 0, ((Data!BW57*Data!$H57*$G57)/2000) * IF(AND(BV$5="Particulate", ISNUMBER(Data!$O57)), (1-Data!$O57), 1) * IF(AND($K$3="Yes", ISNUMBER(Data!$Q57)), (1-Data!$Q57), 1))</f>
        <v>0</v>
      </c>
      <c r="BW57" s="3">
        <f>IF(OR(Data!BX57="", Data!$H57="", $G57=""), 0, ((Data!BX57*Data!$H57*$G57)/2000) * IF(AND(BW$5="Particulate", ISNUMBER(Data!$O57)), (1-Data!$O57), 1) * IF(AND($K$3="Yes", ISNUMBER(Data!$Q57)), (1-Data!$Q57), 1))</f>
        <v>0</v>
      </c>
      <c r="BX57" s="3">
        <f>IF(OR(Data!BY57="", Data!$H57="", $G57=""), 0, ((Data!BY57*Data!$H57*$G57)/2000) * IF(AND(BX$5="Particulate", ISNUMBER(Data!$O57)), (1-Data!$O57), 1) * IF(AND($K$3="Yes", ISNUMBER(Data!$Q57)), (1-Data!$Q57), 1))</f>
        <v>0</v>
      </c>
      <c r="BY57" s="3">
        <f>IF(OR(Data!BZ57="", Data!$H57="", $G57=""), 0, ((Data!BZ57*Data!$H57*$G57)/2000) * IF(AND(BY$5="Particulate", ISNUMBER(Data!$O57)), (1-Data!$O57), 1) * IF(AND($K$3="Yes", ISNUMBER(Data!$Q57)), (1-Data!$Q57), 1))</f>
        <v>0</v>
      </c>
      <c r="BZ57" s="3">
        <f>IF(OR(Data!CA57="", Data!$H57="", $G57=""), 0, ((Data!CA57*Data!$H57*$G57)/2000) * IF(AND(BZ$5="Particulate", ISNUMBER(Data!$O57)), (1-Data!$O57), 1) * IF(AND($K$3="Yes", ISNUMBER(Data!$Q57)), (1-Data!$Q57), 1))</f>
        <v>0</v>
      </c>
    </row>
    <row r="58" spans="1:78" x14ac:dyDescent="0.25">
      <c r="A58" s="347">
        <f>Data!A58</f>
        <v>50</v>
      </c>
      <c r="B58" s="108">
        <f>Data!B58</f>
        <v>0</v>
      </c>
      <c r="C58" s="108">
        <f>Data!C58</f>
        <v>0</v>
      </c>
      <c r="D58" s="108">
        <f>Data!D58</f>
        <v>0</v>
      </c>
      <c r="E58" s="108">
        <f>Data!E58</f>
        <v>0</v>
      </c>
      <c r="F58" s="108">
        <f>Data!F58</f>
        <v>0</v>
      </c>
      <c r="G58" s="189"/>
      <c r="Q58" s="365">
        <f>IF(ISNUMBER(Data!$K58), (Data!$K58*$G58)/2000, IF(AND(ISNUMBER(Data!$H58), ISNUMBER(Data!$I58)), (Data!$H58*Data!$I58*$G58)/2000, 0))</f>
        <v>0</v>
      </c>
      <c r="R58" s="17">
        <f>IF(ISNUMBER(Data!$L58), (Data!$L58*$G58)/2000, IF(AND(ISNUMBER(Data!$H58), ISNUMBER(Data!$J58)), (Data!$H58*Data!$J58*$G58)/2000, 0)) * IF(ISNUMBER(Data!$O58), 1-Data!$O58, 1) * IF(AND($K$3="yes",ISNUMBER(Data!$Q58)),(1-Data!$Q58),1)</f>
        <v>0</v>
      </c>
      <c r="S58" s="3">
        <f>IF(OR(Data!T58="", Data!$H58="", $G58=""), 0, ((Data!T58*Data!$H58*$G58)/2000) * IF(AND(S$5="Particulate", ISNUMBER(Data!$O58)), (1-Data!$O58), 1) * IF(AND($K$3="Yes", ISNUMBER(Data!$Q58)), (1-Data!$Q58), 1))</f>
        <v>0</v>
      </c>
      <c r="T58" s="3">
        <f>IF(OR(Data!U58="", Data!$H58="", $G58=""), 0, ((Data!U58*Data!$H58*$G58)/2000) * IF(AND(T$5="Particulate", ISNUMBER(Data!$O58)), (1-Data!$O58), 1) * IF(AND($K$3="Yes", ISNUMBER(Data!$Q58)), (1-Data!$Q58), 1))</f>
        <v>0</v>
      </c>
      <c r="U58" s="3">
        <f>IF(OR(Data!V58="", Data!$H58="", $G58=""), 0, ((Data!V58*Data!$H58*$G58)/2000) * IF(AND(U$5="Particulate", ISNUMBER(Data!$O58)), (1-Data!$O58), 1) * IF(AND($K$3="Yes", ISNUMBER(Data!$Q58)), (1-Data!$Q58), 1))</f>
        <v>0</v>
      </c>
      <c r="V58" s="3">
        <f>IF(OR(Data!W58="", Data!$H58="", $G58=""), 0, ((Data!W58*Data!$H58*$G58)/2000) * IF(AND(V$5="Particulate", ISNUMBER(Data!$O58)), (1-Data!$O58), 1) * IF(AND($K$3="Yes", ISNUMBER(Data!$Q58)), (1-Data!$Q58), 1))</f>
        <v>0</v>
      </c>
      <c r="W58" s="3">
        <f>IF(OR(Data!X58="", Data!$H58="", $G58=""), 0, ((Data!X58*Data!$H58*$G58)/2000) * IF(AND(W$5="Particulate", ISNUMBER(Data!$O58)), (1-Data!$O58), 1) * IF(AND($K$3="Yes", ISNUMBER(Data!$Q58)), (1-Data!$Q58), 1))</f>
        <v>0</v>
      </c>
      <c r="X58" s="3">
        <f>IF(OR(Data!Y58="", Data!$H58="", $G58=""), 0, ((Data!Y58*Data!$H58*$G58)/2000) * IF(AND(X$5="Particulate", ISNUMBER(Data!$O58)), (1-Data!$O58), 1) * IF(AND($K$3="Yes", ISNUMBER(Data!$Q58)), (1-Data!$Q58), 1))</f>
        <v>0</v>
      </c>
      <c r="Y58" s="3">
        <f>IF(OR(Data!Z58="", Data!$H58="", $G58=""), 0, ((Data!Z58*Data!$H58*$G58)/2000) * IF(AND(Y$5="Particulate", ISNUMBER(Data!$O58)), (1-Data!$O58), 1) * IF(AND($K$3="Yes", ISNUMBER(Data!$Q58)), (1-Data!$Q58), 1))</f>
        <v>0</v>
      </c>
      <c r="Z58" s="3">
        <f>IF(OR(Data!AA58="", Data!$H58="", $G58=""), 0, ((Data!AA58*Data!$H58*$G58)/2000) * IF(AND(Z$5="Particulate", ISNUMBER(Data!$O58)), (1-Data!$O58), 1) * IF(AND($K$3="Yes", ISNUMBER(Data!$Q58)), (1-Data!$Q58), 1))</f>
        <v>0</v>
      </c>
      <c r="AA58" s="3">
        <f>IF(OR(Data!AB58="", Data!$H58="", $G58=""), 0, ((Data!AB58*Data!$H58*$G58)/2000) * IF(AND(AA$5="Particulate", ISNUMBER(Data!$O58)), (1-Data!$O58), 1) * IF(AND($K$3="Yes", ISNUMBER(Data!$Q58)), (1-Data!$Q58), 1))</f>
        <v>0</v>
      </c>
      <c r="AB58" s="3">
        <f>IF(OR(Data!AC58="", Data!$H58="", $G58=""), 0, ((Data!AC58*Data!$H58*$G58)/2000) * IF(AND(AB$5="Particulate", ISNUMBER(Data!$O58)), (1-Data!$O58), 1) * IF(AND($K$3="Yes", ISNUMBER(Data!$Q58)), (1-Data!$Q58), 1))</f>
        <v>0</v>
      </c>
      <c r="AC58" s="3">
        <f>IF(OR(Data!AD58="", Data!$H58="", $G58=""), 0, ((Data!AD58*Data!$H58*$G58)/2000) * IF(AND(AC$5="Particulate", ISNUMBER(Data!$O58)), (1-Data!$O58), 1) * IF(AND($K$3="Yes", ISNUMBER(Data!$Q58)), (1-Data!$Q58), 1))</f>
        <v>0</v>
      </c>
      <c r="AD58" s="3">
        <f>IF(OR(Data!AE58="", Data!$H58="", $G58=""), 0, ((Data!AE58*Data!$H58*$G58)/2000) * IF(AND(AD$5="Particulate", ISNUMBER(Data!$O58)), (1-Data!$O58), 1) * IF(AND($K$3="Yes", ISNUMBER(Data!$Q58)), (1-Data!$Q58), 1))</f>
        <v>0</v>
      </c>
      <c r="AE58" s="3">
        <f>IF(OR(Data!AF58="", Data!$H58="", $G58=""), 0, ((Data!AF58*Data!$H58*$G58)/2000) * IF(AND(AE$5="Particulate", ISNUMBER(Data!$O58)), (1-Data!$O58), 1) * IF(AND($K$3="Yes", ISNUMBER(Data!$Q58)), (1-Data!$Q58), 1))</f>
        <v>0</v>
      </c>
      <c r="AF58" s="3">
        <f>IF(OR(Data!AG58="", Data!$H58="", $G58=""), 0, ((Data!AG58*Data!$H58*$G58)/2000) * IF(AND(AF$5="Particulate", ISNUMBER(Data!$O58)), (1-Data!$O58), 1) * IF(AND($K$3="Yes", ISNUMBER(Data!$Q58)), (1-Data!$Q58), 1))</f>
        <v>0</v>
      </c>
      <c r="AG58" s="3">
        <f>IF(OR(Data!AH58="", Data!$H58="", $G58=""), 0, ((Data!AH58*Data!$H58*$G58)/2000) * IF(AND(AG$5="Particulate", ISNUMBER(Data!$O58)), (1-Data!$O58), 1) * IF(AND($K$3="Yes", ISNUMBER(Data!$Q58)), (1-Data!$Q58), 1))</f>
        <v>0</v>
      </c>
      <c r="AH58" s="3">
        <f>IF(OR(Data!AI58="", Data!$H58="", $G58=""), 0, ((Data!AI58*Data!$H58*$G58)/2000) * IF(AND(AH$5="Particulate", ISNUMBER(Data!$O58)), (1-Data!$O58), 1) * IF(AND($K$3="Yes", ISNUMBER(Data!$Q58)), (1-Data!$Q58), 1))</f>
        <v>0</v>
      </c>
      <c r="AI58" s="3">
        <f>IF(OR(Data!AJ58="", Data!$H58="", $G58=""), 0, ((Data!AJ58*Data!$H58*$G58)/2000) * IF(AND(AI$5="Particulate", ISNUMBER(Data!$O58)), (1-Data!$O58), 1) * IF(AND($K$3="Yes", ISNUMBER(Data!$Q58)), (1-Data!$Q58), 1))</f>
        <v>0</v>
      </c>
      <c r="AJ58" s="3">
        <f>IF(OR(Data!AK58="", Data!$H58="", $G58=""), 0, ((Data!AK58*Data!$H58*$G58)/2000) * IF(AND(AJ$5="Particulate", ISNUMBER(Data!$O58)), (1-Data!$O58), 1) * IF(AND($K$3="Yes", ISNUMBER(Data!$Q58)), (1-Data!$Q58), 1))</f>
        <v>0</v>
      </c>
      <c r="AK58" s="3">
        <f>IF(OR(Data!AL58="", Data!$H58="", $G58=""), 0, ((Data!AL58*Data!$H58*$G58)/2000) * IF(AND(AK$5="Particulate", ISNUMBER(Data!$O58)), (1-Data!$O58), 1) * IF(AND($K$3="Yes", ISNUMBER(Data!$Q58)), (1-Data!$Q58), 1))</f>
        <v>0</v>
      </c>
      <c r="AL58" s="3">
        <f>IF(OR(Data!AM58="", Data!$H58="", $G58=""), 0, ((Data!AM58*Data!$H58*$G58)/2000) * IF(AND(AL$5="Particulate", ISNUMBER(Data!$O58)), (1-Data!$O58), 1) * IF(AND($K$3="Yes", ISNUMBER(Data!$Q58)), (1-Data!$Q58), 1))</f>
        <v>0</v>
      </c>
      <c r="AM58" s="3">
        <f>IF(OR(Data!AN58="", Data!$H58="", $G58=""), 0, ((Data!AN58*Data!$H58*$G58)/2000) * IF(AND(AM$5="Particulate", ISNUMBER(Data!$O58)), (1-Data!$O58), 1) * IF(AND($K$3="Yes", ISNUMBER(Data!$Q58)), (1-Data!$Q58), 1))</f>
        <v>0</v>
      </c>
      <c r="AN58" s="3">
        <f>IF(OR(Data!AO58="", Data!$H58="", $G58=""), 0, ((Data!AO58*Data!$H58*$G58)/2000) * IF(AND(AN$5="Particulate", ISNUMBER(Data!$O58)), (1-Data!$O58), 1) * IF(AND($K$3="Yes", ISNUMBER(Data!$Q58)), (1-Data!$Q58), 1))</f>
        <v>0</v>
      </c>
      <c r="AO58" s="3">
        <f>IF(OR(Data!AP58="", Data!$H58="", $G58=""), 0, ((Data!AP58*Data!$H58*$G58)/2000) * IF(AND(AO$5="Particulate", ISNUMBER(Data!$O58)), (1-Data!$O58), 1) * IF(AND($K$3="Yes", ISNUMBER(Data!$Q58)), (1-Data!$Q58), 1))</f>
        <v>0</v>
      </c>
      <c r="AP58" s="3">
        <f>IF(OR(Data!AQ58="", Data!$H58="", $G58=""), 0, ((Data!AQ58*Data!$H58*$G58)/2000) * IF(AND(AP$5="Particulate", ISNUMBER(Data!$O58)), (1-Data!$O58), 1) * IF(AND($K$3="Yes", ISNUMBER(Data!$Q58)), (1-Data!$Q58), 1))</f>
        <v>0</v>
      </c>
      <c r="AQ58" s="3">
        <f>IF(OR(Data!AR58="", Data!$H58="", $G58=""), 0, ((Data!AR58*Data!$H58*$G58)/2000) * IF(AND(AQ$5="Particulate", ISNUMBER(Data!$O58)), (1-Data!$O58), 1) * IF(AND($K$3="Yes", ISNUMBER(Data!$Q58)), (1-Data!$Q58), 1))</f>
        <v>0</v>
      </c>
      <c r="AR58" s="3">
        <f>IF(OR(Data!AS58="", Data!$H58="", $G58=""), 0, ((Data!AS58*Data!$H58*$G58)/2000) * IF(AND(AR$5="Particulate", ISNUMBER(Data!$O58)), (1-Data!$O58), 1) * IF(AND($K$3="Yes", ISNUMBER(Data!$Q58)), (1-Data!$Q58), 1))</f>
        <v>0</v>
      </c>
      <c r="AS58" s="3">
        <f>IF(OR(Data!AT58="", Data!$H58="", $G58=""), 0, ((Data!AT58*Data!$H58*$G58)/2000) * IF(AND(AS$5="Particulate", ISNUMBER(Data!$O58)), (1-Data!$O58), 1) * IF(AND($K$3="Yes", ISNUMBER(Data!$Q58)), (1-Data!$Q58), 1))</f>
        <v>0</v>
      </c>
      <c r="AT58" s="3">
        <f>IF(OR(Data!AU58="", Data!$H58="", $G58=""), 0, ((Data!AU58*Data!$H58*$G58)/2000) * IF(AND(AT$5="Particulate", ISNUMBER(Data!$O58)), (1-Data!$O58), 1) * IF(AND($K$3="Yes", ISNUMBER(Data!$Q58)), (1-Data!$Q58), 1))</f>
        <v>0</v>
      </c>
      <c r="AU58" s="3">
        <f>IF(OR(Data!AV58="", Data!$H58="", $G58=""), 0, ((Data!AV58*Data!$H58*$G58)/2000) * IF(AND(AU$5="Particulate", ISNUMBER(Data!$O58)), (1-Data!$O58), 1) * IF(AND($K$3="Yes", ISNUMBER(Data!$Q58)), (1-Data!$Q58), 1))</f>
        <v>0</v>
      </c>
      <c r="AV58" s="3">
        <f>IF(OR(Data!AW58="", Data!$H58="", $G58=""), 0, ((Data!AW58*Data!$H58*$G58)/2000) * IF(AND(AV$5="Particulate", ISNUMBER(Data!$O58)), (1-Data!$O58), 1) * IF(AND($K$3="Yes", ISNUMBER(Data!$Q58)), (1-Data!$Q58), 1))</f>
        <v>0</v>
      </c>
      <c r="AW58" s="3">
        <f>IF(OR(Data!AX58="", Data!$H58="", $G58=""), 0, ((Data!AX58*Data!$H58*$G58)/2000) * IF(AND(AW$5="Particulate", ISNUMBER(Data!$O58)), (1-Data!$O58), 1) * IF(AND($K$3="Yes", ISNUMBER(Data!$Q58)), (1-Data!$Q58), 1))</f>
        <v>0</v>
      </c>
      <c r="AX58" s="3">
        <f>IF(OR(Data!AY58="", Data!$H58="", $G58=""), 0, ((Data!AY58*Data!$H58*$G58)/2000) * IF(AND(AX$5="Particulate", ISNUMBER(Data!$O58)), (1-Data!$O58), 1) * IF(AND($K$3="Yes", ISNUMBER(Data!$Q58)), (1-Data!$Q58), 1))</f>
        <v>0</v>
      </c>
      <c r="AY58" s="3">
        <f>IF(OR(Data!AZ58="", Data!$H58="", $G58=""), 0, ((Data!AZ58*Data!$H58*$G58)/2000) * IF(AND(AY$5="Particulate", ISNUMBER(Data!$O58)), (1-Data!$O58), 1) * IF(AND($K$3="Yes", ISNUMBER(Data!$Q58)), (1-Data!$Q58), 1))</f>
        <v>0</v>
      </c>
      <c r="AZ58" s="3">
        <f>IF(OR(Data!BA58="", Data!$H58="", $G58=""), 0, ((Data!BA58*Data!$H58*$G58)/2000) * IF(AND(AZ$5="Particulate", ISNUMBER(Data!$O58)), (1-Data!$O58), 1) * IF(AND($K$3="Yes", ISNUMBER(Data!$Q58)), (1-Data!$Q58), 1))</f>
        <v>0</v>
      </c>
      <c r="BA58" s="3">
        <f>IF(OR(Data!BB58="", Data!$H58="", $G58=""), 0, ((Data!BB58*Data!$H58*$G58)/2000) * IF(AND(BA$5="Particulate", ISNUMBER(Data!$O58)), (1-Data!$O58), 1) * IF(AND($K$3="Yes", ISNUMBER(Data!$Q58)), (1-Data!$Q58), 1))</f>
        <v>0</v>
      </c>
      <c r="BB58" s="3">
        <f>IF(OR(Data!BC58="", Data!$H58="", $G58=""), 0, ((Data!BC58*Data!$H58*$G58)/2000) * IF(AND(BB$5="Particulate", ISNUMBER(Data!$O58)), (1-Data!$O58), 1) * IF(AND($K$3="Yes", ISNUMBER(Data!$Q58)), (1-Data!$Q58), 1))</f>
        <v>0</v>
      </c>
      <c r="BC58" s="3">
        <f>IF(OR(Data!BD58="", Data!$H58="", $G58=""), 0, ((Data!BD58*Data!$H58*$G58)/2000) * IF(AND(BC$5="Particulate", ISNUMBER(Data!$O58)), (1-Data!$O58), 1) * IF(AND($K$3="Yes", ISNUMBER(Data!$Q58)), (1-Data!$Q58), 1))</f>
        <v>0</v>
      </c>
      <c r="BD58" s="3">
        <f>IF(OR(Data!BE58="", Data!$H58="", $G58=""), 0, ((Data!BE58*Data!$H58*$G58)/2000) * IF(AND(BD$5="Particulate", ISNUMBER(Data!$O58)), (1-Data!$O58), 1) * IF(AND($K$3="Yes", ISNUMBER(Data!$Q58)), (1-Data!$Q58), 1))</f>
        <v>0</v>
      </c>
      <c r="BE58" s="3">
        <f>IF(OR(Data!BF58="", Data!$H58="", $G58=""), 0, ((Data!BF58*Data!$H58*$G58)/2000) * IF(AND(BE$5="Particulate", ISNUMBER(Data!$O58)), (1-Data!$O58), 1) * IF(AND($K$3="Yes", ISNUMBER(Data!$Q58)), (1-Data!$Q58), 1))</f>
        <v>0</v>
      </c>
      <c r="BF58" s="3">
        <f>IF(OR(Data!BG58="", Data!$H58="", $G58=""), 0, ((Data!BG58*Data!$H58*$G58)/2000) * IF(AND(BF$5="Particulate", ISNUMBER(Data!$O58)), (1-Data!$O58), 1) * IF(AND($K$3="Yes", ISNUMBER(Data!$Q58)), (1-Data!$Q58), 1))</f>
        <v>0</v>
      </c>
      <c r="BG58" s="3">
        <f>IF(OR(Data!BH58="", Data!$H58="", $G58=""), 0, ((Data!BH58*Data!$H58*$G58)/2000) * IF(AND(BG$5="Particulate", ISNUMBER(Data!$O58)), (1-Data!$O58), 1) * IF(AND($K$3="Yes", ISNUMBER(Data!$Q58)), (1-Data!$Q58), 1))</f>
        <v>0</v>
      </c>
      <c r="BH58" s="3">
        <f>IF(OR(Data!BI58="", Data!$H58="", $G58=""), 0, ((Data!BI58*Data!$H58*$G58)/2000) * IF(AND(BH$5="Particulate", ISNUMBER(Data!$O58)), (1-Data!$O58), 1) * IF(AND($K$3="Yes", ISNUMBER(Data!$Q58)), (1-Data!$Q58), 1))</f>
        <v>0</v>
      </c>
      <c r="BI58" s="3">
        <f>IF(OR(Data!BJ58="", Data!$H58="", $G58=""), 0, ((Data!BJ58*Data!$H58*$G58)/2000) * IF(AND(BI$5="Particulate", ISNUMBER(Data!$O58)), (1-Data!$O58), 1) * IF(AND($K$3="Yes", ISNUMBER(Data!$Q58)), (1-Data!$Q58), 1))</f>
        <v>0</v>
      </c>
      <c r="BJ58" s="3">
        <f>IF(OR(Data!BK58="", Data!$H58="", $G58=""), 0, ((Data!BK58*Data!$H58*$G58)/2000) * IF(AND(BJ$5="Particulate", ISNUMBER(Data!$O58)), (1-Data!$O58), 1) * IF(AND($K$3="Yes", ISNUMBER(Data!$Q58)), (1-Data!$Q58), 1))</f>
        <v>0</v>
      </c>
      <c r="BK58" s="3">
        <f>IF(OR(Data!BL58="", Data!$H58="", $G58=""), 0, ((Data!BL58*Data!$H58*$G58)/2000) * IF(AND(BK$5="Particulate", ISNUMBER(Data!$O58)), (1-Data!$O58), 1) * IF(AND($K$3="Yes", ISNUMBER(Data!$Q58)), (1-Data!$Q58), 1))</f>
        <v>0</v>
      </c>
      <c r="BL58" s="3">
        <f>IF(OR(Data!BM58="", Data!$H58="", $G58=""), 0, ((Data!BM58*Data!$H58*$G58)/2000) * IF(AND(BL$5="Particulate", ISNUMBER(Data!$O58)), (1-Data!$O58), 1) * IF(AND($K$3="Yes", ISNUMBER(Data!$Q58)), (1-Data!$Q58), 1))</f>
        <v>0</v>
      </c>
      <c r="BM58" s="3">
        <f>IF(OR(Data!BN58="", Data!$H58="", $G58=""), 0, ((Data!BN58*Data!$H58*$G58)/2000) * IF(AND(BM$5="Particulate", ISNUMBER(Data!$O58)), (1-Data!$O58), 1) * IF(AND($K$3="Yes", ISNUMBER(Data!$Q58)), (1-Data!$Q58), 1))</f>
        <v>0</v>
      </c>
      <c r="BN58" s="3">
        <f>IF(OR(Data!BO58="", Data!$H58="", $G58=""), 0, ((Data!BO58*Data!$H58*$G58)/2000) * IF(AND(BN$5="Particulate", ISNUMBER(Data!$O58)), (1-Data!$O58), 1) * IF(AND($K$3="Yes", ISNUMBER(Data!$Q58)), (1-Data!$Q58), 1))</f>
        <v>0</v>
      </c>
      <c r="BO58" s="3">
        <f>IF(OR(Data!BP58="", Data!$H58="", $G58=""), 0, ((Data!BP58*Data!$H58*$G58)/2000) * IF(AND(BO$5="Particulate", ISNUMBER(Data!$O58)), (1-Data!$O58), 1) * IF(AND($K$3="Yes", ISNUMBER(Data!$Q58)), (1-Data!$Q58), 1))</f>
        <v>0</v>
      </c>
      <c r="BP58" s="3">
        <f>IF(OR(Data!BQ58="", Data!$H58="", $G58=""), 0, ((Data!BQ58*Data!$H58*$G58)/2000) * IF(AND(BP$5="Particulate", ISNUMBER(Data!$O58)), (1-Data!$O58), 1) * IF(AND($K$3="Yes", ISNUMBER(Data!$Q58)), (1-Data!$Q58), 1))</f>
        <v>0</v>
      </c>
      <c r="BQ58" s="3">
        <f>IF(OR(Data!BR58="", Data!$H58="", $G58=""), 0, ((Data!BR58*Data!$H58*$G58)/2000) * IF(AND(BQ$5="Particulate", ISNUMBER(Data!$O58)), (1-Data!$O58), 1) * IF(AND($K$3="Yes", ISNUMBER(Data!$Q58)), (1-Data!$Q58), 1))</f>
        <v>0</v>
      </c>
      <c r="BR58" s="3">
        <f>IF(OR(Data!BS58="", Data!$H58="", $G58=""), 0, ((Data!BS58*Data!$H58*$G58)/2000) * IF(AND(BR$5="Particulate", ISNUMBER(Data!$O58)), (1-Data!$O58), 1) * IF(AND($K$3="Yes", ISNUMBER(Data!$Q58)), (1-Data!$Q58), 1))</f>
        <v>0</v>
      </c>
      <c r="BS58" s="3">
        <f>IF(OR(Data!BT58="", Data!$H58="", $G58=""), 0, ((Data!BT58*Data!$H58*$G58)/2000) * IF(AND(BS$5="Particulate", ISNUMBER(Data!$O58)), (1-Data!$O58), 1) * IF(AND($K$3="Yes", ISNUMBER(Data!$Q58)), (1-Data!$Q58), 1))</f>
        <v>0</v>
      </c>
      <c r="BT58" s="3">
        <f>IF(OR(Data!BU58="", Data!$H58="", $G58=""), 0, ((Data!BU58*Data!$H58*$G58)/2000) * IF(AND(BT$5="Particulate", ISNUMBER(Data!$O58)), (1-Data!$O58), 1) * IF(AND($K$3="Yes", ISNUMBER(Data!$Q58)), (1-Data!$Q58), 1))</f>
        <v>0</v>
      </c>
      <c r="BU58" s="3">
        <f>IF(OR(Data!BV58="", Data!$H58="", $G58=""), 0, ((Data!BV58*Data!$H58*$G58)/2000) * IF(AND(BU$5="Particulate", ISNUMBER(Data!$O58)), (1-Data!$O58), 1) * IF(AND($K$3="Yes", ISNUMBER(Data!$Q58)), (1-Data!$Q58), 1))</f>
        <v>0</v>
      </c>
      <c r="BV58" s="3">
        <f>IF(OR(Data!BW58="", Data!$H58="", $G58=""), 0, ((Data!BW58*Data!$H58*$G58)/2000) * IF(AND(BV$5="Particulate", ISNUMBER(Data!$O58)), (1-Data!$O58), 1) * IF(AND($K$3="Yes", ISNUMBER(Data!$Q58)), (1-Data!$Q58), 1))</f>
        <v>0</v>
      </c>
      <c r="BW58" s="3">
        <f>IF(OR(Data!BX58="", Data!$H58="", $G58=""), 0, ((Data!BX58*Data!$H58*$G58)/2000) * IF(AND(BW$5="Particulate", ISNUMBER(Data!$O58)), (1-Data!$O58), 1) * IF(AND($K$3="Yes", ISNUMBER(Data!$Q58)), (1-Data!$Q58), 1))</f>
        <v>0</v>
      </c>
      <c r="BX58" s="3">
        <f>IF(OR(Data!BY58="", Data!$H58="", $G58=""), 0, ((Data!BY58*Data!$H58*$G58)/2000) * IF(AND(BX$5="Particulate", ISNUMBER(Data!$O58)), (1-Data!$O58), 1) * IF(AND($K$3="Yes", ISNUMBER(Data!$Q58)), (1-Data!$Q58), 1))</f>
        <v>0</v>
      </c>
      <c r="BY58" s="3">
        <f>IF(OR(Data!BZ58="", Data!$H58="", $G58=""), 0, ((Data!BZ58*Data!$H58*$G58)/2000) * IF(AND(BY$5="Particulate", ISNUMBER(Data!$O58)), (1-Data!$O58), 1) * IF(AND($K$3="Yes", ISNUMBER(Data!$Q58)), (1-Data!$Q58), 1))</f>
        <v>0</v>
      </c>
      <c r="BZ58" s="3">
        <f>IF(OR(Data!CA58="", Data!$H58="", $G58=""), 0, ((Data!CA58*Data!$H58*$G58)/2000) * IF(AND(BZ$5="Particulate", ISNUMBER(Data!$O58)), (1-Data!$O58), 1) * IF(AND($K$3="Yes", ISNUMBER(Data!$Q58)), (1-Data!$Q58), 1))</f>
        <v>0</v>
      </c>
    </row>
    <row r="59" spans="1:78" x14ac:dyDescent="0.25">
      <c r="A59" s="347">
        <f>Data!A59</f>
        <v>51</v>
      </c>
      <c r="B59" s="108">
        <f>Data!B59</f>
        <v>0</v>
      </c>
      <c r="C59" s="108">
        <f>Data!C59</f>
        <v>0</v>
      </c>
      <c r="D59" s="108">
        <f>Data!D59</f>
        <v>0</v>
      </c>
      <c r="E59" s="108">
        <f>Data!E59</f>
        <v>0</v>
      </c>
      <c r="F59" s="108">
        <f>Data!F59</f>
        <v>0</v>
      </c>
      <c r="G59" s="189"/>
      <c r="Q59" s="365">
        <f>IF(ISNUMBER(Data!$K59), (Data!$K59*$G59)/2000, IF(AND(ISNUMBER(Data!$H59), ISNUMBER(Data!$I59)), (Data!$H59*Data!$I59*$G59)/2000, 0))</f>
        <v>0</v>
      </c>
      <c r="R59" s="17">
        <f>IF(ISNUMBER(Data!$L59), (Data!$L59*$G59)/2000, IF(AND(ISNUMBER(Data!$H59), ISNUMBER(Data!$J59)), (Data!$H59*Data!$J59*$G59)/2000, 0)) * IF(ISNUMBER(Data!$O59), 1-Data!$O59, 1) * IF(AND($K$3="yes",ISNUMBER(Data!$Q59)),(1-Data!$Q59),1)</f>
        <v>0</v>
      </c>
      <c r="S59" s="3">
        <f>IF(OR(Data!T59="", Data!$H59="", $G59=""), 0, ((Data!T59*Data!$H59*$G59)/2000) * IF(AND(S$5="Particulate", ISNUMBER(Data!$O59)), (1-Data!$O59), 1) * IF(AND($K$3="Yes", ISNUMBER(Data!$Q59)), (1-Data!$Q59), 1))</f>
        <v>0</v>
      </c>
      <c r="T59" s="3">
        <f>IF(OR(Data!U59="", Data!$H59="", $G59=""), 0, ((Data!U59*Data!$H59*$G59)/2000) * IF(AND(T$5="Particulate", ISNUMBER(Data!$O59)), (1-Data!$O59), 1) * IF(AND($K$3="Yes", ISNUMBER(Data!$Q59)), (1-Data!$Q59), 1))</f>
        <v>0</v>
      </c>
      <c r="U59" s="3">
        <f>IF(OR(Data!V59="", Data!$H59="", $G59=""), 0, ((Data!V59*Data!$H59*$G59)/2000) * IF(AND(U$5="Particulate", ISNUMBER(Data!$O59)), (1-Data!$O59), 1) * IF(AND($K$3="Yes", ISNUMBER(Data!$Q59)), (1-Data!$Q59), 1))</f>
        <v>0</v>
      </c>
      <c r="V59" s="3">
        <f>IF(OR(Data!W59="", Data!$H59="", $G59=""), 0, ((Data!W59*Data!$H59*$G59)/2000) * IF(AND(V$5="Particulate", ISNUMBER(Data!$O59)), (1-Data!$O59), 1) * IF(AND($K$3="Yes", ISNUMBER(Data!$Q59)), (1-Data!$Q59), 1))</f>
        <v>0</v>
      </c>
      <c r="W59" s="3">
        <f>IF(OR(Data!X59="", Data!$H59="", $G59=""), 0, ((Data!X59*Data!$H59*$G59)/2000) * IF(AND(W$5="Particulate", ISNUMBER(Data!$O59)), (1-Data!$O59), 1) * IF(AND($K$3="Yes", ISNUMBER(Data!$Q59)), (1-Data!$Q59), 1))</f>
        <v>0</v>
      </c>
      <c r="X59" s="3">
        <f>IF(OR(Data!Y59="", Data!$H59="", $G59=""), 0, ((Data!Y59*Data!$H59*$G59)/2000) * IF(AND(X$5="Particulate", ISNUMBER(Data!$O59)), (1-Data!$O59), 1) * IF(AND($K$3="Yes", ISNUMBER(Data!$Q59)), (1-Data!$Q59), 1))</f>
        <v>0</v>
      </c>
      <c r="Y59" s="3">
        <f>IF(OR(Data!Z59="", Data!$H59="", $G59=""), 0, ((Data!Z59*Data!$H59*$G59)/2000) * IF(AND(Y$5="Particulate", ISNUMBER(Data!$O59)), (1-Data!$O59), 1) * IF(AND($K$3="Yes", ISNUMBER(Data!$Q59)), (1-Data!$Q59), 1))</f>
        <v>0</v>
      </c>
      <c r="Z59" s="3">
        <f>IF(OR(Data!AA59="", Data!$H59="", $G59=""), 0, ((Data!AA59*Data!$H59*$G59)/2000) * IF(AND(Z$5="Particulate", ISNUMBER(Data!$O59)), (1-Data!$O59), 1) * IF(AND($K$3="Yes", ISNUMBER(Data!$Q59)), (1-Data!$Q59), 1))</f>
        <v>0</v>
      </c>
      <c r="AA59" s="3">
        <f>IF(OR(Data!AB59="", Data!$H59="", $G59=""), 0, ((Data!AB59*Data!$H59*$G59)/2000) * IF(AND(AA$5="Particulate", ISNUMBER(Data!$O59)), (1-Data!$O59), 1) * IF(AND($K$3="Yes", ISNUMBER(Data!$Q59)), (1-Data!$Q59), 1))</f>
        <v>0</v>
      </c>
      <c r="AB59" s="3">
        <f>IF(OR(Data!AC59="", Data!$H59="", $G59=""), 0, ((Data!AC59*Data!$H59*$G59)/2000) * IF(AND(AB$5="Particulate", ISNUMBER(Data!$O59)), (1-Data!$O59), 1) * IF(AND($K$3="Yes", ISNUMBER(Data!$Q59)), (1-Data!$Q59), 1))</f>
        <v>0</v>
      </c>
      <c r="AC59" s="3">
        <f>IF(OR(Data!AD59="", Data!$H59="", $G59=""), 0, ((Data!AD59*Data!$H59*$G59)/2000) * IF(AND(AC$5="Particulate", ISNUMBER(Data!$O59)), (1-Data!$O59), 1) * IF(AND($K$3="Yes", ISNUMBER(Data!$Q59)), (1-Data!$Q59), 1))</f>
        <v>0</v>
      </c>
      <c r="AD59" s="3">
        <f>IF(OR(Data!AE59="", Data!$H59="", $G59=""), 0, ((Data!AE59*Data!$H59*$G59)/2000) * IF(AND(AD$5="Particulate", ISNUMBER(Data!$O59)), (1-Data!$O59), 1) * IF(AND($K$3="Yes", ISNUMBER(Data!$Q59)), (1-Data!$Q59), 1))</f>
        <v>0</v>
      </c>
      <c r="AE59" s="3">
        <f>IF(OR(Data!AF59="", Data!$H59="", $G59=""), 0, ((Data!AF59*Data!$H59*$G59)/2000) * IF(AND(AE$5="Particulate", ISNUMBER(Data!$O59)), (1-Data!$O59), 1) * IF(AND($K$3="Yes", ISNUMBER(Data!$Q59)), (1-Data!$Q59), 1))</f>
        <v>0</v>
      </c>
      <c r="AF59" s="3">
        <f>IF(OR(Data!AG59="", Data!$H59="", $G59=""), 0, ((Data!AG59*Data!$H59*$G59)/2000) * IF(AND(AF$5="Particulate", ISNUMBER(Data!$O59)), (1-Data!$O59), 1) * IF(AND($K$3="Yes", ISNUMBER(Data!$Q59)), (1-Data!$Q59), 1))</f>
        <v>0</v>
      </c>
      <c r="AG59" s="3">
        <f>IF(OR(Data!AH59="", Data!$H59="", $G59=""), 0, ((Data!AH59*Data!$H59*$G59)/2000) * IF(AND(AG$5="Particulate", ISNUMBER(Data!$O59)), (1-Data!$O59), 1) * IF(AND($K$3="Yes", ISNUMBER(Data!$Q59)), (1-Data!$Q59), 1))</f>
        <v>0</v>
      </c>
      <c r="AH59" s="3">
        <f>IF(OR(Data!AI59="", Data!$H59="", $G59=""), 0, ((Data!AI59*Data!$H59*$G59)/2000) * IF(AND(AH$5="Particulate", ISNUMBER(Data!$O59)), (1-Data!$O59), 1) * IF(AND($K$3="Yes", ISNUMBER(Data!$Q59)), (1-Data!$Q59), 1))</f>
        <v>0</v>
      </c>
      <c r="AI59" s="3">
        <f>IF(OR(Data!AJ59="", Data!$H59="", $G59=""), 0, ((Data!AJ59*Data!$H59*$G59)/2000) * IF(AND(AI$5="Particulate", ISNUMBER(Data!$O59)), (1-Data!$O59), 1) * IF(AND($K$3="Yes", ISNUMBER(Data!$Q59)), (1-Data!$Q59), 1))</f>
        <v>0</v>
      </c>
      <c r="AJ59" s="3">
        <f>IF(OR(Data!AK59="", Data!$H59="", $G59=""), 0, ((Data!AK59*Data!$H59*$G59)/2000) * IF(AND(AJ$5="Particulate", ISNUMBER(Data!$O59)), (1-Data!$O59), 1) * IF(AND($K$3="Yes", ISNUMBER(Data!$Q59)), (1-Data!$Q59), 1))</f>
        <v>0</v>
      </c>
      <c r="AK59" s="3">
        <f>IF(OR(Data!AL59="", Data!$H59="", $G59=""), 0, ((Data!AL59*Data!$H59*$G59)/2000) * IF(AND(AK$5="Particulate", ISNUMBER(Data!$O59)), (1-Data!$O59), 1) * IF(AND($K$3="Yes", ISNUMBER(Data!$Q59)), (1-Data!$Q59), 1))</f>
        <v>0</v>
      </c>
      <c r="AL59" s="3">
        <f>IF(OR(Data!AM59="", Data!$H59="", $G59=""), 0, ((Data!AM59*Data!$H59*$G59)/2000) * IF(AND(AL$5="Particulate", ISNUMBER(Data!$O59)), (1-Data!$O59), 1) * IF(AND($K$3="Yes", ISNUMBER(Data!$Q59)), (1-Data!$Q59), 1))</f>
        <v>0</v>
      </c>
      <c r="AM59" s="3">
        <f>IF(OR(Data!AN59="", Data!$H59="", $G59=""), 0, ((Data!AN59*Data!$H59*$G59)/2000) * IF(AND(AM$5="Particulate", ISNUMBER(Data!$O59)), (1-Data!$O59), 1) * IF(AND($K$3="Yes", ISNUMBER(Data!$Q59)), (1-Data!$Q59), 1))</f>
        <v>0</v>
      </c>
      <c r="AN59" s="3">
        <f>IF(OR(Data!AO59="", Data!$H59="", $G59=""), 0, ((Data!AO59*Data!$H59*$G59)/2000) * IF(AND(AN$5="Particulate", ISNUMBER(Data!$O59)), (1-Data!$O59), 1) * IF(AND($K$3="Yes", ISNUMBER(Data!$Q59)), (1-Data!$Q59), 1))</f>
        <v>0</v>
      </c>
      <c r="AO59" s="3">
        <f>IF(OR(Data!AP59="", Data!$H59="", $G59=""), 0, ((Data!AP59*Data!$H59*$G59)/2000) * IF(AND(AO$5="Particulate", ISNUMBER(Data!$O59)), (1-Data!$O59), 1) * IF(AND($K$3="Yes", ISNUMBER(Data!$Q59)), (1-Data!$Q59), 1))</f>
        <v>0</v>
      </c>
      <c r="AP59" s="3">
        <f>IF(OR(Data!AQ59="", Data!$H59="", $G59=""), 0, ((Data!AQ59*Data!$H59*$G59)/2000) * IF(AND(AP$5="Particulate", ISNUMBER(Data!$O59)), (1-Data!$O59), 1) * IF(AND($K$3="Yes", ISNUMBER(Data!$Q59)), (1-Data!$Q59), 1))</f>
        <v>0</v>
      </c>
      <c r="AQ59" s="3">
        <f>IF(OR(Data!AR59="", Data!$H59="", $G59=""), 0, ((Data!AR59*Data!$H59*$G59)/2000) * IF(AND(AQ$5="Particulate", ISNUMBER(Data!$O59)), (1-Data!$O59), 1) * IF(AND($K$3="Yes", ISNUMBER(Data!$Q59)), (1-Data!$Q59), 1))</f>
        <v>0</v>
      </c>
      <c r="AR59" s="3">
        <f>IF(OR(Data!AS59="", Data!$H59="", $G59=""), 0, ((Data!AS59*Data!$H59*$G59)/2000) * IF(AND(AR$5="Particulate", ISNUMBER(Data!$O59)), (1-Data!$O59), 1) * IF(AND($K$3="Yes", ISNUMBER(Data!$Q59)), (1-Data!$Q59), 1))</f>
        <v>0</v>
      </c>
      <c r="AS59" s="3">
        <f>IF(OR(Data!AT59="", Data!$H59="", $G59=""), 0, ((Data!AT59*Data!$H59*$G59)/2000) * IF(AND(AS$5="Particulate", ISNUMBER(Data!$O59)), (1-Data!$O59), 1) * IF(AND($K$3="Yes", ISNUMBER(Data!$Q59)), (1-Data!$Q59), 1))</f>
        <v>0</v>
      </c>
      <c r="AT59" s="3">
        <f>IF(OR(Data!AU59="", Data!$H59="", $G59=""), 0, ((Data!AU59*Data!$H59*$G59)/2000) * IF(AND(AT$5="Particulate", ISNUMBER(Data!$O59)), (1-Data!$O59), 1) * IF(AND($K$3="Yes", ISNUMBER(Data!$Q59)), (1-Data!$Q59), 1))</f>
        <v>0</v>
      </c>
      <c r="AU59" s="3">
        <f>IF(OR(Data!AV59="", Data!$H59="", $G59=""), 0, ((Data!AV59*Data!$H59*$G59)/2000) * IF(AND(AU$5="Particulate", ISNUMBER(Data!$O59)), (1-Data!$O59), 1) * IF(AND($K$3="Yes", ISNUMBER(Data!$Q59)), (1-Data!$Q59), 1))</f>
        <v>0</v>
      </c>
      <c r="AV59" s="3">
        <f>IF(OR(Data!AW59="", Data!$H59="", $G59=""), 0, ((Data!AW59*Data!$H59*$G59)/2000) * IF(AND(AV$5="Particulate", ISNUMBER(Data!$O59)), (1-Data!$O59), 1) * IF(AND($K$3="Yes", ISNUMBER(Data!$Q59)), (1-Data!$Q59), 1))</f>
        <v>0</v>
      </c>
      <c r="AW59" s="3">
        <f>IF(OR(Data!AX59="", Data!$H59="", $G59=""), 0, ((Data!AX59*Data!$H59*$G59)/2000) * IF(AND(AW$5="Particulate", ISNUMBER(Data!$O59)), (1-Data!$O59), 1) * IF(AND($K$3="Yes", ISNUMBER(Data!$Q59)), (1-Data!$Q59), 1))</f>
        <v>0</v>
      </c>
      <c r="AX59" s="3">
        <f>IF(OR(Data!AY59="", Data!$H59="", $G59=""), 0, ((Data!AY59*Data!$H59*$G59)/2000) * IF(AND(AX$5="Particulate", ISNUMBER(Data!$O59)), (1-Data!$O59), 1) * IF(AND($K$3="Yes", ISNUMBER(Data!$Q59)), (1-Data!$Q59), 1))</f>
        <v>0</v>
      </c>
      <c r="AY59" s="3">
        <f>IF(OR(Data!AZ59="", Data!$H59="", $G59=""), 0, ((Data!AZ59*Data!$H59*$G59)/2000) * IF(AND(AY$5="Particulate", ISNUMBER(Data!$O59)), (1-Data!$O59), 1) * IF(AND($K$3="Yes", ISNUMBER(Data!$Q59)), (1-Data!$Q59), 1))</f>
        <v>0</v>
      </c>
      <c r="AZ59" s="3">
        <f>IF(OR(Data!BA59="", Data!$H59="", $G59=""), 0, ((Data!BA59*Data!$H59*$G59)/2000) * IF(AND(AZ$5="Particulate", ISNUMBER(Data!$O59)), (1-Data!$O59), 1) * IF(AND($K$3="Yes", ISNUMBER(Data!$Q59)), (1-Data!$Q59), 1))</f>
        <v>0</v>
      </c>
      <c r="BA59" s="3">
        <f>IF(OR(Data!BB59="", Data!$H59="", $G59=""), 0, ((Data!BB59*Data!$H59*$G59)/2000) * IF(AND(BA$5="Particulate", ISNUMBER(Data!$O59)), (1-Data!$O59), 1) * IF(AND($K$3="Yes", ISNUMBER(Data!$Q59)), (1-Data!$Q59), 1))</f>
        <v>0</v>
      </c>
      <c r="BB59" s="3">
        <f>IF(OR(Data!BC59="", Data!$H59="", $G59=""), 0, ((Data!BC59*Data!$H59*$G59)/2000) * IF(AND(BB$5="Particulate", ISNUMBER(Data!$O59)), (1-Data!$O59), 1) * IF(AND($K$3="Yes", ISNUMBER(Data!$Q59)), (1-Data!$Q59), 1))</f>
        <v>0</v>
      </c>
      <c r="BC59" s="3">
        <f>IF(OR(Data!BD59="", Data!$H59="", $G59=""), 0, ((Data!BD59*Data!$H59*$G59)/2000) * IF(AND(BC$5="Particulate", ISNUMBER(Data!$O59)), (1-Data!$O59), 1) * IF(AND($K$3="Yes", ISNUMBER(Data!$Q59)), (1-Data!$Q59), 1))</f>
        <v>0</v>
      </c>
      <c r="BD59" s="3">
        <f>IF(OR(Data!BE59="", Data!$H59="", $G59=""), 0, ((Data!BE59*Data!$H59*$G59)/2000) * IF(AND(BD$5="Particulate", ISNUMBER(Data!$O59)), (1-Data!$O59), 1) * IF(AND($K$3="Yes", ISNUMBER(Data!$Q59)), (1-Data!$Q59), 1))</f>
        <v>0</v>
      </c>
      <c r="BE59" s="3">
        <f>IF(OR(Data!BF59="", Data!$H59="", $G59=""), 0, ((Data!BF59*Data!$H59*$G59)/2000) * IF(AND(BE$5="Particulate", ISNUMBER(Data!$O59)), (1-Data!$O59), 1) * IF(AND($K$3="Yes", ISNUMBER(Data!$Q59)), (1-Data!$Q59), 1))</f>
        <v>0</v>
      </c>
      <c r="BF59" s="3">
        <f>IF(OR(Data!BG59="", Data!$H59="", $G59=""), 0, ((Data!BG59*Data!$H59*$G59)/2000) * IF(AND(BF$5="Particulate", ISNUMBER(Data!$O59)), (1-Data!$O59), 1) * IF(AND($K$3="Yes", ISNUMBER(Data!$Q59)), (1-Data!$Q59), 1))</f>
        <v>0</v>
      </c>
      <c r="BG59" s="3">
        <f>IF(OR(Data!BH59="", Data!$H59="", $G59=""), 0, ((Data!BH59*Data!$H59*$G59)/2000) * IF(AND(BG$5="Particulate", ISNUMBER(Data!$O59)), (1-Data!$O59), 1) * IF(AND($K$3="Yes", ISNUMBER(Data!$Q59)), (1-Data!$Q59), 1))</f>
        <v>0</v>
      </c>
      <c r="BH59" s="3">
        <f>IF(OR(Data!BI59="", Data!$H59="", $G59=""), 0, ((Data!BI59*Data!$H59*$G59)/2000) * IF(AND(BH$5="Particulate", ISNUMBER(Data!$O59)), (1-Data!$O59), 1) * IF(AND($K$3="Yes", ISNUMBER(Data!$Q59)), (1-Data!$Q59), 1))</f>
        <v>0</v>
      </c>
      <c r="BI59" s="3">
        <f>IF(OR(Data!BJ59="", Data!$H59="", $G59=""), 0, ((Data!BJ59*Data!$H59*$G59)/2000) * IF(AND(BI$5="Particulate", ISNUMBER(Data!$O59)), (1-Data!$O59), 1) * IF(AND($K$3="Yes", ISNUMBER(Data!$Q59)), (1-Data!$Q59), 1))</f>
        <v>0</v>
      </c>
      <c r="BJ59" s="3">
        <f>IF(OR(Data!BK59="", Data!$H59="", $G59=""), 0, ((Data!BK59*Data!$H59*$G59)/2000) * IF(AND(BJ$5="Particulate", ISNUMBER(Data!$O59)), (1-Data!$O59), 1) * IF(AND($K$3="Yes", ISNUMBER(Data!$Q59)), (1-Data!$Q59), 1))</f>
        <v>0</v>
      </c>
      <c r="BK59" s="3">
        <f>IF(OR(Data!BL59="", Data!$H59="", $G59=""), 0, ((Data!BL59*Data!$H59*$G59)/2000) * IF(AND(BK$5="Particulate", ISNUMBER(Data!$O59)), (1-Data!$O59), 1) * IF(AND($K$3="Yes", ISNUMBER(Data!$Q59)), (1-Data!$Q59), 1))</f>
        <v>0</v>
      </c>
      <c r="BL59" s="3">
        <f>IF(OR(Data!BM59="", Data!$H59="", $G59=""), 0, ((Data!BM59*Data!$H59*$G59)/2000) * IF(AND(BL$5="Particulate", ISNUMBER(Data!$O59)), (1-Data!$O59), 1) * IF(AND($K$3="Yes", ISNUMBER(Data!$Q59)), (1-Data!$Q59), 1))</f>
        <v>0</v>
      </c>
      <c r="BM59" s="3">
        <f>IF(OR(Data!BN59="", Data!$H59="", $G59=""), 0, ((Data!BN59*Data!$H59*$G59)/2000) * IF(AND(BM$5="Particulate", ISNUMBER(Data!$O59)), (1-Data!$O59), 1) * IF(AND($K$3="Yes", ISNUMBER(Data!$Q59)), (1-Data!$Q59), 1))</f>
        <v>0</v>
      </c>
      <c r="BN59" s="3">
        <f>IF(OR(Data!BO59="", Data!$H59="", $G59=""), 0, ((Data!BO59*Data!$H59*$G59)/2000) * IF(AND(BN$5="Particulate", ISNUMBER(Data!$O59)), (1-Data!$O59), 1) * IF(AND($K$3="Yes", ISNUMBER(Data!$Q59)), (1-Data!$Q59), 1))</f>
        <v>0</v>
      </c>
      <c r="BO59" s="3">
        <f>IF(OR(Data!BP59="", Data!$H59="", $G59=""), 0, ((Data!BP59*Data!$H59*$G59)/2000) * IF(AND(BO$5="Particulate", ISNUMBER(Data!$O59)), (1-Data!$O59), 1) * IF(AND($K$3="Yes", ISNUMBER(Data!$Q59)), (1-Data!$Q59), 1))</f>
        <v>0</v>
      </c>
      <c r="BP59" s="3">
        <f>IF(OR(Data!BQ59="", Data!$H59="", $G59=""), 0, ((Data!BQ59*Data!$H59*$G59)/2000) * IF(AND(BP$5="Particulate", ISNUMBER(Data!$O59)), (1-Data!$O59), 1) * IF(AND($K$3="Yes", ISNUMBER(Data!$Q59)), (1-Data!$Q59), 1))</f>
        <v>0</v>
      </c>
      <c r="BQ59" s="3">
        <f>IF(OR(Data!BR59="", Data!$H59="", $G59=""), 0, ((Data!BR59*Data!$H59*$G59)/2000) * IF(AND(BQ$5="Particulate", ISNUMBER(Data!$O59)), (1-Data!$O59), 1) * IF(AND($K$3="Yes", ISNUMBER(Data!$Q59)), (1-Data!$Q59), 1))</f>
        <v>0</v>
      </c>
      <c r="BR59" s="3">
        <f>IF(OR(Data!BS59="", Data!$H59="", $G59=""), 0, ((Data!BS59*Data!$H59*$G59)/2000) * IF(AND(BR$5="Particulate", ISNUMBER(Data!$O59)), (1-Data!$O59), 1) * IF(AND($K$3="Yes", ISNUMBER(Data!$Q59)), (1-Data!$Q59), 1))</f>
        <v>0</v>
      </c>
      <c r="BS59" s="3">
        <f>IF(OR(Data!BT59="", Data!$H59="", $G59=""), 0, ((Data!BT59*Data!$H59*$G59)/2000) * IF(AND(BS$5="Particulate", ISNUMBER(Data!$O59)), (1-Data!$O59), 1) * IF(AND($K$3="Yes", ISNUMBER(Data!$Q59)), (1-Data!$Q59), 1))</f>
        <v>0</v>
      </c>
      <c r="BT59" s="3">
        <f>IF(OR(Data!BU59="", Data!$H59="", $G59=""), 0, ((Data!BU59*Data!$H59*$G59)/2000) * IF(AND(BT$5="Particulate", ISNUMBER(Data!$O59)), (1-Data!$O59), 1) * IF(AND($K$3="Yes", ISNUMBER(Data!$Q59)), (1-Data!$Q59), 1))</f>
        <v>0</v>
      </c>
      <c r="BU59" s="3">
        <f>IF(OR(Data!BV59="", Data!$H59="", $G59=""), 0, ((Data!BV59*Data!$H59*$G59)/2000) * IF(AND(BU$5="Particulate", ISNUMBER(Data!$O59)), (1-Data!$O59), 1) * IF(AND($K$3="Yes", ISNUMBER(Data!$Q59)), (1-Data!$Q59), 1))</f>
        <v>0</v>
      </c>
      <c r="BV59" s="3">
        <f>IF(OR(Data!BW59="", Data!$H59="", $G59=""), 0, ((Data!BW59*Data!$H59*$G59)/2000) * IF(AND(BV$5="Particulate", ISNUMBER(Data!$O59)), (1-Data!$O59), 1) * IF(AND($K$3="Yes", ISNUMBER(Data!$Q59)), (1-Data!$Q59), 1))</f>
        <v>0</v>
      </c>
      <c r="BW59" s="3">
        <f>IF(OR(Data!BX59="", Data!$H59="", $G59=""), 0, ((Data!BX59*Data!$H59*$G59)/2000) * IF(AND(BW$5="Particulate", ISNUMBER(Data!$O59)), (1-Data!$O59), 1) * IF(AND($K$3="Yes", ISNUMBER(Data!$Q59)), (1-Data!$Q59), 1))</f>
        <v>0</v>
      </c>
      <c r="BX59" s="3">
        <f>IF(OR(Data!BY59="", Data!$H59="", $G59=""), 0, ((Data!BY59*Data!$H59*$G59)/2000) * IF(AND(BX$5="Particulate", ISNUMBER(Data!$O59)), (1-Data!$O59), 1) * IF(AND($K$3="Yes", ISNUMBER(Data!$Q59)), (1-Data!$Q59), 1))</f>
        <v>0</v>
      </c>
      <c r="BY59" s="3">
        <f>IF(OR(Data!BZ59="", Data!$H59="", $G59=""), 0, ((Data!BZ59*Data!$H59*$G59)/2000) * IF(AND(BY$5="Particulate", ISNUMBER(Data!$O59)), (1-Data!$O59), 1) * IF(AND($K$3="Yes", ISNUMBER(Data!$Q59)), (1-Data!$Q59), 1))</f>
        <v>0</v>
      </c>
      <c r="BZ59" s="3">
        <f>IF(OR(Data!CA59="", Data!$H59="", $G59=""), 0, ((Data!CA59*Data!$H59*$G59)/2000) * IF(AND(BZ$5="Particulate", ISNUMBER(Data!$O59)), (1-Data!$O59), 1) * IF(AND($K$3="Yes", ISNUMBER(Data!$Q59)), (1-Data!$Q59), 1))</f>
        <v>0</v>
      </c>
    </row>
    <row r="60" spans="1:78" x14ac:dyDescent="0.25">
      <c r="A60" s="347">
        <f>Data!A60</f>
        <v>52</v>
      </c>
      <c r="B60" s="108">
        <f>Data!B60</f>
        <v>0</v>
      </c>
      <c r="C60" s="108">
        <f>Data!C60</f>
        <v>0</v>
      </c>
      <c r="D60" s="108">
        <f>Data!D60</f>
        <v>0</v>
      </c>
      <c r="E60" s="108">
        <f>Data!E60</f>
        <v>0</v>
      </c>
      <c r="F60" s="108">
        <f>Data!F60</f>
        <v>0</v>
      </c>
      <c r="G60" s="189"/>
      <c r="Q60" s="365">
        <f>IF(ISNUMBER(Data!$K60), (Data!$K60*$G60)/2000, IF(AND(ISNUMBER(Data!$H60), ISNUMBER(Data!$I60)), (Data!$H60*Data!$I60*$G60)/2000, 0))</f>
        <v>0</v>
      </c>
      <c r="R60" s="17">
        <f>IF(ISNUMBER(Data!$L60), (Data!$L60*$G60)/2000, IF(AND(ISNUMBER(Data!$H60), ISNUMBER(Data!$J60)), (Data!$H60*Data!$J60*$G60)/2000, 0)) * IF(ISNUMBER(Data!$O60), 1-Data!$O60, 1) * IF(AND($K$3="yes",ISNUMBER(Data!$Q60)),(1-Data!$Q60),1)</f>
        <v>0</v>
      </c>
      <c r="S60" s="3">
        <f>IF(OR(Data!T60="", Data!$H60="", $G60=""), 0, ((Data!T60*Data!$H60*$G60)/2000) * IF(AND(S$5="Particulate", ISNUMBER(Data!$O60)), (1-Data!$O60), 1) * IF(AND($K$3="Yes", ISNUMBER(Data!$Q60)), (1-Data!$Q60), 1))</f>
        <v>0</v>
      </c>
      <c r="T60" s="3">
        <f>IF(OR(Data!U60="", Data!$H60="", $G60=""), 0, ((Data!U60*Data!$H60*$G60)/2000) * IF(AND(T$5="Particulate", ISNUMBER(Data!$O60)), (1-Data!$O60), 1) * IF(AND($K$3="Yes", ISNUMBER(Data!$Q60)), (1-Data!$Q60), 1))</f>
        <v>0</v>
      </c>
      <c r="U60" s="3">
        <f>IF(OR(Data!V60="", Data!$H60="", $G60=""), 0, ((Data!V60*Data!$H60*$G60)/2000) * IF(AND(U$5="Particulate", ISNUMBER(Data!$O60)), (1-Data!$O60), 1) * IF(AND($K$3="Yes", ISNUMBER(Data!$Q60)), (1-Data!$Q60), 1))</f>
        <v>0</v>
      </c>
      <c r="V60" s="3">
        <f>IF(OR(Data!W60="", Data!$H60="", $G60=""), 0, ((Data!W60*Data!$H60*$G60)/2000) * IF(AND(V$5="Particulate", ISNUMBER(Data!$O60)), (1-Data!$O60), 1) * IF(AND($K$3="Yes", ISNUMBER(Data!$Q60)), (1-Data!$Q60), 1))</f>
        <v>0</v>
      </c>
      <c r="W60" s="3">
        <f>IF(OR(Data!X60="", Data!$H60="", $G60=""), 0, ((Data!X60*Data!$H60*$G60)/2000) * IF(AND(W$5="Particulate", ISNUMBER(Data!$O60)), (1-Data!$O60), 1) * IF(AND($K$3="Yes", ISNUMBER(Data!$Q60)), (1-Data!$Q60), 1))</f>
        <v>0</v>
      </c>
      <c r="X60" s="3">
        <f>IF(OR(Data!Y60="", Data!$H60="", $G60=""), 0, ((Data!Y60*Data!$H60*$G60)/2000) * IF(AND(X$5="Particulate", ISNUMBER(Data!$O60)), (1-Data!$O60), 1) * IF(AND($K$3="Yes", ISNUMBER(Data!$Q60)), (1-Data!$Q60), 1))</f>
        <v>0</v>
      </c>
      <c r="Y60" s="3">
        <f>IF(OR(Data!Z60="", Data!$H60="", $G60=""), 0, ((Data!Z60*Data!$H60*$G60)/2000) * IF(AND(Y$5="Particulate", ISNUMBER(Data!$O60)), (1-Data!$O60), 1) * IF(AND($K$3="Yes", ISNUMBER(Data!$Q60)), (1-Data!$Q60), 1))</f>
        <v>0</v>
      </c>
      <c r="Z60" s="3">
        <f>IF(OR(Data!AA60="", Data!$H60="", $G60=""), 0, ((Data!AA60*Data!$H60*$G60)/2000) * IF(AND(Z$5="Particulate", ISNUMBER(Data!$O60)), (1-Data!$O60), 1) * IF(AND($K$3="Yes", ISNUMBER(Data!$Q60)), (1-Data!$Q60), 1))</f>
        <v>0</v>
      </c>
      <c r="AA60" s="3">
        <f>IF(OR(Data!AB60="", Data!$H60="", $G60=""), 0, ((Data!AB60*Data!$H60*$G60)/2000) * IF(AND(AA$5="Particulate", ISNUMBER(Data!$O60)), (1-Data!$O60), 1) * IF(AND($K$3="Yes", ISNUMBER(Data!$Q60)), (1-Data!$Q60), 1))</f>
        <v>0</v>
      </c>
      <c r="AB60" s="3">
        <f>IF(OR(Data!AC60="", Data!$H60="", $G60=""), 0, ((Data!AC60*Data!$H60*$G60)/2000) * IF(AND(AB$5="Particulate", ISNUMBER(Data!$O60)), (1-Data!$O60), 1) * IF(AND($K$3="Yes", ISNUMBER(Data!$Q60)), (1-Data!$Q60), 1))</f>
        <v>0</v>
      </c>
      <c r="AC60" s="3">
        <f>IF(OR(Data!AD60="", Data!$H60="", $G60=""), 0, ((Data!AD60*Data!$H60*$G60)/2000) * IF(AND(AC$5="Particulate", ISNUMBER(Data!$O60)), (1-Data!$O60), 1) * IF(AND($K$3="Yes", ISNUMBER(Data!$Q60)), (1-Data!$Q60), 1))</f>
        <v>0</v>
      </c>
      <c r="AD60" s="3">
        <f>IF(OR(Data!AE60="", Data!$H60="", $G60=""), 0, ((Data!AE60*Data!$H60*$G60)/2000) * IF(AND(AD$5="Particulate", ISNUMBER(Data!$O60)), (1-Data!$O60), 1) * IF(AND($K$3="Yes", ISNUMBER(Data!$Q60)), (1-Data!$Q60), 1))</f>
        <v>0</v>
      </c>
      <c r="AE60" s="3">
        <f>IF(OR(Data!AF60="", Data!$H60="", $G60=""), 0, ((Data!AF60*Data!$H60*$G60)/2000) * IF(AND(AE$5="Particulate", ISNUMBER(Data!$O60)), (1-Data!$O60), 1) * IF(AND($K$3="Yes", ISNUMBER(Data!$Q60)), (1-Data!$Q60), 1))</f>
        <v>0</v>
      </c>
      <c r="AF60" s="3">
        <f>IF(OR(Data!AG60="", Data!$H60="", $G60=""), 0, ((Data!AG60*Data!$H60*$G60)/2000) * IF(AND(AF$5="Particulate", ISNUMBER(Data!$O60)), (1-Data!$O60), 1) * IF(AND($K$3="Yes", ISNUMBER(Data!$Q60)), (1-Data!$Q60), 1))</f>
        <v>0</v>
      </c>
      <c r="AG60" s="3">
        <f>IF(OR(Data!AH60="", Data!$H60="", $G60=""), 0, ((Data!AH60*Data!$H60*$G60)/2000) * IF(AND(AG$5="Particulate", ISNUMBER(Data!$O60)), (1-Data!$O60), 1) * IF(AND($K$3="Yes", ISNUMBER(Data!$Q60)), (1-Data!$Q60), 1))</f>
        <v>0</v>
      </c>
      <c r="AH60" s="3">
        <f>IF(OR(Data!AI60="", Data!$H60="", $G60=""), 0, ((Data!AI60*Data!$H60*$G60)/2000) * IF(AND(AH$5="Particulate", ISNUMBER(Data!$O60)), (1-Data!$O60), 1) * IF(AND($K$3="Yes", ISNUMBER(Data!$Q60)), (1-Data!$Q60), 1))</f>
        <v>0</v>
      </c>
      <c r="AI60" s="3">
        <f>IF(OR(Data!AJ60="", Data!$H60="", $G60=""), 0, ((Data!AJ60*Data!$H60*$G60)/2000) * IF(AND(AI$5="Particulate", ISNUMBER(Data!$O60)), (1-Data!$O60), 1) * IF(AND($K$3="Yes", ISNUMBER(Data!$Q60)), (1-Data!$Q60), 1))</f>
        <v>0</v>
      </c>
      <c r="AJ60" s="3">
        <f>IF(OR(Data!AK60="", Data!$H60="", $G60=""), 0, ((Data!AK60*Data!$H60*$G60)/2000) * IF(AND(AJ$5="Particulate", ISNUMBER(Data!$O60)), (1-Data!$O60), 1) * IF(AND($K$3="Yes", ISNUMBER(Data!$Q60)), (1-Data!$Q60), 1))</f>
        <v>0</v>
      </c>
      <c r="AK60" s="3">
        <f>IF(OR(Data!AL60="", Data!$H60="", $G60=""), 0, ((Data!AL60*Data!$H60*$G60)/2000) * IF(AND(AK$5="Particulate", ISNUMBER(Data!$O60)), (1-Data!$O60), 1) * IF(AND($K$3="Yes", ISNUMBER(Data!$Q60)), (1-Data!$Q60), 1))</f>
        <v>0</v>
      </c>
      <c r="AL60" s="3">
        <f>IF(OR(Data!AM60="", Data!$H60="", $G60=""), 0, ((Data!AM60*Data!$H60*$G60)/2000) * IF(AND(AL$5="Particulate", ISNUMBER(Data!$O60)), (1-Data!$O60), 1) * IF(AND($K$3="Yes", ISNUMBER(Data!$Q60)), (1-Data!$Q60), 1))</f>
        <v>0</v>
      </c>
      <c r="AM60" s="3">
        <f>IF(OR(Data!AN60="", Data!$H60="", $G60=""), 0, ((Data!AN60*Data!$H60*$G60)/2000) * IF(AND(AM$5="Particulate", ISNUMBER(Data!$O60)), (1-Data!$O60), 1) * IF(AND($K$3="Yes", ISNUMBER(Data!$Q60)), (1-Data!$Q60), 1))</f>
        <v>0</v>
      </c>
      <c r="AN60" s="3">
        <f>IF(OR(Data!AO60="", Data!$H60="", $G60=""), 0, ((Data!AO60*Data!$H60*$G60)/2000) * IF(AND(AN$5="Particulate", ISNUMBER(Data!$O60)), (1-Data!$O60), 1) * IF(AND($K$3="Yes", ISNUMBER(Data!$Q60)), (1-Data!$Q60), 1))</f>
        <v>0</v>
      </c>
      <c r="AO60" s="3">
        <f>IF(OR(Data!AP60="", Data!$H60="", $G60=""), 0, ((Data!AP60*Data!$H60*$G60)/2000) * IF(AND(AO$5="Particulate", ISNUMBER(Data!$O60)), (1-Data!$O60), 1) * IF(AND($K$3="Yes", ISNUMBER(Data!$Q60)), (1-Data!$Q60), 1))</f>
        <v>0</v>
      </c>
      <c r="AP60" s="3">
        <f>IF(OR(Data!AQ60="", Data!$H60="", $G60=""), 0, ((Data!AQ60*Data!$H60*$G60)/2000) * IF(AND(AP$5="Particulate", ISNUMBER(Data!$O60)), (1-Data!$O60), 1) * IF(AND($K$3="Yes", ISNUMBER(Data!$Q60)), (1-Data!$Q60), 1))</f>
        <v>0</v>
      </c>
      <c r="AQ60" s="3">
        <f>IF(OR(Data!AR60="", Data!$H60="", $G60=""), 0, ((Data!AR60*Data!$H60*$G60)/2000) * IF(AND(AQ$5="Particulate", ISNUMBER(Data!$O60)), (1-Data!$O60), 1) * IF(AND($K$3="Yes", ISNUMBER(Data!$Q60)), (1-Data!$Q60), 1))</f>
        <v>0</v>
      </c>
      <c r="AR60" s="3">
        <f>IF(OR(Data!AS60="", Data!$H60="", $G60=""), 0, ((Data!AS60*Data!$H60*$G60)/2000) * IF(AND(AR$5="Particulate", ISNUMBER(Data!$O60)), (1-Data!$O60), 1) * IF(AND($K$3="Yes", ISNUMBER(Data!$Q60)), (1-Data!$Q60), 1))</f>
        <v>0</v>
      </c>
      <c r="AS60" s="3">
        <f>IF(OR(Data!AT60="", Data!$H60="", $G60=""), 0, ((Data!AT60*Data!$H60*$G60)/2000) * IF(AND(AS$5="Particulate", ISNUMBER(Data!$O60)), (1-Data!$O60), 1) * IF(AND($K$3="Yes", ISNUMBER(Data!$Q60)), (1-Data!$Q60), 1))</f>
        <v>0</v>
      </c>
      <c r="AT60" s="3">
        <f>IF(OR(Data!AU60="", Data!$H60="", $G60=""), 0, ((Data!AU60*Data!$H60*$G60)/2000) * IF(AND(AT$5="Particulate", ISNUMBER(Data!$O60)), (1-Data!$O60), 1) * IF(AND($K$3="Yes", ISNUMBER(Data!$Q60)), (1-Data!$Q60), 1))</f>
        <v>0</v>
      </c>
      <c r="AU60" s="3">
        <f>IF(OR(Data!AV60="", Data!$H60="", $G60=""), 0, ((Data!AV60*Data!$H60*$G60)/2000) * IF(AND(AU$5="Particulate", ISNUMBER(Data!$O60)), (1-Data!$O60), 1) * IF(AND($K$3="Yes", ISNUMBER(Data!$Q60)), (1-Data!$Q60), 1))</f>
        <v>0</v>
      </c>
      <c r="AV60" s="3">
        <f>IF(OR(Data!AW60="", Data!$H60="", $G60=""), 0, ((Data!AW60*Data!$H60*$G60)/2000) * IF(AND(AV$5="Particulate", ISNUMBER(Data!$O60)), (1-Data!$O60), 1) * IF(AND($K$3="Yes", ISNUMBER(Data!$Q60)), (1-Data!$Q60), 1))</f>
        <v>0</v>
      </c>
      <c r="AW60" s="3">
        <f>IF(OR(Data!AX60="", Data!$H60="", $G60=""), 0, ((Data!AX60*Data!$H60*$G60)/2000) * IF(AND(AW$5="Particulate", ISNUMBER(Data!$O60)), (1-Data!$O60), 1) * IF(AND($K$3="Yes", ISNUMBER(Data!$Q60)), (1-Data!$Q60), 1))</f>
        <v>0</v>
      </c>
      <c r="AX60" s="3">
        <f>IF(OR(Data!AY60="", Data!$H60="", $G60=""), 0, ((Data!AY60*Data!$H60*$G60)/2000) * IF(AND(AX$5="Particulate", ISNUMBER(Data!$O60)), (1-Data!$O60), 1) * IF(AND($K$3="Yes", ISNUMBER(Data!$Q60)), (1-Data!$Q60), 1))</f>
        <v>0</v>
      </c>
      <c r="AY60" s="3">
        <f>IF(OR(Data!AZ60="", Data!$H60="", $G60=""), 0, ((Data!AZ60*Data!$H60*$G60)/2000) * IF(AND(AY$5="Particulate", ISNUMBER(Data!$O60)), (1-Data!$O60), 1) * IF(AND($K$3="Yes", ISNUMBER(Data!$Q60)), (1-Data!$Q60), 1))</f>
        <v>0</v>
      </c>
      <c r="AZ60" s="3">
        <f>IF(OR(Data!BA60="", Data!$H60="", $G60=""), 0, ((Data!BA60*Data!$H60*$G60)/2000) * IF(AND(AZ$5="Particulate", ISNUMBER(Data!$O60)), (1-Data!$O60), 1) * IF(AND($K$3="Yes", ISNUMBER(Data!$Q60)), (1-Data!$Q60), 1))</f>
        <v>0</v>
      </c>
      <c r="BA60" s="3">
        <f>IF(OR(Data!BB60="", Data!$H60="", $G60=""), 0, ((Data!BB60*Data!$H60*$G60)/2000) * IF(AND(BA$5="Particulate", ISNUMBER(Data!$O60)), (1-Data!$O60), 1) * IF(AND($K$3="Yes", ISNUMBER(Data!$Q60)), (1-Data!$Q60), 1))</f>
        <v>0</v>
      </c>
      <c r="BB60" s="3">
        <f>IF(OR(Data!BC60="", Data!$H60="", $G60=""), 0, ((Data!BC60*Data!$H60*$G60)/2000) * IF(AND(BB$5="Particulate", ISNUMBER(Data!$O60)), (1-Data!$O60), 1) * IF(AND($K$3="Yes", ISNUMBER(Data!$Q60)), (1-Data!$Q60), 1))</f>
        <v>0</v>
      </c>
      <c r="BC60" s="3">
        <f>IF(OR(Data!BD60="", Data!$H60="", $G60=""), 0, ((Data!BD60*Data!$H60*$G60)/2000) * IF(AND(BC$5="Particulate", ISNUMBER(Data!$O60)), (1-Data!$O60), 1) * IF(AND($K$3="Yes", ISNUMBER(Data!$Q60)), (1-Data!$Q60), 1))</f>
        <v>0</v>
      </c>
      <c r="BD60" s="3">
        <f>IF(OR(Data!BE60="", Data!$H60="", $G60=""), 0, ((Data!BE60*Data!$H60*$G60)/2000) * IF(AND(BD$5="Particulate", ISNUMBER(Data!$O60)), (1-Data!$O60), 1) * IF(AND($K$3="Yes", ISNUMBER(Data!$Q60)), (1-Data!$Q60), 1))</f>
        <v>0</v>
      </c>
      <c r="BE60" s="3">
        <f>IF(OR(Data!BF60="", Data!$H60="", $G60=""), 0, ((Data!BF60*Data!$H60*$G60)/2000) * IF(AND(BE$5="Particulate", ISNUMBER(Data!$O60)), (1-Data!$O60), 1) * IF(AND($K$3="Yes", ISNUMBER(Data!$Q60)), (1-Data!$Q60), 1))</f>
        <v>0</v>
      </c>
      <c r="BF60" s="3">
        <f>IF(OR(Data!BG60="", Data!$H60="", $G60=""), 0, ((Data!BG60*Data!$H60*$G60)/2000) * IF(AND(BF$5="Particulate", ISNUMBER(Data!$O60)), (1-Data!$O60), 1) * IF(AND($K$3="Yes", ISNUMBER(Data!$Q60)), (1-Data!$Q60), 1))</f>
        <v>0</v>
      </c>
      <c r="BG60" s="3">
        <f>IF(OR(Data!BH60="", Data!$H60="", $G60=""), 0, ((Data!BH60*Data!$H60*$G60)/2000) * IF(AND(BG$5="Particulate", ISNUMBER(Data!$O60)), (1-Data!$O60), 1) * IF(AND($K$3="Yes", ISNUMBER(Data!$Q60)), (1-Data!$Q60), 1))</f>
        <v>0</v>
      </c>
      <c r="BH60" s="3">
        <f>IF(OR(Data!BI60="", Data!$H60="", $G60=""), 0, ((Data!BI60*Data!$H60*$G60)/2000) * IF(AND(BH$5="Particulate", ISNUMBER(Data!$O60)), (1-Data!$O60), 1) * IF(AND($K$3="Yes", ISNUMBER(Data!$Q60)), (1-Data!$Q60), 1))</f>
        <v>0</v>
      </c>
      <c r="BI60" s="3">
        <f>IF(OR(Data!BJ60="", Data!$H60="", $G60=""), 0, ((Data!BJ60*Data!$H60*$G60)/2000) * IF(AND(BI$5="Particulate", ISNUMBER(Data!$O60)), (1-Data!$O60), 1) * IF(AND($K$3="Yes", ISNUMBER(Data!$Q60)), (1-Data!$Q60), 1))</f>
        <v>0</v>
      </c>
      <c r="BJ60" s="3">
        <f>IF(OR(Data!BK60="", Data!$H60="", $G60=""), 0, ((Data!BK60*Data!$H60*$G60)/2000) * IF(AND(BJ$5="Particulate", ISNUMBER(Data!$O60)), (1-Data!$O60), 1) * IF(AND($K$3="Yes", ISNUMBER(Data!$Q60)), (1-Data!$Q60), 1))</f>
        <v>0</v>
      </c>
      <c r="BK60" s="3">
        <f>IF(OR(Data!BL60="", Data!$H60="", $G60=""), 0, ((Data!BL60*Data!$H60*$G60)/2000) * IF(AND(BK$5="Particulate", ISNUMBER(Data!$O60)), (1-Data!$O60), 1) * IF(AND($K$3="Yes", ISNUMBER(Data!$Q60)), (1-Data!$Q60), 1))</f>
        <v>0</v>
      </c>
      <c r="BL60" s="3">
        <f>IF(OR(Data!BM60="", Data!$H60="", $G60=""), 0, ((Data!BM60*Data!$H60*$G60)/2000) * IF(AND(BL$5="Particulate", ISNUMBER(Data!$O60)), (1-Data!$O60), 1) * IF(AND($K$3="Yes", ISNUMBER(Data!$Q60)), (1-Data!$Q60), 1))</f>
        <v>0</v>
      </c>
      <c r="BM60" s="3">
        <f>IF(OR(Data!BN60="", Data!$H60="", $G60=""), 0, ((Data!BN60*Data!$H60*$G60)/2000) * IF(AND(BM$5="Particulate", ISNUMBER(Data!$O60)), (1-Data!$O60), 1) * IF(AND($K$3="Yes", ISNUMBER(Data!$Q60)), (1-Data!$Q60), 1))</f>
        <v>0</v>
      </c>
      <c r="BN60" s="3">
        <f>IF(OR(Data!BO60="", Data!$H60="", $G60=""), 0, ((Data!BO60*Data!$H60*$G60)/2000) * IF(AND(BN$5="Particulate", ISNUMBER(Data!$O60)), (1-Data!$O60), 1) * IF(AND($K$3="Yes", ISNUMBER(Data!$Q60)), (1-Data!$Q60), 1))</f>
        <v>0</v>
      </c>
      <c r="BO60" s="3">
        <f>IF(OR(Data!BP60="", Data!$H60="", $G60=""), 0, ((Data!BP60*Data!$H60*$G60)/2000) * IF(AND(BO$5="Particulate", ISNUMBER(Data!$O60)), (1-Data!$O60), 1) * IF(AND($K$3="Yes", ISNUMBER(Data!$Q60)), (1-Data!$Q60), 1))</f>
        <v>0</v>
      </c>
      <c r="BP60" s="3">
        <f>IF(OR(Data!BQ60="", Data!$H60="", $G60=""), 0, ((Data!BQ60*Data!$H60*$G60)/2000) * IF(AND(BP$5="Particulate", ISNUMBER(Data!$O60)), (1-Data!$O60), 1) * IF(AND($K$3="Yes", ISNUMBER(Data!$Q60)), (1-Data!$Q60), 1))</f>
        <v>0</v>
      </c>
      <c r="BQ60" s="3">
        <f>IF(OR(Data!BR60="", Data!$H60="", $G60=""), 0, ((Data!BR60*Data!$H60*$G60)/2000) * IF(AND(BQ$5="Particulate", ISNUMBER(Data!$O60)), (1-Data!$O60), 1) * IF(AND($K$3="Yes", ISNUMBER(Data!$Q60)), (1-Data!$Q60), 1))</f>
        <v>0</v>
      </c>
      <c r="BR60" s="3">
        <f>IF(OR(Data!BS60="", Data!$H60="", $G60=""), 0, ((Data!BS60*Data!$H60*$G60)/2000) * IF(AND(BR$5="Particulate", ISNUMBER(Data!$O60)), (1-Data!$O60), 1) * IF(AND($K$3="Yes", ISNUMBER(Data!$Q60)), (1-Data!$Q60), 1))</f>
        <v>0</v>
      </c>
      <c r="BS60" s="3">
        <f>IF(OR(Data!BT60="", Data!$H60="", $G60=""), 0, ((Data!BT60*Data!$H60*$G60)/2000) * IF(AND(BS$5="Particulate", ISNUMBER(Data!$O60)), (1-Data!$O60), 1) * IF(AND($K$3="Yes", ISNUMBER(Data!$Q60)), (1-Data!$Q60), 1))</f>
        <v>0</v>
      </c>
      <c r="BT60" s="3">
        <f>IF(OR(Data!BU60="", Data!$H60="", $G60=""), 0, ((Data!BU60*Data!$H60*$G60)/2000) * IF(AND(BT$5="Particulate", ISNUMBER(Data!$O60)), (1-Data!$O60), 1) * IF(AND($K$3="Yes", ISNUMBER(Data!$Q60)), (1-Data!$Q60), 1))</f>
        <v>0</v>
      </c>
      <c r="BU60" s="3">
        <f>IF(OR(Data!BV60="", Data!$H60="", $G60=""), 0, ((Data!BV60*Data!$H60*$G60)/2000) * IF(AND(BU$5="Particulate", ISNUMBER(Data!$O60)), (1-Data!$O60), 1) * IF(AND($K$3="Yes", ISNUMBER(Data!$Q60)), (1-Data!$Q60), 1))</f>
        <v>0</v>
      </c>
      <c r="BV60" s="3">
        <f>IF(OR(Data!BW60="", Data!$H60="", $G60=""), 0, ((Data!BW60*Data!$H60*$G60)/2000) * IF(AND(BV$5="Particulate", ISNUMBER(Data!$O60)), (1-Data!$O60), 1) * IF(AND($K$3="Yes", ISNUMBER(Data!$Q60)), (1-Data!$Q60), 1))</f>
        <v>0</v>
      </c>
      <c r="BW60" s="3">
        <f>IF(OR(Data!BX60="", Data!$H60="", $G60=""), 0, ((Data!BX60*Data!$H60*$G60)/2000) * IF(AND(BW$5="Particulate", ISNUMBER(Data!$O60)), (1-Data!$O60), 1) * IF(AND($K$3="Yes", ISNUMBER(Data!$Q60)), (1-Data!$Q60), 1))</f>
        <v>0</v>
      </c>
      <c r="BX60" s="3">
        <f>IF(OR(Data!BY60="", Data!$H60="", $G60=""), 0, ((Data!BY60*Data!$H60*$G60)/2000) * IF(AND(BX$5="Particulate", ISNUMBER(Data!$O60)), (1-Data!$O60), 1) * IF(AND($K$3="Yes", ISNUMBER(Data!$Q60)), (1-Data!$Q60), 1))</f>
        <v>0</v>
      </c>
      <c r="BY60" s="3">
        <f>IF(OR(Data!BZ60="", Data!$H60="", $G60=""), 0, ((Data!BZ60*Data!$H60*$G60)/2000) * IF(AND(BY$5="Particulate", ISNUMBER(Data!$O60)), (1-Data!$O60), 1) * IF(AND($K$3="Yes", ISNUMBER(Data!$Q60)), (1-Data!$Q60), 1))</f>
        <v>0</v>
      </c>
      <c r="BZ60" s="3">
        <f>IF(OR(Data!CA60="", Data!$H60="", $G60=""), 0, ((Data!CA60*Data!$H60*$G60)/2000) * IF(AND(BZ$5="Particulate", ISNUMBER(Data!$O60)), (1-Data!$O60), 1) * IF(AND($K$3="Yes", ISNUMBER(Data!$Q60)), (1-Data!$Q60), 1))</f>
        <v>0</v>
      </c>
    </row>
    <row r="61" spans="1:78" x14ac:dyDescent="0.25">
      <c r="A61" s="347">
        <f>Data!A61</f>
        <v>53</v>
      </c>
      <c r="B61" s="108">
        <f>Data!B61</f>
        <v>0</v>
      </c>
      <c r="C61" s="108">
        <f>Data!C61</f>
        <v>0</v>
      </c>
      <c r="D61" s="108">
        <f>Data!D61</f>
        <v>0</v>
      </c>
      <c r="E61" s="108">
        <f>Data!E61</f>
        <v>0</v>
      </c>
      <c r="F61" s="108">
        <f>Data!F61</f>
        <v>0</v>
      </c>
      <c r="G61" s="189"/>
      <c r="Q61" s="365">
        <f>IF(ISNUMBER(Data!$K61), (Data!$K61*$G61)/2000, IF(AND(ISNUMBER(Data!$H61), ISNUMBER(Data!$I61)), (Data!$H61*Data!$I61*$G61)/2000, 0))</f>
        <v>0</v>
      </c>
      <c r="R61" s="17">
        <f>IF(ISNUMBER(Data!$L61), (Data!$L61*$G61)/2000, IF(AND(ISNUMBER(Data!$H61), ISNUMBER(Data!$J61)), (Data!$H61*Data!$J61*$G61)/2000, 0)) * IF(ISNUMBER(Data!$O61), 1-Data!$O61, 1) * IF(AND($K$3="yes",ISNUMBER(Data!$Q61)),(1-Data!$Q61),1)</f>
        <v>0</v>
      </c>
      <c r="S61" s="3">
        <f>IF(OR(Data!T61="", Data!$H61="", $G61=""), 0, ((Data!T61*Data!$H61*$G61)/2000) * IF(AND(S$5="Particulate", ISNUMBER(Data!$O61)), (1-Data!$O61), 1) * IF(AND($K$3="Yes", ISNUMBER(Data!$Q61)), (1-Data!$Q61), 1))</f>
        <v>0</v>
      </c>
      <c r="T61" s="3">
        <f>IF(OR(Data!U61="", Data!$H61="", $G61=""), 0, ((Data!U61*Data!$H61*$G61)/2000) * IF(AND(T$5="Particulate", ISNUMBER(Data!$O61)), (1-Data!$O61), 1) * IF(AND($K$3="Yes", ISNUMBER(Data!$Q61)), (1-Data!$Q61), 1))</f>
        <v>0</v>
      </c>
      <c r="U61" s="3">
        <f>IF(OR(Data!V61="", Data!$H61="", $G61=""), 0, ((Data!V61*Data!$H61*$G61)/2000) * IF(AND(U$5="Particulate", ISNUMBER(Data!$O61)), (1-Data!$O61), 1) * IF(AND($K$3="Yes", ISNUMBER(Data!$Q61)), (1-Data!$Q61), 1))</f>
        <v>0</v>
      </c>
      <c r="V61" s="3">
        <f>IF(OR(Data!W61="", Data!$H61="", $G61=""), 0, ((Data!W61*Data!$H61*$G61)/2000) * IF(AND(V$5="Particulate", ISNUMBER(Data!$O61)), (1-Data!$O61), 1) * IF(AND($K$3="Yes", ISNUMBER(Data!$Q61)), (1-Data!$Q61), 1))</f>
        <v>0</v>
      </c>
      <c r="W61" s="3">
        <f>IF(OR(Data!X61="", Data!$H61="", $G61=""), 0, ((Data!X61*Data!$H61*$G61)/2000) * IF(AND(W$5="Particulate", ISNUMBER(Data!$O61)), (1-Data!$O61), 1) * IF(AND($K$3="Yes", ISNUMBER(Data!$Q61)), (1-Data!$Q61), 1))</f>
        <v>0</v>
      </c>
      <c r="X61" s="3">
        <f>IF(OR(Data!Y61="", Data!$H61="", $G61=""), 0, ((Data!Y61*Data!$H61*$G61)/2000) * IF(AND(X$5="Particulate", ISNUMBER(Data!$O61)), (1-Data!$O61), 1) * IF(AND($K$3="Yes", ISNUMBER(Data!$Q61)), (1-Data!$Q61), 1))</f>
        <v>0</v>
      </c>
      <c r="Y61" s="3">
        <f>IF(OR(Data!Z61="", Data!$H61="", $G61=""), 0, ((Data!Z61*Data!$H61*$G61)/2000) * IF(AND(Y$5="Particulate", ISNUMBER(Data!$O61)), (1-Data!$O61), 1) * IF(AND($K$3="Yes", ISNUMBER(Data!$Q61)), (1-Data!$Q61), 1))</f>
        <v>0</v>
      </c>
      <c r="Z61" s="3">
        <f>IF(OR(Data!AA61="", Data!$H61="", $G61=""), 0, ((Data!AA61*Data!$H61*$G61)/2000) * IF(AND(Z$5="Particulate", ISNUMBER(Data!$O61)), (1-Data!$O61), 1) * IF(AND($K$3="Yes", ISNUMBER(Data!$Q61)), (1-Data!$Q61), 1))</f>
        <v>0</v>
      </c>
      <c r="AA61" s="3">
        <f>IF(OR(Data!AB61="", Data!$H61="", $G61=""), 0, ((Data!AB61*Data!$H61*$G61)/2000) * IF(AND(AA$5="Particulate", ISNUMBER(Data!$O61)), (1-Data!$O61), 1) * IF(AND($K$3="Yes", ISNUMBER(Data!$Q61)), (1-Data!$Q61), 1))</f>
        <v>0</v>
      </c>
      <c r="AB61" s="3">
        <f>IF(OR(Data!AC61="", Data!$H61="", $G61=""), 0, ((Data!AC61*Data!$H61*$G61)/2000) * IF(AND(AB$5="Particulate", ISNUMBER(Data!$O61)), (1-Data!$O61), 1) * IF(AND($K$3="Yes", ISNUMBER(Data!$Q61)), (1-Data!$Q61), 1))</f>
        <v>0</v>
      </c>
      <c r="AC61" s="3">
        <f>IF(OR(Data!AD61="", Data!$H61="", $G61=""), 0, ((Data!AD61*Data!$H61*$G61)/2000) * IF(AND(AC$5="Particulate", ISNUMBER(Data!$O61)), (1-Data!$O61), 1) * IF(AND($K$3="Yes", ISNUMBER(Data!$Q61)), (1-Data!$Q61), 1))</f>
        <v>0</v>
      </c>
      <c r="AD61" s="3">
        <f>IF(OR(Data!AE61="", Data!$H61="", $G61=""), 0, ((Data!AE61*Data!$H61*$G61)/2000) * IF(AND(AD$5="Particulate", ISNUMBER(Data!$O61)), (1-Data!$O61), 1) * IF(AND($K$3="Yes", ISNUMBER(Data!$Q61)), (1-Data!$Q61), 1))</f>
        <v>0</v>
      </c>
      <c r="AE61" s="3">
        <f>IF(OR(Data!AF61="", Data!$H61="", $G61=""), 0, ((Data!AF61*Data!$H61*$G61)/2000) * IF(AND(AE$5="Particulate", ISNUMBER(Data!$O61)), (1-Data!$O61), 1) * IF(AND($K$3="Yes", ISNUMBER(Data!$Q61)), (1-Data!$Q61), 1))</f>
        <v>0</v>
      </c>
      <c r="AF61" s="3">
        <f>IF(OR(Data!AG61="", Data!$H61="", $G61=""), 0, ((Data!AG61*Data!$H61*$G61)/2000) * IF(AND(AF$5="Particulate", ISNUMBER(Data!$O61)), (1-Data!$O61), 1) * IF(AND($K$3="Yes", ISNUMBER(Data!$Q61)), (1-Data!$Q61), 1))</f>
        <v>0</v>
      </c>
      <c r="AG61" s="3">
        <f>IF(OR(Data!AH61="", Data!$H61="", $G61=""), 0, ((Data!AH61*Data!$H61*$G61)/2000) * IF(AND(AG$5="Particulate", ISNUMBER(Data!$O61)), (1-Data!$O61), 1) * IF(AND($K$3="Yes", ISNUMBER(Data!$Q61)), (1-Data!$Q61), 1))</f>
        <v>0</v>
      </c>
      <c r="AH61" s="3">
        <f>IF(OR(Data!AI61="", Data!$H61="", $G61=""), 0, ((Data!AI61*Data!$H61*$G61)/2000) * IF(AND(AH$5="Particulate", ISNUMBER(Data!$O61)), (1-Data!$O61), 1) * IF(AND($K$3="Yes", ISNUMBER(Data!$Q61)), (1-Data!$Q61), 1))</f>
        <v>0</v>
      </c>
      <c r="AI61" s="3">
        <f>IF(OR(Data!AJ61="", Data!$H61="", $G61=""), 0, ((Data!AJ61*Data!$H61*$G61)/2000) * IF(AND(AI$5="Particulate", ISNUMBER(Data!$O61)), (1-Data!$O61), 1) * IF(AND($K$3="Yes", ISNUMBER(Data!$Q61)), (1-Data!$Q61), 1))</f>
        <v>0</v>
      </c>
      <c r="AJ61" s="3">
        <f>IF(OR(Data!AK61="", Data!$H61="", $G61=""), 0, ((Data!AK61*Data!$H61*$G61)/2000) * IF(AND(AJ$5="Particulate", ISNUMBER(Data!$O61)), (1-Data!$O61), 1) * IF(AND($K$3="Yes", ISNUMBER(Data!$Q61)), (1-Data!$Q61), 1))</f>
        <v>0</v>
      </c>
      <c r="AK61" s="3">
        <f>IF(OR(Data!AL61="", Data!$H61="", $G61=""), 0, ((Data!AL61*Data!$H61*$G61)/2000) * IF(AND(AK$5="Particulate", ISNUMBER(Data!$O61)), (1-Data!$O61), 1) * IF(AND($K$3="Yes", ISNUMBER(Data!$Q61)), (1-Data!$Q61), 1))</f>
        <v>0</v>
      </c>
      <c r="AL61" s="3">
        <f>IF(OR(Data!AM61="", Data!$H61="", $G61=""), 0, ((Data!AM61*Data!$H61*$G61)/2000) * IF(AND(AL$5="Particulate", ISNUMBER(Data!$O61)), (1-Data!$O61), 1) * IF(AND($K$3="Yes", ISNUMBER(Data!$Q61)), (1-Data!$Q61), 1))</f>
        <v>0</v>
      </c>
      <c r="AM61" s="3">
        <f>IF(OR(Data!AN61="", Data!$H61="", $G61=""), 0, ((Data!AN61*Data!$H61*$G61)/2000) * IF(AND(AM$5="Particulate", ISNUMBER(Data!$O61)), (1-Data!$O61), 1) * IF(AND($K$3="Yes", ISNUMBER(Data!$Q61)), (1-Data!$Q61), 1))</f>
        <v>0</v>
      </c>
      <c r="AN61" s="3">
        <f>IF(OR(Data!AO61="", Data!$H61="", $G61=""), 0, ((Data!AO61*Data!$H61*$G61)/2000) * IF(AND(AN$5="Particulate", ISNUMBER(Data!$O61)), (1-Data!$O61), 1) * IF(AND($K$3="Yes", ISNUMBER(Data!$Q61)), (1-Data!$Q61), 1))</f>
        <v>0</v>
      </c>
      <c r="AO61" s="3">
        <f>IF(OR(Data!AP61="", Data!$H61="", $G61=""), 0, ((Data!AP61*Data!$H61*$G61)/2000) * IF(AND(AO$5="Particulate", ISNUMBER(Data!$O61)), (1-Data!$O61), 1) * IF(AND($K$3="Yes", ISNUMBER(Data!$Q61)), (1-Data!$Q61), 1))</f>
        <v>0</v>
      </c>
      <c r="AP61" s="3">
        <f>IF(OR(Data!AQ61="", Data!$H61="", $G61=""), 0, ((Data!AQ61*Data!$H61*$G61)/2000) * IF(AND(AP$5="Particulate", ISNUMBER(Data!$O61)), (1-Data!$O61), 1) * IF(AND($K$3="Yes", ISNUMBER(Data!$Q61)), (1-Data!$Q61), 1))</f>
        <v>0</v>
      </c>
      <c r="AQ61" s="3">
        <f>IF(OR(Data!AR61="", Data!$H61="", $G61=""), 0, ((Data!AR61*Data!$H61*$G61)/2000) * IF(AND(AQ$5="Particulate", ISNUMBER(Data!$O61)), (1-Data!$O61), 1) * IF(AND($K$3="Yes", ISNUMBER(Data!$Q61)), (1-Data!$Q61), 1))</f>
        <v>0</v>
      </c>
      <c r="AR61" s="3">
        <f>IF(OR(Data!AS61="", Data!$H61="", $G61=""), 0, ((Data!AS61*Data!$H61*$G61)/2000) * IF(AND(AR$5="Particulate", ISNUMBER(Data!$O61)), (1-Data!$O61), 1) * IF(AND($K$3="Yes", ISNUMBER(Data!$Q61)), (1-Data!$Q61), 1))</f>
        <v>0</v>
      </c>
      <c r="AS61" s="3">
        <f>IF(OR(Data!AT61="", Data!$H61="", $G61=""), 0, ((Data!AT61*Data!$H61*$G61)/2000) * IF(AND(AS$5="Particulate", ISNUMBER(Data!$O61)), (1-Data!$O61), 1) * IF(AND($K$3="Yes", ISNUMBER(Data!$Q61)), (1-Data!$Q61), 1))</f>
        <v>0</v>
      </c>
      <c r="AT61" s="3">
        <f>IF(OR(Data!AU61="", Data!$H61="", $G61=""), 0, ((Data!AU61*Data!$H61*$G61)/2000) * IF(AND(AT$5="Particulate", ISNUMBER(Data!$O61)), (1-Data!$O61), 1) * IF(AND($K$3="Yes", ISNUMBER(Data!$Q61)), (1-Data!$Q61), 1))</f>
        <v>0</v>
      </c>
      <c r="AU61" s="3">
        <f>IF(OR(Data!AV61="", Data!$H61="", $G61=""), 0, ((Data!AV61*Data!$H61*$G61)/2000) * IF(AND(AU$5="Particulate", ISNUMBER(Data!$O61)), (1-Data!$O61), 1) * IF(AND($K$3="Yes", ISNUMBER(Data!$Q61)), (1-Data!$Q61), 1))</f>
        <v>0</v>
      </c>
      <c r="AV61" s="3">
        <f>IF(OR(Data!AW61="", Data!$H61="", $G61=""), 0, ((Data!AW61*Data!$H61*$G61)/2000) * IF(AND(AV$5="Particulate", ISNUMBER(Data!$O61)), (1-Data!$O61), 1) * IF(AND($K$3="Yes", ISNUMBER(Data!$Q61)), (1-Data!$Q61), 1))</f>
        <v>0</v>
      </c>
      <c r="AW61" s="3">
        <f>IF(OR(Data!AX61="", Data!$H61="", $G61=""), 0, ((Data!AX61*Data!$H61*$G61)/2000) * IF(AND(AW$5="Particulate", ISNUMBER(Data!$O61)), (1-Data!$O61), 1) * IF(AND($K$3="Yes", ISNUMBER(Data!$Q61)), (1-Data!$Q61), 1))</f>
        <v>0</v>
      </c>
      <c r="AX61" s="3">
        <f>IF(OR(Data!AY61="", Data!$H61="", $G61=""), 0, ((Data!AY61*Data!$H61*$G61)/2000) * IF(AND(AX$5="Particulate", ISNUMBER(Data!$O61)), (1-Data!$O61), 1) * IF(AND($K$3="Yes", ISNUMBER(Data!$Q61)), (1-Data!$Q61), 1))</f>
        <v>0</v>
      </c>
      <c r="AY61" s="3">
        <f>IF(OR(Data!AZ61="", Data!$H61="", $G61=""), 0, ((Data!AZ61*Data!$H61*$G61)/2000) * IF(AND(AY$5="Particulate", ISNUMBER(Data!$O61)), (1-Data!$O61), 1) * IF(AND($K$3="Yes", ISNUMBER(Data!$Q61)), (1-Data!$Q61), 1))</f>
        <v>0</v>
      </c>
      <c r="AZ61" s="3">
        <f>IF(OR(Data!BA61="", Data!$H61="", $G61=""), 0, ((Data!BA61*Data!$H61*$G61)/2000) * IF(AND(AZ$5="Particulate", ISNUMBER(Data!$O61)), (1-Data!$O61), 1) * IF(AND($K$3="Yes", ISNUMBER(Data!$Q61)), (1-Data!$Q61), 1))</f>
        <v>0</v>
      </c>
      <c r="BA61" s="3">
        <f>IF(OR(Data!BB61="", Data!$H61="", $G61=""), 0, ((Data!BB61*Data!$H61*$G61)/2000) * IF(AND(BA$5="Particulate", ISNUMBER(Data!$O61)), (1-Data!$O61), 1) * IF(AND($K$3="Yes", ISNUMBER(Data!$Q61)), (1-Data!$Q61), 1))</f>
        <v>0</v>
      </c>
      <c r="BB61" s="3">
        <f>IF(OR(Data!BC61="", Data!$H61="", $G61=""), 0, ((Data!BC61*Data!$H61*$G61)/2000) * IF(AND(BB$5="Particulate", ISNUMBER(Data!$O61)), (1-Data!$O61), 1) * IF(AND($K$3="Yes", ISNUMBER(Data!$Q61)), (1-Data!$Q61), 1))</f>
        <v>0</v>
      </c>
      <c r="BC61" s="3">
        <f>IF(OR(Data!BD61="", Data!$H61="", $G61=""), 0, ((Data!BD61*Data!$H61*$G61)/2000) * IF(AND(BC$5="Particulate", ISNUMBER(Data!$O61)), (1-Data!$O61), 1) * IF(AND($K$3="Yes", ISNUMBER(Data!$Q61)), (1-Data!$Q61), 1))</f>
        <v>0</v>
      </c>
      <c r="BD61" s="3">
        <f>IF(OR(Data!BE61="", Data!$H61="", $G61=""), 0, ((Data!BE61*Data!$H61*$G61)/2000) * IF(AND(BD$5="Particulate", ISNUMBER(Data!$O61)), (1-Data!$O61), 1) * IF(AND($K$3="Yes", ISNUMBER(Data!$Q61)), (1-Data!$Q61), 1))</f>
        <v>0</v>
      </c>
      <c r="BE61" s="3">
        <f>IF(OR(Data!BF61="", Data!$H61="", $G61=""), 0, ((Data!BF61*Data!$H61*$G61)/2000) * IF(AND(BE$5="Particulate", ISNUMBER(Data!$O61)), (1-Data!$O61), 1) * IF(AND($K$3="Yes", ISNUMBER(Data!$Q61)), (1-Data!$Q61), 1))</f>
        <v>0</v>
      </c>
      <c r="BF61" s="3">
        <f>IF(OR(Data!BG61="", Data!$H61="", $G61=""), 0, ((Data!BG61*Data!$H61*$G61)/2000) * IF(AND(BF$5="Particulate", ISNUMBER(Data!$O61)), (1-Data!$O61), 1) * IF(AND($K$3="Yes", ISNUMBER(Data!$Q61)), (1-Data!$Q61), 1))</f>
        <v>0</v>
      </c>
      <c r="BG61" s="3">
        <f>IF(OR(Data!BH61="", Data!$H61="", $G61=""), 0, ((Data!BH61*Data!$H61*$G61)/2000) * IF(AND(BG$5="Particulate", ISNUMBER(Data!$O61)), (1-Data!$O61), 1) * IF(AND($K$3="Yes", ISNUMBER(Data!$Q61)), (1-Data!$Q61), 1))</f>
        <v>0</v>
      </c>
      <c r="BH61" s="3">
        <f>IF(OR(Data!BI61="", Data!$H61="", $G61=""), 0, ((Data!BI61*Data!$H61*$G61)/2000) * IF(AND(BH$5="Particulate", ISNUMBER(Data!$O61)), (1-Data!$O61), 1) * IF(AND($K$3="Yes", ISNUMBER(Data!$Q61)), (1-Data!$Q61), 1))</f>
        <v>0</v>
      </c>
      <c r="BI61" s="3">
        <f>IF(OR(Data!BJ61="", Data!$H61="", $G61=""), 0, ((Data!BJ61*Data!$H61*$G61)/2000) * IF(AND(BI$5="Particulate", ISNUMBER(Data!$O61)), (1-Data!$O61), 1) * IF(AND($K$3="Yes", ISNUMBER(Data!$Q61)), (1-Data!$Q61), 1))</f>
        <v>0</v>
      </c>
      <c r="BJ61" s="3">
        <f>IF(OR(Data!BK61="", Data!$H61="", $G61=""), 0, ((Data!BK61*Data!$H61*$G61)/2000) * IF(AND(BJ$5="Particulate", ISNUMBER(Data!$O61)), (1-Data!$O61), 1) * IF(AND($K$3="Yes", ISNUMBER(Data!$Q61)), (1-Data!$Q61), 1))</f>
        <v>0</v>
      </c>
      <c r="BK61" s="3">
        <f>IF(OR(Data!BL61="", Data!$H61="", $G61=""), 0, ((Data!BL61*Data!$H61*$G61)/2000) * IF(AND(BK$5="Particulate", ISNUMBER(Data!$O61)), (1-Data!$O61), 1) * IF(AND($K$3="Yes", ISNUMBER(Data!$Q61)), (1-Data!$Q61), 1))</f>
        <v>0</v>
      </c>
      <c r="BL61" s="3">
        <f>IF(OR(Data!BM61="", Data!$H61="", $G61=""), 0, ((Data!BM61*Data!$H61*$G61)/2000) * IF(AND(BL$5="Particulate", ISNUMBER(Data!$O61)), (1-Data!$O61), 1) * IF(AND($K$3="Yes", ISNUMBER(Data!$Q61)), (1-Data!$Q61), 1))</f>
        <v>0</v>
      </c>
      <c r="BM61" s="3">
        <f>IF(OR(Data!BN61="", Data!$H61="", $G61=""), 0, ((Data!BN61*Data!$H61*$G61)/2000) * IF(AND(BM$5="Particulate", ISNUMBER(Data!$O61)), (1-Data!$O61), 1) * IF(AND($K$3="Yes", ISNUMBER(Data!$Q61)), (1-Data!$Q61), 1))</f>
        <v>0</v>
      </c>
      <c r="BN61" s="3">
        <f>IF(OR(Data!BO61="", Data!$H61="", $G61=""), 0, ((Data!BO61*Data!$H61*$G61)/2000) * IF(AND(BN$5="Particulate", ISNUMBER(Data!$O61)), (1-Data!$O61), 1) * IF(AND($K$3="Yes", ISNUMBER(Data!$Q61)), (1-Data!$Q61), 1))</f>
        <v>0</v>
      </c>
      <c r="BO61" s="3">
        <f>IF(OR(Data!BP61="", Data!$H61="", $G61=""), 0, ((Data!BP61*Data!$H61*$G61)/2000) * IF(AND(BO$5="Particulate", ISNUMBER(Data!$O61)), (1-Data!$O61), 1) * IF(AND($K$3="Yes", ISNUMBER(Data!$Q61)), (1-Data!$Q61), 1))</f>
        <v>0</v>
      </c>
      <c r="BP61" s="3">
        <f>IF(OR(Data!BQ61="", Data!$H61="", $G61=""), 0, ((Data!BQ61*Data!$H61*$G61)/2000) * IF(AND(BP$5="Particulate", ISNUMBER(Data!$O61)), (1-Data!$O61), 1) * IF(AND($K$3="Yes", ISNUMBER(Data!$Q61)), (1-Data!$Q61), 1))</f>
        <v>0</v>
      </c>
      <c r="BQ61" s="3">
        <f>IF(OR(Data!BR61="", Data!$H61="", $G61=""), 0, ((Data!BR61*Data!$H61*$G61)/2000) * IF(AND(BQ$5="Particulate", ISNUMBER(Data!$O61)), (1-Data!$O61), 1) * IF(AND($K$3="Yes", ISNUMBER(Data!$Q61)), (1-Data!$Q61), 1))</f>
        <v>0</v>
      </c>
      <c r="BR61" s="3">
        <f>IF(OR(Data!BS61="", Data!$H61="", $G61=""), 0, ((Data!BS61*Data!$H61*$G61)/2000) * IF(AND(BR$5="Particulate", ISNUMBER(Data!$O61)), (1-Data!$O61), 1) * IF(AND($K$3="Yes", ISNUMBER(Data!$Q61)), (1-Data!$Q61), 1))</f>
        <v>0</v>
      </c>
      <c r="BS61" s="3">
        <f>IF(OR(Data!BT61="", Data!$H61="", $G61=""), 0, ((Data!BT61*Data!$H61*$G61)/2000) * IF(AND(BS$5="Particulate", ISNUMBER(Data!$O61)), (1-Data!$O61), 1) * IF(AND($K$3="Yes", ISNUMBER(Data!$Q61)), (1-Data!$Q61), 1))</f>
        <v>0</v>
      </c>
      <c r="BT61" s="3">
        <f>IF(OR(Data!BU61="", Data!$H61="", $G61=""), 0, ((Data!BU61*Data!$H61*$G61)/2000) * IF(AND(BT$5="Particulate", ISNUMBER(Data!$O61)), (1-Data!$O61), 1) * IF(AND($K$3="Yes", ISNUMBER(Data!$Q61)), (1-Data!$Q61), 1))</f>
        <v>0</v>
      </c>
      <c r="BU61" s="3">
        <f>IF(OR(Data!BV61="", Data!$H61="", $G61=""), 0, ((Data!BV61*Data!$H61*$G61)/2000) * IF(AND(BU$5="Particulate", ISNUMBER(Data!$O61)), (1-Data!$O61), 1) * IF(AND($K$3="Yes", ISNUMBER(Data!$Q61)), (1-Data!$Q61), 1))</f>
        <v>0</v>
      </c>
      <c r="BV61" s="3">
        <f>IF(OR(Data!BW61="", Data!$H61="", $G61=""), 0, ((Data!BW61*Data!$H61*$G61)/2000) * IF(AND(BV$5="Particulate", ISNUMBER(Data!$O61)), (1-Data!$O61), 1) * IF(AND($K$3="Yes", ISNUMBER(Data!$Q61)), (1-Data!$Q61), 1))</f>
        <v>0</v>
      </c>
      <c r="BW61" s="3">
        <f>IF(OR(Data!BX61="", Data!$H61="", $G61=""), 0, ((Data!BX61*Data!$H61*$G61)/2000) * IF(AND(BW$5="Particulate", ISNUMBER(Data!$O61)), (1-Data!$O61), 1) * IF(AND($K$3="Yes", ISNUMBER(Data!$Q61)), (1-Data!$Q61), 1))</f>
        <v>0</v>
      </c>
      <c r="BX61" s="3">
        <f>IF(OR(Data!BY61="", Data!$H61="", $G61=""), 0, ((Data!BY61*Data!$H61*$G61)/2000) * IF(AND(BX$5="Particulate", ISNUMBER(Data!$O61)), (1-Data!$O61), 1) * IF(AND($K$3="Yes", ISNUMBER(Data!$Q61)), (1-Data!$Q61), 1))</f>
        <v>0</v>
      </c>
      <c r="BY61" s="3">
        <f>IF(OR(Data!BZ61="", Data!$H61="", $G61=""), 0, ((Data!BZ61*Data!$H61*$G61)/2000) * IF(AND(BY$5="Particulate", ISNUMBER(Data!$O61)), (1-Data!$O61), 1) * IF(AND($K$3="Yes", ISNUMBER(Data!$Q61)), (1-Data!$Q61), 1))</f>
        <v>0</v>
      </c>
      <c r="BZ61" s="3">
        <f>IF(OR(Data!CA61="", Data!$H61="", $G61=""), 0, ((Data!CA61*Data!$H61*$G61)/2000) * IF(AND(BZ$5="Particulate", ISNUMBER(Data!$O61)), (1-Data!$O61), 1) * IF(AND($K$3="Yes", ISNUMBER(Data!$Q61)), (1-Data!$Q61), 1))</f>
        <v>0</v>
      </c>
    </row>
    <row r="62" spans="1:78" x14ac:dyDescent="0.25">
      <c r="A62" s="347">
        <f>Data!A62</f>
        <v>54</v>
      </c>
      <c r="B62" s="108">
        <f>Data!B62</f>
        <v>0</v>
      </c>
      <c r="C62" s="108">
        <f>Data!C62</f>
        <v>0</v>
      </c>
      <c r="D62" s="108">
        <f>Data!D62</f>
        <v>0</v>
      </c>
      <c r="E62" s="108">
        <f>Data!E62</f>
        <v>0</v>
      </c>
      <c r="F62" s="108">
        <f>Data!F62</f>
        <v>0</v>
      </c>
      <c r="G62" s="189"/>
      <c r="Q62" s="365">
        <f>IF(ISNUMBER(Data!$K62), (Data!$K62*$G62)/2000, IF(AND(ISNUMBER(Data!$H62), ISNUMBER(Data!$I62)), (Data!$H62*Data!$I62*$G62)/2000, 0))</f>
        <v>0</v>
      </c>
      <c r="R62" s="17">
        <f>IF(ISNUMBER(Data!$L62), (Data!$L62*$G62)/2000, IF(AND(ISNUMBER(Data!$H62), ISNUMBER(Data!$J62)), (Data!$H62*Data!$J62*$G62)/2000, 0)) * IF(ISNUMBER(Data!$O62), 1-Data!$O62, 1) * IF(AND($K$3="yes",ISNUMBER(Data!$Q62)),(1-Data!$Q62),1)</f>
        <v>0</v>
      </c>
      <c r="S62" s="3">
        <f>IF(OR(Data!T62="", Data!$H62="", $G62=""), 0, ((Data!T62*Data!$H62*$G62)/2000) * IF(AND(S$5="Particulate", ISNUMBER(Data!$O62)), (1-Data!$O62), 1) * IF(AND($K$3="Yes", ISNUMBER(Data!$Q62)), (1-Data!$Q62), 1))</f>
        <v>0</v>
      </c>
      <c r="T62" s="3">
        <f>IF(OR(Data!U62="", Data!$H62="", $G62=""), 0, ((Data!U62*Data!$H62*$G62)/2000) * IF(AND(T$5="Particulate", ISNUMBER(Data!$O62)), (1-Data!$O62), 1) * IF(AND($K$3="Yes", ISNUMBER(Data!$Q62)), (1-Data!$Q62), 1))</f>
        <v>0</v>
      </c>
      <c r="U62" s="3">
        <f>IF(OR(Data!V62="", Data!$H62="", $G62=""), 0, ((Data!V62*Data!$H62*$G62)/2000) * IF(AND(U$5="Particulate", ISNUMBER(Data!$O62)), (1-Data!$O62), 1) * IF(AND($K$3="Yes", ISNUMBER(Data!$Q62)), (1-Data!$Q62), 1))</f>
        <v>0</v>
      </c>
      <c r="V62" s="3">
        <f>IF(OR(Data!W62="", Data!$H62="", $G62=""), 0, ((Data!W62*Data!$H62*$G62)/2000) * IF(AND(V$5="Particulate", ISNUMBER(Data!$O62)), (1-Data!$O62), 1) * IF(AND($K$3="Yes", ISNUMBER(Data!$Q62)), (1-Data!$Q62), 1))</f>
        <v>0</v>
      </c>
      <c r="W62" s="3">
        <f>IF(OR(Data!X62="", Data!$H62="", $G62=""), 0, ((Data!X62*Data!$H62*$G62)/2000) * IF(AND(W$5="Particulate", ISNUMBER(Data!$O62)), (1-Data!$O62), 1) * IF(AND($K$3="Yes", ISNUMBER(Data!$Q62)), (1-Data!$Q62), 1))</f>
        <v>0</v>
      </c>
      <c r="X62" s="3">
        <f>IF(OR(Data!Y62="", Data!$H62="", $G62=""), 0, ((Data!Y62*Data!$H62*$G62)/2000) * IF(AND(X$5="Particulate", ISNUMBER(Data!$O62)), (1-Data!$O62), 1) * IF(AND($K$3="Yes", ISNUMBER(Data!$Q62)), (1-Data!$Q62), 1))</f>
        <v>0</v>
      </c>
      <c r="Y62" s="3">
        <f>IF(OR(Data!Z62="", Data!$H62="", $G62=""), 0, ((Data!Z62*Data!$H62*$G62)/2000) * IF(AND(Y$5="Particulate", ISNUMBER(Data!$O62)), (1-Data!$O62), 1) * IF(AND($K$3="Yes", ISNUMBER(Data!$Q62)), (1-Data!$Q62), 1))</f>
        <v>0</v>
      </c>
      <c r="Z62" s="3">
        <f>IF(OR(Data!AA62="", Data!$H62="", $G62=""), 0, ((Data!AA62*Data!$H62*$G62)/2000) * IF(AND(Z$5="Particulate", ISNUMBER(Data!$O62)), (1-Data!$O62), 1) * IF(AND($K$3="Yes", ISNUMBER(Data!$Q62)), (1-Data!$Q62), 1))</f>
        <v>0</v>
      </c>
      <c r="AA62" s="3">
        <f>IF(OR(Data!AB62="", Data!$H62="", $G62=""), 0, ((Data!AB62*Data!$H62*$G62)/2000) * IF(AND(AA$5="Particulate", ISNUMBER(Data!$O62)), (1-Data!$O62), 1) * IF(AND($K$3="Yes", ISNUMBER(Data!$Q62)), (1-Data!$Q62), 1))</f>
        <v>0</v>
      </c>
      <c r="AB62" s="3">
        <f>IF(OR(Data!AC62="", Data!$H62="", $G62=""), 0, ((Data!AC62*Data!$H62*$G62)/2000) * IF(AND(AB$5="Particulate", ISNUMBER(Data!$O62)), (1-Data!$O62), 1) * IF(AND($K$3="Yes", ISNUMBER(Data!$Q62)), (1-Data!$Q62), 1))</f>
        <v>0</v>
      </c>
      <c r="AC62" s="3">
        <f>IF(OR(Data!AD62="", Data!$H62="", $G62=""), 0, ((Data!AD62*Data!$H62*$G62)/2000) * IF(AND(AC$5="Particulate", ISNUMBER(Data!$O62)), (1-Data!$O62), 1) * IF(AND($K$3="Yes", ISNUMBER(Data!$Q62)), (1-Data!$Q62), 1))</f>
        <v>0</v>
      </c>
      <c r="AD62" s="3">
        <f>IF(OR(Data!AE62="", Data!$H62="", $G62=""), 0, ((Data!AE62*Data!$H62*$G62)/2000) * IF(AND(AD$5="Particulate", ISNUMBER(Data!$O62)), (1-Data!$O62), 1) * IF(AND($K$3="Yes", ISNUMBER(Data!$Q62)), (1-Data!$Q62), 1))</f>
        <v>0</v>
      </c>
      <c r="AE62" s="3">
        <f>IF(OR(Data!AF62="", Data!$H62="", $G62=""), 0, ((Data!AF62*Data!$H62*$G62)/2000) * IF(AND(AE$5="Particulate", ISNUMBER(Data!$O62)), (1-Data!$O62), 1) * IF(AND($K$3="Yes", ISNUMBER(Data!$Q62)), (1-Data!$Q62), 1))</f>
        <v>0</v>
      </c>
      <c r="AF62" s="3">
        <f>IF(OR(Data!AG62="", Data!$H62="", $G62=""), 0, ((Data!AG62*Data!$H62*$G62)/2000) * IF(AND(AF$5="Particulate", ISNUMBER(Data!$O62)), (1-Data!$O62), 1) * IF(AND($K$3="Yes", ISNUMBER(Data!$Q62)), (1-Data!$Q62), 1))</f>
        <v>0</v>
      </c>
      <c r="AG62" s="3">
        <f>IF(OR(Data!AH62="", Data!$H62="", $G62=""), 0, ((Data!AH62*Data!$H62*$G62)/2000) * IF(AND(AG$5="Particulate", ISNUMBER(Data!$O62)), (1-Data!$O62), 1) * IF(AND($K$3="Yes", ISNUMBER(Data!$Q62)), (1-Data!$Q62), 1))</f>
        <v>0</v>
      </c>
      <c r="AH62" s="3">
        <f>IF(OR(Data!AI62="", Data!$H62="", $G62=""), 0, ((Data!AI62*Data!$H62*$G62)/2000) * IF(AND(AH$5="Particulate", ISNUMBER(Data!$O62)), (1-Data!$O62), 1) * IF(AND($K$3="Yes", ISNUMBER(Data!$Q62)), (1-Data!$Q62), 1))</f>
        <v>0</v>
      </c>
      <c r="AI62" s="3">
        <f>IF(OR(Data!AJ62="", Data!$H62="", $G62=""), 0, ((Data!AJ62*Data!$H62*$G62)/2000) * IF(AND(AI$5="Particulate", ISNUMBER(Data!$O62)), (1-Data!$O62), 1) * IF(AND($K$3="Yes", ISNUMBER(Data!$Q62)), (1-Data!$Q62), 1))</f>
        <v>0</v>
      </c>
      <c r="AJ62" s="3">
        <f>IF(OR(Data!AK62="", Data!$H62="", $G62=""), 0, ((Data!AK62*Data!$H62*$G62)/2000) * IF(AND(AJ$5="Particulate", ISNUMBER(Data!$O62)), (1-Data!$O62), 1) * IF(AND($K$3="Yes", ISNUMBER(Data!$Q62)), (1-Data!$Q62), 1))</f>
        <v>0</v>
      </c>
      <c r="AK62" s="3">
        <f>IF(OR(Data!AL62="", Data!$H62="", $G62=""), 0, ((Data!AL62*Data!$H62*$G62)/2000) * IF(AND(AK$5="Particulate", ISNUMBER(Data!$O62)), (1-Data!$O62), 1) * IF(AND($K$3="Yes", ISNUMBER(Data!$Q62)), (1-Data!$Q62), 1))</f>
        <v>0</v>
      </c>
      <c r="AL62" s="3">
        <f>IF(OR(Data!AM62="", Data!$H62="", $G62=""), 0, ((Data!AM62*Data!$H62*$G62)/2000) * IF(AND(AL$5="Particulate", ISNUMBER(Data!$O62)), (1-Data!$O62), 1) * IF(AND($K$3="Yes", ISNUMBER(Data!$Q62)), (1-Data!$Q62), 1))</f>
        <v>0</v>
      </c>
      <c r="AM62" s="3">
        <f>IF(OR(Data!AN62="", Data!$H62="", $G62=""), 0, ((Data!AN62*Data!$H62*$G62)/2000) * IF(AND(AM$5="Particulate", ISNUMBER(Data!$O62)), (1-Data!$O62), 1) * IF(AND($K$3="Yes", ISNUMBER(Data!$Q62)), (1-Data!$Q62), 1))</f>
        <v>0</v>
      </c>
      <c r="AN62" s="3">
        <f>IF(OR(Data!AO62="", Data!$H62="", $G62=""), 0, ((Data!AO62*Data!$H62*$G62)/2000) * IF(AND(AN$5="Particulate", ISNUMBER(Data!$O62)), (1-Data!$O62), 1) * IF(AND($K$3="Yes", ISNUMBER(Data!$Q62)), (1-Data!$Q62), 1))</f>
        <v>0</v>
      </c>
      <c r="AO62" s="3">
        <f>IF(OR(Data!AP62="", Data!$H62="", $G62=""), 0, ((Data!AP62*Data!$H62*$G62)/2000) * IF(AND(AO$5="Particulate", ISNUMBER(Data!$O62)), (1-Data!$O62), 1) * IF(AND($K$3="Yes", ISNUMBER(Data!$Q62)), (1-Data!$Q62), 1))</f>
        <v>0</v>
      </c>
      <c r="AP62" s="3">
        <f>IF(OR(Data!AQ62="", Data!$H62="", $G62=""), 0, ((Data!AQ62*Data!$H62*$G62)/2000) * IF(AND(AP$5="Particulate", ISNUMBER(Data!$O62)), (1-Data!$O62), 1) * IF(AND($K$3="Yes", ISNUMBER(Data!$Q62)), (1-Data!$Q62), 1))</f>
        <v>0</v>
      </c>
      <c r="AQ62" s="3">
        <f>IF(OR(Data!AR62="", Data!$H62="", $G62=""), 0, ((Data!AR62*Data!$H62*$G62)/2000) * IF(AND(AQ$5="Particulate", ISNUMBER(Data!$O62)), (1-Data!$O62), 1) * IF(AND($K$3="Yes", ISNUMBER(Data!$Q62)), (1-Data!$Q62), 1))</f>
        <v>0</v>
      </c>
      <c r="AR62" s="3">
        <f>IF(OR(Data!AS62="", Data!$H62="", $G62=""), 0, ((Data!AS62*Data!$H62*$G62)/2000) * IF(AND(AR$5="Particulate", ISNUMBER(Data!$O62)), (1-Data!$O62), 1) * IF(AND($K$3="Yes", ISNUMBER(Data!$Q62)), (1-Data!$Q62), 1))</f>
        <v>0</v>
      </c>
      <c r="AS62" s="3">
        <f>IF(OR(Data!AT62="", Data!$H62="", $G62=""), 0, ((Data!AT62*Data!$H62*$G62)/2000) * IF(AND(AS$5="Particulate", ISNUMBER(Data!$O62)), (1-Data!$O62), 1) * IF(AND($K$3="Yes", ISNUMBER(Data!$Q62)), (1-Data!$Q62), 1))</f>
        <v>0</v>
      </c>
      <c r="AT62" s="3">
        <f>IF(OR(Data!AU62="", Data!$H62="", $G62=""), 0, ((Data!AU62*Data!$H62*$G62)/2000) * IF(AND(AT$5="Particulate", ISNUMBER(Data!$O62)), (1-Data!$O62), 1) * IF(AND($K$3="Yes", ISNUMBER(Data!$Q62)), (1-Data!$Q62), 1))</f>
        <v>0</v>
      </c>
      <c r="AU62" s="3">
        <f>IF(OR(Data!AV62="", Data!$H62="", $G62=""), 0, ((Data!AV62*Data!$H62*$G62)/2000) * IF(AND(AU$5="Particulate", ISNUMBER(Data!$O62)), (1-Data!$O62), 1) * IF(AND($K$3="Yes", ISNUMBER(Data!$Q62)), (1-Data!$Q62), 1))</f>
        <v>0</v>
      </c>
      <c r="AV62" s="3">
        <f>IF(OR(Data!AW62="", Data!$H62="", $G62=""), 0, ((Data!AW62*Data!$H62*$G62)/2000) * IF(AND(AV$5="Particulate", ISNUMBER(Data!$O62)), (1-Data!$O62), 1) * IF(AND($K$3="Yes", ISNUMBER(Data!$Q62)), (1-Data!$Q62), 1))</f>
        <v>0</v>
      </c>
      <c r="AW62" s="3">
        <f>IF(OR(Data!AX62="", Data!$H62="", $G62=""), 0, ((Data!AX62*Data!$H62*$G62)/2000) * IF(AND(AW$5="Particulate", ISNUMBER(Data!$O62)), (1-Data!$O62), 1) * IF(AND($K$3="Yes", ISNUMBER(Data!$Q62)), (1-Data!$Q62), 1))</f>
        <v>0</v>
      </c>
      <c r="AX62" s="3">
        <f>IF(OR(Data!AY62="", Data!$H62="", $G62=""), 0, ((Data!AY62*Data!$H62*$G62)/2000) * IF(AND(AX$5="Particulate", ISNUMBER(Data!$O62)), (1-Data!$O62), 1) * IF(AND($K$3="Yes", ISNUMBER(Data!$Q62)), (1-Data!$Q62), 1))</f>
        <v>0</v>
      </c>
      <c r="AY62" s="3">
        <f>IF(OR(Data!AZ62="", Data!$H62="", $G62=""), 0, ((Data!AZ62*Data!$H62*$G62)/2000) * IF(AND(AY$5="Particulate", ISNUMBER(Data!$O62)), (1-Data!$O62), 1) * IF(AND($K$3="Yes", ISNUMBER(Data!$Q62)), (1-Data!$Q62), 1))</f>
        <v>0</v>
      </c>
      <c r="AZ62" s="3">
        <f>IF(OR(Data!BA62="", Data!$H62="", $G62=""), 0, ((Data!BA62*Data!$H62*$G62)/2000) * IF(AND(AZ$5="Particulate", ISNUMBER(Data!$O62)), (1-Data!$O62), 1) * IF(AND($K$3="Yes", ISNUMBER(Data!$Q62)), (1-Data!$Q62), 1))</f>
        <v>0</v>
      </c>
      <c r="BA62" s="3">
        <f>IF(OR(Data!BB62="", Data!$H62="", $G62=""), 0, ((Data!BB62*Data!$H62*$G62)/2000) * IF(AND(BA$5="Particulate", ISNUMBER(Data!$O62)), (1-Data!$O62), 1) * IF(AND($K$3="Yes", ISNUMBER(Data!$Q62)), (1-Data!$Q62), 1))</f>
        <v>0</v>
      </c>
      <c r="BB62" s="3">
        <f>IF(OR(Data!BC62="", Data!$H62="", $G62=""), 0, ((Data!BC62*Data!$H62*$G62)/2000) * IF(AND(BB$5="Particulate", ISNUMBER(Data!$O62)), (1-Data!$O62), 1) * IF(AND($K$3="Yes", ISNUMBER(Data!$Q62)), (1-Data!$Q62), 1))</f>
        <v>0</v>
      </c>
      <c r="BC62" s="3">
        <f>IF(OR(Data!BD62="", Data!$H62="", $G62=""), 0, ((Data!BD62*Data!$H62*$G62)/2000) * IF(AND(BC$5="Particulate", ISNUMBER(Data!$O62)), (1-Data!$O62), 1) * IF(AND($K$3="Yes", ISNUMBER(Data!$Q62)), (1-Data!$Q62), 1))</f>
        <v>0</v>
      </c>
      <c r="BD62" s="3">
        <f>IF(OR(Data!BE62="", Data!$H62="", $G62=""), 0, ((Data!BE62*Data!$H62*$G62)/2000) * IF(AND(BD$5="Particulate", ISNUMBER(Data!$O62)), (1-Data!$O62), 1) * IF(AND($K$3="Yes", ISNUMBER(Data!$Q62)), (1-Data!$Q62), 1))</f>
        <v>0</v>
      </c>
      <c r="BE62" s="3">
        <f>IF(OR(Data!BF62="", Data!$H62="", $G62=""), 0, ((Data!BF62*Data!$H62*$G62)/2000) * IF(AND(BE$5="Particulate", ISNUMBER(Data!$O62)), (1-Data!$O62), 1) * IF(AND($K$3="Yes", ISNUMBER(Data!$Q62)), (1-Data!$Q62), 1))</f>
        <v>0</v>
      </c>
      <c r="BF62" s="3">
        <f>IF(OR(Data!BG62="", Data!$H62="", $G62=""), 0, ((Data!BG62*Data!$H62*$G62)/2000) * IF(AND(BF$5="Particulate", ISNUMBER(Data!$O62)), (1-Data!$O62), 1) * IF(AND($K$3="Yes", ISNUMBER(Data!$Q62)), (1-Data!$Q62), 1))</f>
        <v>0</v>
      </c>
      <c r="BG62" s="3">
        <f>IF(OR(Data!BH62="", Data!$H62="", $G62=""), 0, ((Data!BH62*Data!$H62*$G62)/2000) * IF(AND(BG$5="Particulate", ISNUMBER(Data!$O62)), (1-Data!$O62), 1) * IF(AND($K$3="Yes", ISNUMBER(Data!$Q62)), (1-Data!$Q62), 1))</f>
        <v>0</v>
      </c>
      <c r="BH62" s="3">
        <f>IF(OR(Data!BI62="", Data!$H62="", $G62=""), 0, ((Data!BI62*Data!$H62*$G62)/2000) * IF(AND(BH$5="Particulate", ISNUMBER(Data!$O62)), (1-Data!$O62), 1) * IF(AND($K$3="Yes", ISNUMBER(Data!$Q62)), (1-Data!$Q62), 1))</f>
        <v>0</v>
      </c>
      <c r="BI62" s="3">
        <f>IF(OR(Data!BJ62="", Data!$H62="", $G62=""), 0, ((Data!BJ62*Data!$H62*$G62)/2000) * IF(AND(BI$5="Particulate", ISNUMBER(Data!$O62)), (1-Data!$O62), 1) * IF(AND($K$3="Yes", ISNUMBER(Data!$Q62)), (1-Data!$Q62), 1))</f>
        <v>0</v>
      </c>
      <c r="BJ62" s="3">
        <f>IF(OR(Data!BK62="", Data!$H62="", $G62=""), 0, ((Data!BK62*Data!$H62*$G62)/2000) * IF(AND(BJ$5="Particulate", ISNUMBER(Data!$O62)), (1-Data!$O62), 1) * IF(AND($K$3="Yes", ISNUMBER(Data!$Q62)), (1-Data!$Q62), 1))</f>
        <v>0</v>
      </c>
      <c r="BK62" s="3">
        <f>IF(OR(Data!BL62="", Data!$H62="", $G62=""), 0, ((Data!BL62*Data!$H62*$G62)/2000) * IF(AND(BK$5="Particulate", ISNUMBER(Data!$O62)), (1-Data!$O62), 1) * IF(AND($K$3="Yes", ISNUMBER(Data!$Q62)), (1-Data!$Q62), 1))</f>
        <v>0</v>
      </c>
      <c r="BL62" s="3">
        <f>IF(OR(Data!BM62="", Data!$H62="", $G62=""), 0, ((Data!BM62*Data!$H62*$G62)/2000) * IF(AND(BL$5="Particulate", ISNUMBER(Data!$O62)), (1-Data!$O62), 1) * IF(AND($K$3="Yes", ISNUMBER(Data!$Q62)), (1-Data!$Q62), 1))</f>
        <v>0</v>
      </c>
      <c r="BM62" s="3">
        <f>IF(OR(Data!BN62="", Data!$H62="", $G62=""), 0, ((Data!BN62*Data!$H62*$G62)/2000) * IF(AND(BM$5="Particulate", ISNUMBER(Data!$O62)), (1-Data!$O62), 1) * IF(AND($K$3="Yes", ISNUMBER(Data!$Q62)), (1-Data!$Q62), 1))</f>
        <v>0</v>
      </c>
      <c r="BN62" s="3">
        <f>IF(OR(Data!BO62="", Data!$H62="", $G62=""), 0, ((Data!BO62*Data!$H62*$G62)/2000) * IF(AND(BN$5="Particulate", ISNUMBER(Data!$O62)), (1-Data!$O62), 1) * IF(AND($K$3="Yes", ISNUMBER(Data!$Q62)), (1-Data!$Q62), 1))</f>
        <v>0</v>
      </c>
      <c r="BO62" s="3">
        <f>IF(OR(Data!BP62="", Data!$H62="", $G62=""), 0, ((Data!BP62*Data!$H62*$G62)/2000) * IF(AND(BO$5="Particulate", ISNUMBER(Data!$O62)), (1-Data!$O62), 1) * IF(AND($K$3="Yes", ISNUMBER(Data!$Q62)), (1-Data!$Q62), 1))</f>
        <v>0</v>
      </c>
      <c r="BP62" s="3">
        <f>IF(OR(Data!BQ62="", Data!$H62="", $G62=""), 0, ((Data!BQ62*Data!$H62*$G62)/2000) * IF(AND(BP$5="Particulate", ISNUMBER(Data!$O62)), (1-Data!$O62), 1) * IF(AND($K$3="Yes", ISNUMBER(Data!$Q62)), (1-Data!$Q62), 1))</f>
        <v>0</v>
      </c>
      <c r="BQ62" s="3">
        <f>IF(OR(Data!BR62="", Data!$H62="", $G62=""), 0, ((Data!BR62*Data!$H62*$G62)/2000) * IF(AND(BQ$5="Particulate", ISNUMBER(Data!$O62)), (1-Data!$O62), 1) * IF(AND($K$3="Yes", ISNUMBER(Data!$Q62)), (1-Data!$Q62), 1))</f>
        <v>0</v>
      </c>
      <c r="BR62" s="3">
        <f>IF(OR(Data!BS62="", Data!$H62="", $G62=""), 0, ((Data!BS62*Data!$H62*$G62)/2000) * IF(AND(BR$5="Particulate", ISNUMBER(Data!$O62)), (1-Data!$O62), 1) * IF(AND($K$3="Yes", ISNUMBER(Data!$Q62)), (1-Data!$Q62), 1))</f>
        <v>0</v>
      </c>
      <c r="BS62" s="3">
        <f>IF(OR(Data!BT62="", Data!$H62="", $G62=""), 0, ((Data!BT62*Data!$H62*$G62)/2000) * IF(AND(BS$5="Particulate", ISNUMBER(Data!$O62)), (1-Data!$O62), 1) * IF(AND($K$3="Yes", ISNUMBER(Data!$Q62)), (1-Data!$Q62), 1))</f>
        <v>0</v>
      </c>
      <c r="BT62" s="3">
        <f>IF(OR(Data!BU62="", Data!$H62="", $G62=""), 0, ((Data!BU62*Data!$H62*$G62)/2000) * IF(AND(BT$5="Particulate", ISNUMBER(Data!$O62)), (1-Data!$O62), 1) * IF(AND($K$3="Yes", ISNUMBER(Data!$Q62)), (1-Data!$Q62), 1))</f>
        <v>0</v>
      </c>
      <c r="BU62" s="3">
        <f>IF(OR(Data!BV62="", Data!$H62="", $G62=""), 0, ((Data!BV62*Data!$H62*$G62)/2000) * IF(AND(BU$5="Particulate", ISNUMBER(Data!$O62)), (1-Data!$O62), 1) * IF(AND($K$3="Yes", ISNUMBER(Data!$Q62)), (1-Data!$Q62), 1))</f>
        <v>0</v>
      </c>
      <c r="BV62" s="3">
        <f>IF(OR(Data!BW62="", Data!$H62="", $G62=""), 0, ((Data!BW62*Data!$H62*$G62)/2000) * IF(AND(BV$5="Particulate", ISNUMBER(Data!$O62)), (1-Data!$O62), 1) * IF(AND($K$3="Yes", ISNUMBER(Data!$Q62)), (1-Data!$Q62), 1))</f>
        <v>0</v>
      </c>
      <c r="BW62" s="3">
        <f>IF(OR(Data!BX62="", Data!$H62="", $G62=""), 0, ((Data!BX62*Data!$H62*$G62)/2000) * IF(AND(BW$5="Particulate", ISNUMBER(Data!$O62)), (1-Data!$O62), 1) * IF(AND($K$3="Yes", ISNUMBER(Data!$Q62)), (1-Data!$Q62), 1))</f>
        <v>0</v>
      </c>
      <c r="BX62" s="3">
        <f>IF(OR(Data!BY62="", Data!$H62="", $G62=""), 0, ((Data!BY62*Data!$H62*$G62)/2000) * IF(AND(BX$5="Particulate", ISNUMBER(Data!$O62)), (1-Data!$O62), 1) * IF(AND($K$3="Yes", ISNUMBER(Data!$Q62)), (1-Data!$Q62), 1))</f>
        <v>0</v>
      </c>
      <c r="BY62" s="3">
        <f>IF(OR(Data!BZ62="", Data!$H62="", $G62=""), 0, ((Data!BZ62*Data!$H62*$G62)/2000) * IF(AND(BY$5="Particulate", ISNUMBER(Data!$O62)), (1-Data!$O62), 1) * IF(AND($K$3="Yes", ISNUMBER(Data!$Q62)), (1-Data!$Q62), 1))</f>
        <v>0</v>
      </c>
      <c r="BZ62" s="3">
        <f>IF(OR(Data!CA62="", Data!$H62="", $G62=""), 0, ((Data!CA62*Data!$H62*$G62)/2000) * IF(AND(BZ$5="Particulate", ISNUMBER(Data!$O62)), (1-Data!$O62), 1) * IF(AND($K$3="Yes", ISNUMBER(Data!$Q62)), (1-Data!$Q62), 1))</f>
        <v>0</v>
      </c>
    </row>
    <row r="63" spans="1:78" x14ac:dyDescent="0.25">
      <c r="A63" s="347">
        <f>Data!A63</f>
        <v>55</v>
      </c>
      <c r="B63" s="108">
        <f>Data!B63</f>
        <v>0</v>
      </c>
      <c r="C63" s="108">
        <f>Data!C63</f>
        <v>0</v>
      </c>
      <c r="D63" s="108">
        <f>Data!D63</f>
        <v>0</v>
      </c>
      <c r="E63" s="108">
        <f>Data!E63</f>
        <v>0</v>
      </c>
      <c r="F63" s="108">
        <f>Data!F63</f>
        <v>0</v>
      </c>
      <c r="G63" s="189"/>
      <c r="Q63" s="365">
        <f>IF(ISNUMBER(Data!$K63), (Data!$K63*$G63)/2000, IF(AND(ISNUMBER(Data!$H63), ISNUMBER(Data!$I63)), (Data!$H63*Data!$I63*$G63)/2000, 0))</f>
        <v>0</v>
      </c>
      <c r="R63" s="17">
        <f>IF(ISNUMBER(Data!$L63), (Data!$L63*$G63)/2000, IF(AND(ISNUMBER(Data!$H63), ISNUMBER(Data!$J63)), (Data!$H63*Data!$J63*$G63)/2000, 0)) * IF(ISNUMBER(Data!$O63), 1-Data!$O63, 1) * IF(AND($K$3="yes",ISNUMBER(Data!$Q63)),(1-Data!$Q63),1)</f>
        <v>0</v>
      </c>
      <c r="S63" s="3">
        <f>IF(OR(Data!T63="", Data!$H63="", $G63=""), 0, ((Data!T63*Data!$H63*$G63)/2000) * IF(AND(S$5="Particulate", ISNUMBER(Data!$O63)), (1-Data!$O63), 1) * IF(AND($K$3="Yes", ISNUMBER(Data!$Q63)), (1-Data!$Q63), 1))</f>
        <v>0</v>
      </c>
      <c r="T63" s="3">
        <f>IF(OR(Data!U63="", Data!$H63="", $G63=""), 0, ((Data!U63*Data!$H63*$G63)/2000) * IF(AND(T$5="Particulate", ISNUMBER(Data!$O63)), (1-Data!$O63), 1) * IF(AND($K$3="Yes", ISNUMBER(Data!$Q63)), (1-Data!$Q63), 1))</f>
        <v>0</v>
      </c>
      <c r="U63" s="3">
        <f>IF(OR(Data!V63="", Data!$H63="", $G63=""), 0, ((Data!V63*Data!$H63*$G63)/2000) * IF(AND(U$5="Particulate", ISNUMBER(Data!$O63)), (1-Data!$O63), 1) * IF(AND($K$3="Yes", ISNUMBER(Data!$Q63)), (1-Data!$Q63), 1))</f>
        <v>0</v>
      </c>
      <c r="V63" s="3">
        <f>IF(OR(Data!W63="", Data!$H63="", $G63=""), 0, ((Data!W63*Data!$H63*$G63)/2000) * IF(AND(V$5="Particulate", ISNUMBER(Data!$O63)), (1-Data!$O63), 1) * IF(AND($K$3="Yes", ISNUMBER(Data!$Q63)), (1-Data!$Q63), 1))</f>
        <v>0</v>
      </c>
      <c r="W63" s="3">
        <f>IF(OR(Data!X63="", Data!$H63="", $G63=""), 0, ((Data!X63*Data!$H63*$G63)/2000) * IF(AND(W$5="Particulate", ISNUMBER(Data!$O63)), (1-Data!$O63), 1) * IF(AND($K$3="Yes", ISNUMBER(Data!$Q63)), (1-Data!$Q63), 1))</f>
        <v>0</v>
      </c>
      <c r="X63" s="3">
        <f>IF(OR(Data!Y63="", Data!$H63="", $G63=""), 0, ((Data!Y63*Data!$H63*$G63)/2000) * IF(AND(X$5="Particulate", ISNUMBER(Data!$O63)), (1-Data!$O63), 1) * IF(AND($K$3="Yes", ISNUMBER(Data!$Q63)), (1-Data!$Q63), 1))</f>
        <v>0</v>
      </c>
      <c r="Y63" s="3">
        <f>IF(OR(Data!Z63="", Data!$H63="", $G63=""), 0, ((Data!Z63*Data!$H63*$G63)/2000) * IF(AND(Y$5="Particulate", ISNUMBER(Data!$O63)), (1-Data!$O63), 1) * IF(AND($K$3="Yes", ISNUMBER(Data!$Q63)), (1-Data!$Q63), 1))</f>
        <v>0</v>
      </c>
      <c r="Z63" s="3">
        <f>IF(OR(Data!AA63="", Data!$H63="", $G63=""), 0, ((Data!AA63*Data!$H63*$G63)/2000) * IF(AND(Z$5="Particulate", ISNUMBER(Data!$O63)), (1-Data!$O63), 1) * IF(AND($K$3="Yes", ISNUMBER(Data!$Q63)), (1-Data!$Q63), 1))</f>
        <v>0</v>
      </c>
      <c r="AA63" s="3">
        <f>IF(OR(Data!AB63="", Data!$H63="", $G63=""), 0, ((Data!AB63*Data!$H63*$G63)/2000) * IF(AND(AA$5="Particulate", ISNUMBER(Data!$O63)), (1-Data!$O63), 1) * IF(AND($K$3="Yes", ISNUMBER(Data!$Q63)), (1-Data!$Q63), 1))</f>
        <v>0</v>
      </c>
      <c r="AB63" s="3">
        <f>IF(OR(Data!AC63="", Data!$H63="", $G63=""), 0, ((Data!AC63*Data!$H63*$G63)/2000) * IF(AND(AB$5="Particulate", ISNUMBER(Data!$O63)), (1-Data!$O63), 1) * IF(AND($K$3="Yes", ISNUMBER(Data!$Q63)), (1-Data!$Q63), 1))</f>
        <v>0</v>
      </c>
      <c r="AC63" s="3">
        <f>IF(OR(Data!AD63="", Data!$H63="", $G63=""), 0, ((Data!AD63*Data!$H63*$G63)/2000) * IF(AND(AC$5="Particulate", ISNUMBER(Data!$O63)), (1-Data!$O63), 1) * IF(AND($K$3="Yes", ISNUMBER(Data!$Q63)), (1-Data!$Q63), 1))</f>
        <v>0</v>
      </c>
      <c r="AD63" s="3">
        <f>IF(OR(Data!AE63="", Data!$H63="", $G63=""), 0, ((Data!AE63*Data!$H63*$G63)/2000) * IF(AND(AD$5="Particulate", ISNUMBER(Data!$O63)), (1-Data!$O63), 1) * IF(AND($K$3="Yes", ISNUMBER(Data!$Q63)), (1-Data!$Q63), 1))</f>
        <v>0</v>
      </c>
      <c r="AE63" s="3">
        <f>IF(OR(Data!AF63="", Data!$H63="", $G63=""), 0, ((Data!AF63*Data!$H63*$G63)/2000) * IF(AND(AE$5="Particulate", ISNUMBER(Data!$O63)), (1-Data!$O63), 1) * IF(AND($K$3="Yes", ISNUMBER(Data!$Q63)), (1-Data!$Q63), 1))</f>
        <v>0</v>
      </c>
      <c r="AF63" s="3">
        <f>IF(OR(Data!AG63="", Data!$H63="", $G63=""), 0, ((Data!AG63*Data!$H63*$G63)/2000) * IF(AND(AF$5="Particulate", ISNUMBER(Data!$O63)), (1-Data!$O63), 1) * IF(AND($K$3="Yes", ISNUMBER(Data!$Q63)), (1-Data!$Q63), 1))</f>
        <v>0</v>
      </c>
      <c r="AG63" s="3">
        <f>IF(OR(Data!AH63="", Data!$H63="", $G63=""), 0, ((Data!AH63*Data!$H63*$G63)/2000) * IF(AND(AG$5="Particulate", ISNUMBER(Data!$O63)), (1-Data!$O63), 1) * IF(AND($K$3="Yes", ISNUMBER(Data!$Q63)), (1-Data!$Q63), 1))</f>
        <v>0</v>
      </c>
      <c r="AH63" s="3">
        <f>IF(OR(Data!AI63="", Data!$H63="", $G63=""), 0, ((Data!AI63*Data!$H63*$G63)/2000) * IF(AND(AH$5="Particulate", ISNUMBER(Data!$O63)), (1-Data!$O63), 1) * IF(AND($K$3="Yes", ISNUMBER(Data!$Q63)), (1-Data!$Q63), 1))</f>
        <v>0</v>
      </c>
      <c r="AI63" s="3">
        <f>IF(OR(Data!AJ63="", Data!$H63="", $G63=""), 0, ((Data!AJ63*Data!$H63*$G63)/2000) * IF(AND(AI$5="Particulate", ISNUMBER(Data!$O63)), (1-Data!$O63), 1) * IF(AND($K$3="Yes", ISNUMBER(Data!$Q63)), (1-Data!$Q63), 1))</f>
        <v>0</v>
      </c>
      <c r="AJ63" s="3">
        <f>IF(OR(Data!AK63="", Data!$H63="", $G63=""), 0, ((Data!AK63*Data!$H63*$G63)/2000) * IF(AND(AJ$5="Particulate", ISNUMBER(Data!$O63)), (1-Data!$O63), 1) * IF(AND($K$3="Yes", ISNUMBER(Data!$Q63)), (1-Data!$Q63), 1))</f>
        <v>0</v>
      </c>
      <c r="AK63" s="3">
        <f>IF(OR(Data!AL63="", Data!$H63="", $G63=""), 0, ((Data!AL63*Data!$H63*$G63)/2000) * IF(AND(AK$5="Particulate", ISNUMBER(Data!$O63)), (1-Data!$O63), 1) * IF(AND($K$3="Yes", ISNUMBER(Data!$Q63)), (1-Data!$Q63), 1))</f>
        <v>0</v>
      </c>
      <c r="AL63" s="3">
        <f>IF(OR(Data!AM63="", Data!$H63="", $G63=""), 0, ((Data!AM63*Data!$H63*$G63)/2000) * IF(AND(AL$5="Particulate", ISNUMBER(Data!$O63)), (1-Data!$O63), 1) * IF(AND($K$3="Yes", ISNUMBER(Data!$Q63)), (1-Data!$Q63), 1))</f>
        <v>0</v>
      </c>
      <c r="AM63" s="3">
        <f>IF(OR(Data!AN63="", Data!$H63="", $G63=""), 0, ((Data!AN63*Data!$H63*$G63)/2000) * IF(AND(AM$5="Particulate", ISNUMBER(Data!$O63)), (1-Data!$O63), 1) * IF(AND($K$3="Yes", ISNUMBER(Data!$Q63)), (1-Data!$Q63), 1))</f>
        <v>0</v>
      </c>
      <c r="AN63" s="3">
        <f>IF(OR(Data!AO63="", Data!$H63="", $G63=""), 0, ((Data!AO63*Data!$H63*$G63)/2000) * IF(AND(AN$5="Particulate", ISNUMBER(Data!$O63)), (1-Data!$O63), 1) * IF(AND($K$3="Yes", ISNUMBER(Data!$Q63)), (1-Data!$Q63), 1))</f>
        <v>0</v>
      </c>
      <c r="AO63" s="3">
        <f>IF(OR(Data!AP63="", Data!$H63="", $G63=""), 0, ((Data!AP63*Data!$H63*$G63)/2000) * IF(AND(AO$5="Particulate", ISNUMBER(Data!$O63)), (1-Data!$O63), 1) * IF(AND($K$3="Yes", ISNUMBER(Data!$Q63)), (1-Data!$Q63), 1))</f>
        <v>0</v>
      </c>
      <c r="AP63" s="3">
        <f>IF(OR(Data!AQ63="", Data!$H63="", $G63=""), 0, ((Data!AQ63*Data!$H63*$G63)/2000) * IF(AND(AP$5="Particulate", ISNUMBER(Data!$O63)), (1-Data!$O63), 1) * IF(AND($K$3="Yes", ISNUMBER(Data!$Q63)), (1-Data!$Q63), 1))</f>
        <v>0</v>
      </c>
      <c r="AQ63" s="3">
        <f>IF(OR(Data!AR63="", Data!$H63="", $G63=""), 0, ((Data!AR63*Data!$H63*$G63)/2000) * IF(AND(AQ$5="Particulate", ISNUMBER(Data!$O63)), (1-Data!$O63), 1) * IF(AND($K$3="Yes", ISNUMBER(Data!$Q63)), (1-Data!$Q63), 1))</f>
        <v>0</v>
      </c>
      <c r="AR63" s="3">
        <f>IF(OR(Data!AS63="", Data!$H63="", $G63=""), 0, ((Data!AS63*Data!$H63*$G63)/2000) * IF(AND(AR$5="Particulate", ISNUMBER(Data!$O63)), (1-Data!$O63), 1) * IF(AND($K$3="Yes", ISNUMBER(Data!$Q63)), (1-Data!$Q63), 1))</f>
        <v>0</v>
      </c>
      <c r="AS63" s="3">
        <f>IF(OR(Data!AT63="", Data!$H63="", $G63=""), 0, ((Data!AT63*Data!$H63*$G63)/2000) * IF(AND(AS$5="Particulate", ISNUMBER(Data!$O63)), (1-Data!$O63), 1) * IF(AND($K$3="Yes", ISNUMBER(Data!$Q63)), (1-Data!$Q63), 1))</f>
        <v>0</v>
      </c>
      <c r="AT63" s="3">
        <f>IF(OR(Data!AU63="", Data!$H63="", $G63=""), 0, ((Data!AU63*Data!$H63*$G63)/2000) * IF(AND(AT$5="Particulate", ISNUMBER(Data!$O63)), (1-Data!$O63), 1) * IF(AND($K$3="Yes", ISNUMBER(Data!$Q63)), (1-Data!$Q63), 1))</f>
        <v>0</v>
      </c>
      <c r="AU63" s="3">
        <f>IF(OR(Data!AV63="", Data!$H63="", $G63=""), 0, ((Data!AV63*Data!$H63*$G63)/2000) * IF(AND(AU$5="Particulate", ISNUMBER(Data!$O63)), (1-Data!$O63), 1) * IF(AND($K$3="Yes", ISNUMBER(Data!$Q63)), (1-Data!$Q63), 1))</f>
        <v>0</v>
      </c>
      <c r="AV63" s="3">
        <f>IF(OR(Data!AW63="", Data!$H63="", $G63=""), 0, ((Data!AW63*Data!$H63*$G63)/2000) * IF(AND(AV$5="Particulate", ISNUMBER(Data!$O63)), (1-Data!$O63), 1) * IF(AND($K$3="Yes", ISNUMBER(Data!$Q63)), (1-Data!$Q63), 1))</f>
        <v>0</v>
      </c>
      <c r="AW63" s="3">
        <f>IF(OR(Data!AX63="", Data!$H63="", $G63=""), 0, ((Data!AX63*Data!$H63*$G63)/2000) * IF(AND(AW$5="Particulate", ISNUMBER(Data!$O63)), (1-Data!$O63), 1) * IF(AND($K$3="Yes", ISNUMBER(Data!$Q63)), (1-Data!$Q63), 1))</f>
        <v>0</v>
      </c>
      <c r="AX63" s="3">
        <f>IF(OR(Data!AY63="", Data!$H63="", $G63=""), 0, ((Data!AY63*Data!$H63*$G63)/2000) * IF(AND(AX$5="Particulate", ISNUMBER(Data!$O63)), (1-Data!$O63), 1) * IF(AND($K$3="Yes", ISNUMBER(Data!$Q63)), (1-Data!$Q63), 1))</f>
        <v>0</v>
      </c>
      <c r="AY63" s="3">
        <f>IF(OR(Data!AZ63="", Data!$H63="", $G63=""), 0, ((Data!AZ63*Data!$H63*$G63)/2000) * IF(AND(AY$5="Particulate", ISNUMBER(Data!$O63)), (1-Data!$O63), 1) * IF(AND($K$3="Yes", ISNUMBER(Data!$Q63)), (1-Data!$Q63), 1))</f>
        <v>0</v>
      </c>
      <c r="AZ63" s="3">
        <f>IF(OR(Data!BA63="", Data!$H63="", $G63=""), 0, ((Data!BA63*Data!$H63*$G63)/2000) * IF(AND(AZ$5="Particulate", ISNUMBER(Data!$O63)), (1-Data!$O63), 1) * IF(AND($K$3="Yes", ISNUMBER(Data!$Q63)), (1-Data!$Q63), 1))</f>
        <v>0</v>
      </c>
      <c r="BA63" s="3">
        <f>IF(OR(Data!BB63="", Data!$H63="", $G63=""), 0, ((Data!BB63*Data!$H63*$G63)/2000) * IF(AND(BA$5="Particulate", ISNUMBER(Data!$O63)), (1-Data!$O63), 1) * IF(AND($K$3="Yes", ISNUMBER(Data!$Q63)), (1-Data!$Q63), 1))</f>
        <v>0</v>
      </c>
      <c r="BB63" s="3">
        <f>IF(OR(Data!BC63="", Data!$H63="", $G63=""), 0, ((Data!BC63*Data!$H63*$G63)/2000) * IF(AND(BB$5="Particulate", ISNUMBER(Data!$O63)), (1-Data!$O63), 1) * IF(AND($K$3="Yes", ISNUMBER(Data!$Q63)), (1-Data!$Q63), 1))</f>
        <v>0</v>
      </c>
      <c r="BC63" s="3">
        <f>IF(OR(Data!BD63="", Data!$H63="", $G63=""), 0, ((Data!BD63*Data!$H63*$G63)/2000) * IF(AND(BC$5="Particulate", ISNUMBER(Data!$O63)), (1-Data!$O63), 1) * IF(AND($K$3="Yes", ISNUMBER(Data!$Q63)), (1-Data!$Q63), 1))</f>
        <v>0</v>
      </c>
      <c r="BD63" s="3">
        <f>IF(OR(Data!BE63="", Data!$H63="", $G63=""), 0, ((Data!BE63*Data!$H63*$G63)/2000) * IF(AND(BD$5="Particulate", ISNUMBER(Data!$O63)), (1-Data!$O63), 1) * IF(AND($K$3="Yes", ISNUMBER(Data!$Q63)), (1-Data!$Q63), 1))</f>
        <v>0</v>
      </c>
      <c r="BE63" s="3">
        <f>IF(OR(Data!BF63="", Data!$H63="", $G63=""), 0, ((Data!BF63*Data!$H63*$G63)/2000) * IF(AND(BE$5="Particulate", ISNUMBER(Data!$O63)), (1-Data!$O63), 1) * IF(AND($K$3="Yes", ISNUMBER(Data!$Q63)), (1-Data!$Q63), 1))</f>
        <v>0</v>
      </c>
      <c r="BF63" s="3">
        <f>IF(OR(Data!BG63="", Data!$H63="", $G63=""), 0, ((Data!BG63*Data!$H63*$G63)/2000) * IF(AND(BF$5="Particulate", ISNUMBER(Data!$O63)), (1-Data!$O63), 1) * IF(AND($K$3="Yes", ISNUMBER(Data!$Q63)), (1-Data!$Q63), 1))</f>
        <v>0</v>
      </c>
      <c r="BG63" s="3">
        <f>IF(OR(Data!BH63="", Data!$H63="", $G63=""), 0, ((Data!BH63*Data!$H63*$G63)/2000) * IF(AND(BG$5="Particulate", ISNUMBER(Data!$O63)), (1-Data!$O63), 1) * IF(AND($K$3="Yes", ISNUMBER(Data!$Q63)), (1-Data!$Q63), 1))</f>
        <v>0</v>
      </c>
      <c r="BH63" s="3">
        <f>IF(OR(Data!BI63="", Data!$H63="", $G63=""), 0, ((Data!BI63*Data!$H63*$G63)/2000) * IF(AND(BH$5="Particulate", ISNUMBER(Data!$O63)), (1-Data!$O63), 1) * IF(AND($K$3="Yes", ISNUMBER(Data!$Q63)), (1-Data!$Q63), 1))</f>
        <v>0</v>
      </c>
      <c r="BI63" s="3">
        <f>IF(OR(Data!BJ63="", Data!$H63="", $G63=""), 0, ((Data!BJ63*Data!$H63*$G63)/2000) * IF(AND(BI$5="Particulate", ISNUMBER(Data!$O63)), (1-Data!$O63), 1) * IF(AND($K$3="Yes", ISNUMBER(Data!$Q63)), (1-Data!$Q63), 1))</f>
        <v>0</v>
      </c>
      <c r="BJ63" s="3">
        <f>IF(OR(Data!BK63="", Data!$H63="", $G63=""), 0, ((Data!BK63*Data!$H63*$G63)/2000) * IF(AND(BJ$5="Particulate", ISNUMBER(Data!$O63)), (1-Data!$O63), 1) * IF(AND($K$3="Yes", ISNUMBER(Data!$Q63)), (1-Data!$Q63), 1))</f>
        <v>0</v>
      </c>
      <c r="BK63" s="3">
        <f>IF(OR(Data!BL63="", Data!$H63="", $G63=""), 0, ((Data!BL63*Data!$H63*$G63)/2000) * IF(AND(BK$5="Particulate", ISNUMBER(Data!$O63)), (1-Data!$O63), 1) * IF(AND($K$3="Yes", ISNUMBER(Data!$Q63)), (1-Data!$Q63), 1))</f>
        <v>0</v>
      </c>
      <c r="BL63" s="3">
        <f>IF(OR(Data!BM63="", Data!$H63="", $G63=""), 0, ((Data!BM63*Data!$H63*$G63)/2000) * IF(AND(BL$5="Particulate", ISNUMBER(Data!$O63)), (1-Data!$O63), 1) * IF(AND($K$3="Yes", ISNUMBER(Data!$Q63)), (1-Data!$Q63), 1))</f>
        <v>0</v>
      </c>
      <c r="BM63" s="3">
        <f>IF(OR(Data!BN63="", Data!$H63="", $G63=""), 0, ((Data!BN63*Data!$H63*$G63)/2000) * IF(AND(BM$5="Particulate", ISNUMBER(Data!$O63)), (1-Data!$O63), 1) * IF(AND($K$3="Yes", ISNUMBER(Data!$Q63)), (1-Data!$Q63), 1))</f>
        <v>0</v>
      </c>
      <c r="BN63" s="3">
        <f>IF(OR(Data!BO63="", Data!$H63="", $G63=""), 0, ((Data!BO63*Data!$H63*$G63)/2000) * IF(AND(BN$5="Particulate", ISNUMBER(Data!$O63)), (1-Data!$O63), 1) * IF(AND($K$3="Yes", ISNUMBER(Data!$Q63)), (1-Data!$Q63), 1))</f>
        <v>0</v>
      </c>
      <c r="BO63" s="3">
        <f>IF(OR(Data!BP63="", Data!$H63="", $G63=""), 0, ((Data!BP63*Data!$H63*$G63)/2000) * IF(AND(BO$5="Particulate", ISNUMBER(Data!$O63)), (1-Data!$O63), 1) * IF(AND($K$3="Yes", ISNUMBER(Data!$Q63)), (1-Data!$Q63), 1))</f>
        <v>0</v>
      </c>
      <c r="BP63" s="3">
        <f>IF(OR(Data!BQ63="", Data!$H63="", $G63=""), 0, ((Data!BQ63*Data!$H63*$G63)/2000) * IF(AND(BP$5="Particulate", ISNUMBER(Data!$O63)), (1-Data!$O63), 1) * IF(AND($K$3="Yes", ISNUMBER(Data!$Q63)), (1-Data!$Q63), 1))</f>
        <v>0</v>
      </c>
      <c r="BQ63" s="3">
        <f>IF(OR(Data!BR63="", Data!$H63="", $G63=""), 0, ((Data!BR63*Data!$H63*$G63)/2000) * IF(AND(BQ$5="Particulate", ISNUMBER(Data!$O63)), (1-Data!$O63), 1) * IF(AND($K$3="Yes", ISNUMBER(Data!$Q63)), (1-Data!$Q63), 1))</f>
        <v>0</v>
      </c>
      <c r="BR63" s="3">
        <f>IF(OR(Data!BS63="", Data!$H63="", $G63=""), 0, ((Data!BS63*Data!$H63*$G63)/2000) * IF(AND(BR$5="Particulate", ISNUMBER(Data!$O63)), (1-Data!$O63), 1) * IF(AND($K$3="Yes", ISNUMBER(Data!$Q63)), (1-Data!$Q63), 1))</f>
        <v>0</v>
      </c>
      <c r="BS63" s="3">
        <f>IF(OR(Data!BT63="", Data!$H63="", $G63=""), 0, ((Data!BT63*Data!$H63*$G63)/2000) * IF(AND(BS$5="Particulate", ISNUMBER(Data!$O63)), (1-Data!$O63), 1) * IF(AND($K$3="Yes", ISNUMBER(Data!$Q63)), (1-Data!$Q63), 1))</f>
        <v>0</v>
      </c>
      <c r="BT63" s="3">
        <f>IF(OR(Data!BU63="", Data!$H63="", $G63=""), 0, ((Data!BU63*Data!$H63*$G63)/2000) * IF(AND(BT$5="Particulate", ISNUMBER(Data!$O63)), (1-Data!$O63), 1) * IF(AND($K$3="Yes", ISNUMBER(Data!$Q63)), (1-Data!$Q63), 1))</f>
        <v>0</v>
      </c>
      <c r="BU63" s="3">
        <f>IF(OR(Data!BV63="", Data!$H63="", $G63=""), 0, ((Data!BV63*Data!$H63*$G63)/2000) * IF(AND(BU$5="Particulate", ISNUMBER(Data!$O63)), (1-Data!$O63), 1) * IF(AND($K$3="Yes", ISNUMBER(Data!$Q63)), (1-Data!$Q63), 1))</f>
        <v>0</v>
      </c>
      <c r="BV63" s="3">
        <f>IF(OR(Data!BW63="", Data!$H63="", $G63=""), 0, ((Data!BW63*Data!$H63*$G63)/2000) * IF(AND(BV$5="Particulate", ISNUMBER(Data!$O63)), (1-Data!$O63), 1) * IF(AND($K$3="Yes", ISNUMBER(Data!$Q63)), (1-Data!$Q63), 1))</f>
        <v>0</v>
      </c>
      <c r="BW63" s="3">
        <f>IF(OR(Data!BX63="", Data!$H63="", $G63=""), 0, ((Data!BX63*Data!$H63*$G63)/2000) * IF(AND(BW$5="Particulate", ISNUMBER(Data!$O63)), (1-Data!$O63), 1) * IF(AND($K$3="Yes", ISNUMBER(Data!$Q63)), (1-Data!$Q63), 1))</f>
        <v>0</v>
      </c>
      <c r="BX63" s="3">
        <f>IF(OR(Data!BY63="", Data!$H63="", $G63=""), 0, ((Data!BY63*Data!$H63*$G63)/2000) * IF(AND(BX$5="Particulate", ISNUMBER(Data!$O63)), (1-Data!$O63), 1) * IF(AND($K$3="Yes", ISNUMBER(Data!$Q63)), (1-Data!$Q63), 1))</f>
        <v>0</v>
      </c>
      <c r="BY63" s="3">
        <f>IF(OR(Data!BZ63="", Data!$H63="", $G63=""), 0, ((Data!BZ63*Data!$H63*$G63)/2000) * IF(AND(BY$5="Particulate", ISNUMBER(Data!$O63)), (1-Data!$O63), 1) * IF(AND($K$3="Yes", ISNUMBER(Data!$Q63)), (1-Data!$Q63), 1))</f>
        <v>0</v>
      </c>
      <c r="BZ63" s="3">
        <f>IF(OR(Data!CA63="", Data!$H63="", $G63=""), 0, ((Data!CA63*Data!$H63*$G63)/2000) * IF(AND(BZ$5="Particulate", ISNUMBER(Data!$O63)), (1-Data!$O63), 1) * IF(AND($K$3="Yes", ISNUMBER(Data!$Q63)), (1-Data!$Q63), 1))</f>
        <v>0</v>
      </c>
    </row>
    <row r="64" spans="1:78" x14ac:dyDescent="0.25">
      <c r="A64" s="347">
        <f>Data!A64</f>
        <v>56</v>
      </c>
      <c r="B64" s="108">
        <f>Data!B64</f>
        <v>0</v>
      </c>
      <c r="C64" s="108">
        <f>Data!C64</f>
        <v>0</v>
      </c>
      <c r="D64" s="108">
        <f>Data!D64</f>
        <v>0</v>
      </c>
      <c r="E64" s="108">
        <f>Data!E64</f>
        <v>0</v>
      </c>
      <c r="F64" s="108">
        <f>Data!F64</f>
        <v>0</v>
      </c>
      <c r="G64" s="189"/>
      <c r="Q64" s="365">
        <f>IF(ISNUMBER(Data!$K64), (Data!$K64*$G64)/2000, IF(AND(ISNUMBER(Data!$H64), ISNUMBER(Data!$I64)), (Data!$H64*Data!$I64*$G64)/2000, 0))</f>
        <v>0</v>
      </c>
      <c r="R64" s="17">
        <f>IF(ISNUMBER(Data!$L64), (Data!$L64*$G64)/2000, IF(AND(ISNUMBER(Data!$H64), ISNUMBER(Data!$J64)), (Data!$H64*Data!$J64*$G64)/2000, 0)) * IF(ISNUMBER(Data!$O64), 1-Data!$O64, 1) * IF(AND($K$3="yes",ISNUMBER(Data!$Q64)),(1-Data!$Q64),1)</f>
        <v>0</v>
      </c>
      <c r="S64" s="3">
        <f>IF(OR(Data!T64="", Data!$H64="", $G64=""), 0, ((Data!T64*Data!$H64*$G64)/2000) * IF(AND(S$5="Particulate", ISNUMBER(Data!$O64)), (1-Data!$O64), 1) * IF(AND($K$3="Yes", ISNUMBER(Data!$Q64)), (1-Data!$Q64), 1))</f>
        <v>0</v>
      </c>
      <c r="T64" s="3">
        <f>IF(OR(Data!U64="", Data!$H64="", $G64=""), 0, ((Data!U64*Data!$H64*$G64)/2000) * IF(AND(T$5="Particulate", ISNUMBER(Data!$O64)), (1-Data!$O64), 1) * IF(AND($K$3="Yes", ISNUMBER(Data!$Q64)), (1-Data!$Q64), 1))</f>
        <v>0</v>
      </c>
      <c r="U64" s="3">
        <f>IF(OR(Data!V64="", Data!$H64="", $G64=""), 0, ((Data!V64*Data!$H64*$G64)/2000) * IF(AND(U$5="Particulate", ISNUMBER(Data!$O64)), (1-Data!$O64), 1) * IF(AND($K$3="Yes", ISNUMBER(Data!$Q64)), (1-Data!$Q64), 1))</f>
        <v>0</v>
      </c>
      <c r="V64" s="3">
        <f>IF(OR(Data!W64="", Data!$H64="", $G64=""), 0, ((Data!W64*Data!$H64*$G64)/2000) * IF(AND(V$5="Particulate", ISNUMBER(Data!$O64)), (1-Data!$O64), 1) * IF(AND($K$3="Yes", ISNUMBER(Data!$Q64)), (1-Data!$Q64), 1))</f>
        <v>0</v>
      </c>
      <c r="W64" s="3">
        <f>IF(OR(Data!X64="", Data!$H64="", $G64=""), 0, ((Data!X64*Data!$H64*$G64)/2000) * IF(AND(W$5="Particulate", ISNUMBER(Data!$O64)), (1-Data!$O64), 1) * IF(AND($K$3="Yes", ISNUMBER(Data!$Q64)), (1-Data!$Q64), 1))</f>
        <v>0</v>
      </c>
      <c r="X64" s="3">
        <f>IF(OR(Data!Y64="", Data!$H64="", $G64=""), 0, ((Data!Y64*Data!$H64*$G64)/2000) * IF(AND(X$5="Particulate", ISNUMBER(Data!$O64)), (1-Data!$O64), 1) * IF(AND($K$3="Yes", ISNUMBER(Data!$Q64)), (1-Data!$Q64), 1))</f>
        <v>0</v>
      </c>
      <c r="Y64" s="3">
        <f>IF(OR(Data!Z64="", Data!$H64="", $G64=""), 0, ((Data!Z64*Data!$H64*$G64)/2000) * IF(AND(Y$5="Particulate", ISNUMBER(Data!$O64)), (1-Data!$O64), 1) * IF(AND($K$3="Yes", ISNUMBER(Data!$Q64)), (1-Data!$Q64), 1))</f>
        <v>0</v>
      </c>
      <c r="Z64" s="3">
        <f>IF(OR(Data!AA64="", Data!$H64="", $G64=""), 0, ((Data!AA64*Data!$H64*$G64)/2000) * IF(AND(Z$5="Particulate", ISNUMBER(Data!$O64)), (1-Data!$O64), 1) * IF(AND($K$3="Yes", ISNUMBER(Data!$Q64)), (1-Data!$Q64), 1))</f>
        <v>0</v>
      </c>
      <c r="AA64" s="3">
        <f>IF(OR(Data!AB64="", Data!$H64="", $G64=""), 0, ((Data!AB64*Data!$H64*$G64)/2000) * IF(AND(AA$5="Particulate", ISNUMBER(Data!$O64)), (1-Data!$O64), 1) * IF(AND($K$3="Yes", ISNUMBER(Data!$Q64)), (1-Data!$Q64), 1))</f>
        <v>0</v>
      </c>
      <c r="AB64" s="3">
        <f>IF(OR(Data!AC64="", Data!$H64="", $G64=""), 0, ((Data!AC64*Data!$H64*$G64)/2000) * IF(AND(AB$5="Particulate", ISNUMBER(Data!$O64)), (1-Data!$O64), 1) * IF(AND($K$3="Yes", ISNUMBER(Data!$Q64)), (1-Data!$Q64), 1))</f>
        <v>0</v>
      </c>
      <c r="AC64" s="3">
        <f>IF(OR(Data!AD64="", Data!$H64="", $G64=""), 0, ((Data!AD64*Data!$H64*$G64)/2000) * IF(AND(AC$5="Particulate", ISNUMBER(Data!$O64)), (1-Data!$O64), 1) * IF(AND($K$3="Yes", ISNUMBER(Data!$Q64)), (1-Data!$Q64), 1))</f>
        <v>0</v>
      </c>
      <c r="AD64" s="3">
        <f>IF(OR(Data!AE64="", Data!$H64="", $G64=""), 0, ((Data!AE64*Data!$H64*$G64)/2000) * IF(AND(AD$5="Particulate", ISNUMBER(Data!$O64)), (1-Data!$O64), 1) * IF(AND($K$3="Yes", ISNUMBER(Data!$Q64)), (1-Data!$Q64), 1))</f>
        <v>0</v>
      </c>
      <c r="AE64" s="3">
        <f>IF(OR(Data!AF64="", Data!$H64="", $G64=""), 0, ((Data!AF64*Data!$H64*$G64)/2000) * IF(AND(AE$5="Particulate", ISNUMBER(Data!$O64)), (1-Data!$O64), 1) * IF(AND($K$3="Yes", ISNUMBER(Data!$Q64)), (1-Data!$Q64), 1))</f>
        <v>0</v>
      </c>
      <c r="AF64" s="3">
        <f>IF(OR(Data!AG64="", Data!$H64="", $G64=""), 0, ((Data!AG64*Data!$H64*$G64)/2000) * IF(AND(AF$5="Particulate", ISNUMBER(Data!$O64)), (1-Data!$O64), 1) * IF(AND($K$3="Yes", ISNUMBER(Data!$Q64)), (1-Data!$Q64), 1))</f>
        <v>0</v>
      </c>
      <c r="AG64" s="3">
        <f>IF(OR(Data!AH64="", Data!$H64="", $G64=""), 0, ((Data!AH64*Data!$H64*$G64)/2000) * IF(AND(AG$5="Particulate", ISNUMBER(Data!$O64)), (1-Data!$O64), 1) * IF(AND($K$3="Yes", ISNUMBER(Data!$Q64)), (1-Data!$Q64), 1))</f>
        <v>0</v>
      </c>
      <c r="AH64" s="3">
        <f>IF(OR(Data!AI64="", Data!$H64="", $G64=""), 0, ((Data!AI64*Data!$H64*$G64)/2000) * IF(AND(AH$5="Particulate", ISNUMBER(Data!$O64)), (1-Data!$O64), 1) * IF(AND($K$3="Yes", ISNUMBER(Data!$Q64)), (1-Data!$Q64), 1))</f>
        <v>0</v>
      </c>
      <c r="AI64" s="3">
        <f>IF(OR(Data!AJ64="", Data!$H64="", $G64=""), 0, ((Data!AJ64*Data!$H64*$G64)/2000) * IF(AND(AI$5="Particulate", ISNUMBER(Data!$O64)), (1-Data!$O64), 1) * IF(AND($K$3="Yes", ISNUMBER(Data!$Q64)), (1-Data!$Q64), 1))</f>
        <v>0</v>
      </c>
      <c r="AJ64" s="3">
        <f>IF(OR(Data!AK64="", Data!$H64="", $G64=""), 0, ((Data!AK64*Data!$H64*$G64)/2000) * IF(AND(AJ$5="Particulate", ISNUMBER(Data!$O64)), (1-Data!$O64), 1) * IF(AND($K$3="Yes", ISNUMBER(Data!$Q64)), (1-Data!$Q64), 1))</f>
        <v>0</v>
      </c>
      <c r="AK64" s="3">
        <f>IF(OR(Data!AL64="", Data!$H64="", $G64=""), 0, ((Data!AL64*Data!$H64*$G64)/2000) * IF(AND(AK$5="Particulate", ISNUMBER(Data!$O64)), (1-Data!$O64), 1) * IF(AND($K$3="Yes", ISNUMBER(Data!$Q64)), (1-Data!$Q64), 1))</f>
        <v>0</v>
      </c>
      <c r="AL64" s="3">
        <f>IF(OR(Data!AM64="", Data!$H64="", $G64=""), 0, ((Data!AM64*Data!$H64*$G64)/2000) * IF(AND(AL$5="Particulate", ISNUMBER(Data!$O64)), (1-Data!$O64), 1) * IF(AND($K$3="Yes", ISNUMBER(Data!$Q64)), (1-Data!$Q64), 1))</f>
        <v>0</v>
      </c>
      <c r="AM64" s="3">
        <f>IF(OR(Data!AN64="", Data!$H64="", $G64=""), 0, ((Data!AN64*Data!$H64*$G64)/2000) * IF(AND(AM$5="Particulate", ISNUMBER(Data!$O64)), (1-Data!$O64), 1) * IF(AND($K$3="Yes", ISNUMBER(Data!$Q64)), (1-Data!$Q64), 1))</f>
        <v>0</v>
      </c>
      <c r="AN64" s="3">
        <f>IF(OR(Data!AO64="", Data!$H64="", $G64=""), 0, ((Data!AO64*Data!$H64*$G64)/2000) * IF(AND(AN$5="Particulate", ISNUMBER(Data!$O64)), (1-Data!$O64), 1) * IF(AND($K$3="Yes", ISNUMBER(Data!$Q64)), (1-Data!$Q64), 1))</f>
        <v>0</v>
      </c>
      <c r="AO64" s="3">
        <f>IF(OR(Data!AP64="", Data!$H64="", $G64=""), 0, ((Data!AP64*Data!$H64*$G64)/2000) * IF(AND(AO$5="Particulate", ISNUMBER(Data!$O64)), (1-Data!$O64), 1) * IF(AND($K$3="Yes", ISNUMBER(Data!$Q64)), (1-Data!$Q64), 1))</f>
        <v>0</v>
      </c>
      <c r="AP64" s="3">
        <f>IF(OR(Data!AQ64="", Data!$H64="", $G64=""), 0, ((Data!AQ64*Data!$H64*$G64)/2000) * IF(AND(AP$5="Particulate", ISNUMBER(Data!$O64)), (1-Data!$O64), 1) * IF(AND($K$3="Yes", ISNUMBER(Data!$Q64)), (1-Data!$Q64), 1))</f>
        <v>0</v>
      </c>
      <c r="AQ64" s="3">
        <f>IF(OR(Data!AR64="", Data!$H64="", $G64=""), 0, ((Data!AR64*Data!$H64*$G64)/2000) * IF(AND(AQ$5="Particulate", ISNUMBER(Data!$O64)), (1-Data!$O64), 1) * IF(AND($K$3="Yes", ISNUMBER(Data!$Q64)), (1-Data!$Q64), 1))</f>
        <v>0</v>
      </c>
      <c r="AR64" s="3">
        <f>IF(OR(Data!AS64="", Data!$H64="", $G64=""), 0, ((Data!AS64*Data!$H64*$G64)/2000) * IF(AND(AR$5="Particulate", ISNUMBER(Data!$O64)), (1-Data!$O64), 1) * IF(AND($K$3="Yes", ISNUMBER(Data!$Q64)), (1-Data!$Q64), 1))</f>
        <v>0</v>
      </c>
      <c r="AS64" s="3">
        <f>IF(OR(Data!AT64="", Data!$H64="", $G64=""), 0, ((Data!AT64*Data!$H64*$G64)/2000) * IF(AND(AS$5="Particulate", ISNUMBER(Data!$O64)), (1-Data!$O64), 1) * IF(AND($K$3="Yes", ISNUMBER(Data!$Q64)), (1-Data!$Q64), 1))</f>
        <v>0</v>
      </c>
      <c r="AT64" s="3">
        <f>IF(OR(Data!AU64="", Data!$H64="", $G64=""), 0, ((Data!AU64*Data!$H64*$G64)/2000) * IF(AND(AT$5="Particulate", ISNUMBER(Data!$O64)), (1-Data!$O64), 1) * IF(AND($K$3="Yes", ISNUMBER(Data!$Q64)), (1-Data!$Q64), 1))</f>
        <v>0</v>
      </c>
      <c r="AU64" s="3">
        <f>IF(OR(Data!AV64="", Data!$H64="", $G64=""), 0, ((Data!AV64*Data!$H64*$G64)/2000) * IF(AND(AU$5="Particulate", ISNUMBER(Data!$O64)), (1-Data!$O64), 1) * IF(AND($K$3="Yes", ISNUMBER(Data!$Q64)), (1-Data!$Q64), 1))</f>
        <v>0</v>
      </c>
      <c r="AV64" s="3">
        <f>IF(OR(Data!AW64="", Data!$H64="", $G64=""), 0, ((Data!AW64*Data!$H64*$G64)/2000) * IF(AND(AV$5="Particulate", ISNUMBER(Data!$O64)), (1-Data!$O64), 1) * IF(AND($K$3="Yes", ISNUMBER(Data!$Q64)), (1-Data!$Q64), 1))</f>
        <v>0</v>
      </c>
      <c r="AW64" s="3">
        <f>IF(OR(Data!AX64="", Data!$H64="", $G64=""), 0, ((Data!AX64*Data!$H64*$G64)/2000) * IF(AND(AW$5="Particulate", ISNUMBER(Data!$O64)), (1-Data!$O64), 1) * IF(AND($K$3="Yes", ISNUMBER(Data!$Q64)), (1-Data!$Q64), 1))</f>
        <v>0</v>
      </c>
      <c r="AX64" s="3">
        <f>IF(OR(Data!AY64="", Data!$H64="", $G64=""), 0, ((Data!AY64*Data!$H64*$G64)/2000) * IF(AND(AX$5="Particulate", ISNUMBER(Data!$O64)), (1-Data!$O64), 1) * IF(AND($K$3="Yes", ISNUMBER(Data!$Q64)), (1-Data!$Q64), 1))</f>
        <v>0</v>
      </c>
      <c r="AY64" s="3">
        <f>IF(OR(Data!AZ64="", Data!$H64="", $G64=""), 0, ((Data!AZ64*Data!$H64*$G64)/2000) * IF(AND(AY$5="Particulate", ISNUMBER(Data!$O64)), (1-Data!$O64), 1) * IF(AND($K$3="Yes", ISNUMBER(Data!$Q64)), (1-Data!$Q64), 1))</f>
        <v>0</v>
      </c>
      <c r="AZ64" s="3">
        <f>IF(OR(Data!BA64="", Data!$H64="", $G64=""), 0, ((Data!BA64*Data!$H64*$G64)/2000) * IF(AND(AZ$5="Particulate", ISNUMBER(Data!$O64)), (1-Data!$O64), 1) * IF(AND($K$3="Yes", ISNUMBER(Data!$Q64)), (1-Data!$Q64), 1))</f>
        <v>0</v>
      </c>
      <c r="BA64" s="3">
        <f>IF(OR(Data!BB64="", Data!$H64="", $G64=""), 0, ((Data!BB64*Data!$H64*$G64)/2000) * IF(AND(BA$5="Particulate", ISNUMBER(Data!$O64)), (1-Data!$O64), 1) * IF(AND($K$3="Yes", ISNUMBER(Data!$Q64)), (1-Data!$Q64), 1))</f>
        <v>0</v>
      </c>
      <c r="BB64" s="3">
        <f>IF(OR(Data!BC64="", Data!$H64="", $G64=""), 0, ((Data!BC64*Data!$H64*$G64)/2000) * IF(AND(BB$5="Particulate", ISNUMBER(Data!$O64)), (1-Data!$O64), 1) * IF(AND($K$3="Yes", ISNUMBER(Data!$Q64)), (1-Data!$Q64), 1))</f>
        <v>0</v>
      </c>
      <c r="BC64" s="3">
        <f>IF(OR(Data!BD64="", Data!$H64="", $G64=""), 0, ((Data!BD64*Data!$H64*$G64)/2000) * IF(AND(BC$5="Particulate", ISNUMBER(Data!$O64)), (1-Data!$O64), 1) * IF(AND($K$3="Yes", ISNUMBER(Data!$Q64)), (1-Data!$Q64), 1))</f>
        <v>0</v>
      </c>
      <c r="BD64" s="3">
        <f>IF(OR(Data!BE64="", Data!$H64="", $G64=""), 0, ((Data!BE64*Data!$H64*$G64)/2000) * IF(AND(BD$5="Particulate", ISNUMBER(Data!$O64)), (1-Data!$O64), 1) * IF(AND($K$3="Yes", ISNUMBER(Data!$Q64)), (1-Data!$Q64), 1))</f>
        <v>0</v>
      </c>
      <c r="BE64" s="3">
        <f>IF(OR(Data!BF64="", Data!$H64="", $G64=""), 0, ((Data!BF64*Data!$H64*$G64)/2000) * IF(AND(BE$5="Particulate", ISNUMBER(Data!$O64)), (1-Data!$O64), 1) * IF(AND($K$3="Yes", ISNUMBER(Data!$Q64)), (1-Data!$Q64), 1))</f>
        <v>0</v>
      </c>
      <c r="BF64" s="3">
        <f>IF(OR(Data!BG64="", Data!$H64="", $G64=""), 0, ((Data!BG64*Data!$H64*$G64)/2000) * IF(AND(BF$5="Particulate", ISNUMBER(Data!$O64)), (1-Data!$O64), 1) * IF(AND($K$3="Yes", ISNUMBER(Data!$Q64)), (1-Data!$Q64), 1))</f>
        <v>0</v>
      </c>
      <c r="BG64" s="3">
        <f>IF(OR(Data!BH64="", Data!$H64="", $G64=""), 0, ((Data!BH64*Data!$H64*$G64)/2000) * IF(AND(BG$5="Particulate", ISNUMBER(Data!$O64)), (1-Data!$O64), 1) * IF(AND($K$3="Yes", ISNUMBER(Data!$Q64)), (1-Data!$Q64), 1))</f>
        <v>0</v>
      </c>
      <c r="BH64" s="3">
        <f>IF(OR(Data!BI64="", Data!$H64="", $G64=""), 0, ((Data!BI64*Data!$H64*$G64)/2000) * IF(AND(BH$5="Particulate", ISNUMBER(Data!$O64)), (1-Data!$O64), 1) * IF(AND($K$3="Yes", ISNUMBER(Data!$Q64)), (1-Data!$Q64), 1))</f>
        <v>0</v>
      </c>
      <c r="BI64" s="3">
        <f>IF(OR(Data!BJ64="", Data!$H64="", $G64=""), 0, ((Data!BJ64*Data!$H64*$G64)/2000) * IF(AND(BI$5="Particulate", ISNUMBER(Data!$O64)), (1-Data!$O64), 1) * IF(AND($K$3="Yes", ISNUMBER(Data!$Q64)), (1-Data!$Q64), 1))</f>
        <v>0</v>
      </c>
      <c r="BJ64" s="3">
        <f>IF(OR(Data!BK64="", Data!$H64="", $G64=""), 0, ((Data!BK64*Data!$H64*$G64)/2000) * IF(AND(BJ$5="Particulate", ISNUMBER(Data!$O64)), (1-Data!$O64), 1) * IF(AND($K$3="Yes", ISNUMBER(Data!$Q64)), (1-Data!$Q64), 1))</f>
        <v>0</v>
      </c>
      <c r="BK64" s="3">
        <f>IF(OR(Data!BL64="", Data!$H64="", $G64=""), 0, ((Data!BL64*Data!$H64*$G64)/2000) * IF(AND(BK$5="Particulate", ISNUMBER(Data!$O64)), (1-Data!$O64), 1) * IF(AND($K$3="Yes", ISNUMBER(Data!$Q64)), (1-Data!$Q64), 1))</f>
        <v>0</v>
      </c>
      <c r="BL64" s="3">
        <f>IF(OR(Data!BM64="", Data!$H64="", $G64=""), 0, ((Data!BM64*Data!$H64*$G64)/2000) * IF(AND(BL$5="Particulate", ISNUMBER(Data!$O64)), (1-Data!$O64), 1) * IF(AND($K$3="Yes", ISNUMBER(Data!$Q64)), (1-Data!$Q64), 1))</f>
        <v>0</v>
      </c>
      <c r="BM64" s="3">
        <f>IF(OR(Data!BN64="", Data!$H64="", $G64=""), 0, ((Data!BN64*Data!$H64*$G64)/2000) * IF(AND(BM$5="Particulate", ISNUMBER(Data!$O64)), (1-Data!$O64), 1) * IF(AND($K$3="Yes", ISNUMBER(Data!$Q64)), (1-Data!$Q64), 1))</f>
        <v>0</v>
      </c>
      <c r="BN64" s="3">
        <f>IF(OR(Data!BO64="", Data!$H64="", $G64=""), 0, ((Data!BO64*Data!$H64*$G64)/2000) * IF(AND(BN$5="Particulate", ISNUMBER(Data!$O64)), (1-Data!$O64), 1) * IF(AND($K$3="Yes", ISNUMBER(Data!$Q64)), (1-Data!$Q64), 1))</f>
        <v>0</v>
      </c>
      <c r="BO64" s="3">
        <f>IF(OR(Data!BP64="", Data!$H64="", $G64=""), 0, ((Data!BP64*Data!$H64*$G64)/2000) * IF(AND(BO$5="Particulate", ISNUMBER(Data!$O64)), (1-Data!$O64), 1) * IF(AND($K$3="Yes", ISNUMBER(Data!$Q64)), (1-Data!$Q64), 1))</f>
        <v>0</v>
      </c>
      <c r="BP64" s="3">
        <f>IF(OR(Data!BQ64="", Data!$H64="", $G64=""), 0, ((Data!BQ64*Data!$H64*$G64)/2000) * IF(AND(BP$5="Particulate", ISNUMBER(Data!$O64)), (1-Data!$O64), 1) * IF(AND($K$3="Yes", ISNUMBER(Data!$Q64)), (1-Data!$Q64), 1))</f>
        <v>0</v>
      </c>
      <c r="BQ64" s="3">
        <f>IF(OR(Data!BR64="", Data!$H64="", $G64=""), 0, ((Data!BR64*Data!$H64*$G64)/2000) * IF(AND(BQ$5="Particulate", ISNUMBER(Data!$O64)), (1-Data!$O64), 1) * IF(AND($K$3="Yes", ISNUMBER(Data!$Q64)), (1-Data!$Q64), 1))</f>
        <v>0</v>
      </c>
      <c r="BR64" s="3">
        <f>IF(OR(Data!BS64="", Data!$H64="", $G64=""), 0, ((Data!BS64*Data!$H64*$G64)/2000) * IF(AND(BR$5="Particulate", ISNUMBER(Data!$O64)), (1-Data!$O64), 1) * IF(AND($K$3="Yes", ISNUMBER(Data!$Q64)), (1-Data!$Q64), 1))</f>
        <v>0</v>
      </c>
      <c r="BS64" s="3">
        <f>IF(OR(Data!BT64="", Data!$H64="", $G64=""), 0, ((Data!BT64*Data!$H64*$G64)/2000) * IF(AND(BS$5="Particulate", ISNUMBER(Data!$O64)), (1-Data!$O64), 1) * IF(AND($K$3="Yes", ISNUMBER(Data!$Q64)), (1-Data!$Q64), 1))</f>
        <v>0</v>
      </c>
      <c r="BT64" s="3">
        <f>IF(OR(Data!BU64="", Data!$H64="", $G64=""), 0, ((Data!BU64*Data!$H64*$G64)/2000) * IF(AND(BT$5="Particulate", ISNUMBER(Data!$O64)), (1-Data!$O64), 1) * IF(AND($K$3="Yes", ISNUMBER(Data!$Q64)), (1-Data!$Q64), 1))</f>
        <v>0</v>
      </c>
      <c r="BU64" s="3">
        <f>IF(OR(Data!BV64="", Data!$H64="", $G64=""), 0, ((Data!BV64*Data!$H64*$G64)/2000) * IF(AND(BU$5="Particulate", ISNUMBER(Data!$O64)), (1-Data!$O64), 1) * IF(AND($K$3="Yes", ISNUMBER(Data!$Q64)), (1-Data!$Q64), 1))</f>
        <v>0</v>
      </c>
      <c r="BV64" s="3">
        <f>IF(OR(Data!BW64="", Data!$H64="", $G64=""), 0, ((Data!BW64*Data!$H64*$G64)/2000) * IF(AND(BV$5="Particulate", ISNUMBER(Data!$O64)), (1-Data!$O64), 1) * IF(AND($K$3="Yes", ISNUMBER(Data!$Q64)), (1-Data!$Q64), 1))</f>
        <v>0</v>
      </c>
      <c r="BW64" s="3">
        <f>IF(OR(Data!BX64="", Data!$H64="", $G64=""), 0, ((Data!BX64*Data!$H64*$G64)/2000) * IF(AND(BW$5="Particulate", ISNUMBER(Data!$O64)), (1-Data!$O64), 1) * IF(AND($K$3="Yes", ISNUMBER(Data!$Q64)), (1-Data!$Q64), 1))</f>
        <v>0</v>
      </c>
      <c r="BX64" s="3">
        <f>IF(OR(Data!BY64="", Data!$H64="", $G64=""), 0, ((Data!BY64*Data!$H64*$G64)/2000) * IF(AND(BX$5="Particulate", ISNUMBER(Data!$O64)), (1-Data!$O64), 1) * IF(AND($K$3="Yes", ISNUMBER(Data!$Q64)), (1-Data!$Q64), 1))</f>
        <v>0</v>
      </c>
      <c r="BY64" s="3">
        <f>IF(OR(Data!BZ64="", Data!$H64="", $G64=""), 0, ((Data!BZ64*Data!$H64*$G64)/2000) * IF(AND(BY$5="Particulate", ISNUMBER(Data!$O64)), (1-Data!$O64), 1) * IF(AND($K$3="Yes", ISNUMBER(Data!$Q64)), (1-Data!$Q64), 1))</f>
        <v>0</v>
      </c>
      <c r="BZ64" s="3">
        <f>IF(OR(Data!CA64="", Data!$H64="", $G64=""), 0, ((Data!CA64*Data!$H64*$G64)/2000) * IF(AND(BZ$5="Particulate", ISNUMBER(Data!$O64)), (1-Data!$O64), 1) * IF(AND($K$3="Yes", ISNUMBER(Data!$Q64)), (1-Data!$Q64), 1))</f>
        <v>0</v>
      </c>
    </row>
    <row r="65" spans="1:78" x14ac:dyDescent="0.25">
      <c r="A65" s="347">
        <f>Data!A65</f>
        <v>57</v>
      </c>
      <c r="B65" s="108">
        <f>Data!B65</f>
        <v>0</v>
      </c>
      <c r="C65" s="108">
        <f>Data!C65</f>
        <v>0</v>
      </c>
      <c r="D65" s="108">
        <f>Data!D65</f>
        <v>0</v>
      </c>
      <c r="E65" s="108">
        <f>Data!E65</f>
        <v>0</v>
      </c>
      <c r="F65" s="108">
        <f>Data!F65</f>
        <v>0</v>
      </c>
      <c r="G65" s="189"/>
      <c r="Q65" s="365">
        <f>IF(ISNUMBER(Data!$K65), (Data!$K65*$G65)/2000, IF(AND(ISNUMBER(Data!$H65), ISNUMBER(Data!$I65)), (Data!$H65*Data!$I65*$G65)/2000, 0))</f>
        <v>0</v>
      </c>
      <c r="R65" s="17">
        <f>IF(ISNUMBER(Data!$L65), (Data!$L65*$G65)/2000, IF(AND(ISNUMBER(Data!$H65), ISNUMBER(Data!$J65)), (Data!$H65*Data!$J65*$G65)/2000, 0)) * IF(ISNUMBER(Data!$O65), 1-Data!$O65, 1) * IF(AND($K$3="yes",ISNUMBER(Data!$Q65)),(1-Data!$Q65),1)</f>
        <v>0</v>
      </c>
      <c r="S65" s="3">
        <f>IF(OR(Data!T65="", Data!$H65="", $G65=""), 0, ((Data!T65*Data!$H65*$G65)/2000) * IF(AND(S$5="Particulate", ISNUMBER(Data!$O65)), (1-Data!$O65), 1) * IF(AND($K$3="Yes", ISNUMBER(Data!$Q65)), (1-Data!$Q65), 1))</f>
        <v>0</v>
      </c>
      <c r="T65" s="3">
        <f>IF(OR(Data!U65="", Data!$H65="", $G65=""), 0, ((Data!U65*Data!$H65*$G65)/2000) * IF(AND(T$5="Particulate", ISNUMBER(Data!$O65)), (1-Data!$O65), 1) * IF(AND($K$3="Yes", ISNUMBER(Data!$Q65)), (1-Data!$Q65), 1))</f>
        <v>0</v>
      </c>
      <c r="U65" s="3">
        <f>IF(OR(Data!V65="", Data!$H65="", $G65=""), 0, ((Data!V65*Data!$H65*$G65)/2000) * IF(AND(U$5="Particulate", ISNUMBER(Data!$O65)), (1-Data!$O65), 1) * IF(AND($K$3="Yes", ISNUMBER(Data!$Q65)), (1-Data!$Q65), 1))</f>
        <v>0</v>
      </c>
      <c r="V65" s="3">
        <f>IF(OR(Data!W65="", Data!$H65="", $G65=""), 0, ((Data!W65*Data!$H65*$G65)/2000) * IF(AND(V$5="Particulate", ISNUMBER(Data!$O65)), (1-Data!$O65), 1) * IF(AND($K$3="Yes", ISNUMBER(Data!$Q65)), (1-Data!$Q65), 1))</f>
        <v>0</v>
      </c>
      <c r="W65" s="3">
        <f>IF(OR(Data!X65="", Data!$H65="", $G65=""), 0, ((Data!X65*Data!$H65*$G65)/2000) * IF(AND(W$5="Particulate", ISNUMBER(Data!$O65)), (1-Data!$O65), 1) * IF(AND($K$3="Yes", ISNUMBER(Data!$Q65)), (1-Data!$Q65), 1))</f>
        <v>0</v>
      </c>
      <c r="X65" s="3">
        <f>IF(OR(Data!Y65="", Data!$H65="", $G65=""), 0, ((Data!Y65*Data!$H65*$G65)/2000) * IF(AND(X$5="Particulate", ISNUMBER(Data!$O65)), (1-Data!$O65), 1) * IF(AND($K$3="Yes", ISNUMBER(Data!$Q65)), (1-Data!$Q65), 1))</f>
        <v>0</v>
      </c>
      <c r="Y65" s="3">
        <f>IF(OR(Data!Z65="", Data!$H65="", $G65=""), 0, ((Data!Z65*Data!$H65*$G65)/2000) * IF(AND(Y$5="Particulate", ISNUMBER(Data!$O65)), (1-Data!$O65), 1) * IF(AND($K$3="Yes", ISNUMBER(Data!$Q65)), (1-Data!$Q65), 1))</f>
        <v>0</v>
      </c>
      <c r="Z65" s="3">
        <f>IF(OR(Data!AA65="", Data!$H65="", $G65=""), 0, ((Data!AA65*Data!$H65*$G65)/2000) * IF(AND(Z$5="Particulate", ISNUMBER(Data!$O65)), (1-Data!$O65), 1) * IF(AND($K$3="Yes", ISNUMBER(Data!$Q65)), (1-Data!$Q65), 1))</f>
        <v>0</v>
      </c>
      <c r="AA65" s="3">
        <f>IF(OR(Data!AB65="", Data!$H65="", $G65=""), 0, ((Data!AB65*Data!$H65*$G65)/2000) * IF(AND(AA$5="Particulate", ISNUMBER(Data!$O65)), (1-Data!$O65), 1) * IF(AND($K$3="Yes", ISNUMBER(Data!$Q65)), (1-Data!$Q65), 1))</f>
        <v>0</v>
      </c>
      <c r="AB65" s="3">
        <f>IF(OR(Data!AC65="", Data!$H65="", $G65=""), 0, ((Data!AC65*Data!$H65*$G65)/2000) * IF(AND(AB$5="Particulate", ISNUMBER(Data!$O65)), (1-Data!$O65), 1) * IF(AND($K$3="Yes", ISNUMBER(Data!$Q65)), (1-Data!$Q65), 1))</f>
        <v>0</v>
      </c>
      <c r="AC65" s="3">
        <f>IF(OR(Data!AD65="", Data!$H65="", $G65=""), 0, ((Data!AD65*Data!$H65*$G65)/2000) * IF(AND(AC$5="Particulate", ISNUMBER(Data!$O65)), (1-Data!$O65), 1) * IF(AND($K$3="Yes", ISNUMBER(Data!$Q65)), (1-Data!$Q65), 1))</f>
        <v>0</v>
      </c>
      <c r="AD65" s="3">
        <f>IF(OR(Data!AE65="", Data!$H65="", $G65=""), 0, ((Data!AE65*Data!$H65*$G65)/2000) * IF(AND(AD$5="Particulate", ISNUMBER(Data!$O65)), (1-Data!$O65), 1) * IF(AND($K$3="Yes", ISNUMBER(Data!$Q65)), (1-Data!$Q65), 1))</f>
        <v>0</v>
      </c>
      <c r="AE65" s="3">
        <f>IF(OR(Data!AF65="", Data!$H65="", $G65=""), 0, ((Data!AF65*Data!$H65*$G65)/2000) * IF(AND(AE$5="Particulate", ISNUMBER(Data!$O65)), (1-Data!$O65), 1) * IF(AND($K$3="Yes", ISNUMBER(Data!$Q65)), (1-Data!$Q65), 1))</f>
        <v>0</v>
      </c>
      <c r="AF65" s="3">
        <f>IF(OR(Data!AG65="", Data!$H65="", $G65=""), 0, ((Data!AG65*Data!$H65*$G65)/2000) * IF(AND(AF$5="Particulate", ISNUMBER(Data!$O65)), (1-Data!$O65), 1) * IF(AND($K$3="Yes", ISNUMBER(Data!$Q65)), (1-Data!$Q65), 1))</f>
        <v>0</v>
      </c>
      <c r="AG65" s="3">
        <f>IF(OR(Data!AH65="", Data!$H65="", $G65=""), 0, ((Data!AH65*Data!$H65*$G65)/2000) * IF(AND(AG$5="Particulate", ISNUMBER(Data!$O65)), (1-Data!$O65), 1) * IF(AND($K$3="Yes", ISNUMBER(Data!$Q65)), (1-Data!$Q65), 1))</f>
        <v>0</v>
      </c>
      <c r="AH65" s="3">
        <f>IF(OR(Data!AI65="", Data!$H65="", $G65=""), 0, ((Data!AI65*Data!$H65*$G65)/2000) * IF(AND(AH$5="Particulate", ISNUMBER(Data!$O65)), (1-Data!$O65), 1) * IF(AND($K$3="Yes", ISNUMBER(Data!$Q65)), (1-Data!$Q65), 1))</f>
        <v>0</v>
      </c>
      <c r="AI65" s="3">
        <f>IF(OR(Data!AJ65="", Data!$H65="", $G65=""), 0, ((Data!AJ65*Data!$H65*$G65)/2000) * IF(AND(AI$5="Particulate", ISNUMBER(Data!$O65)), (1-Data!$O65), 1) * IF(AND($K$3="Yes", ISNUMBER(Data!$Q65)), (1-Data!$Q65), 1))</f>
        <v>0</v>
      </c>
      <c r="AJ65" s="3">
        <f>IF(OR(Data!AK65="", Data!$H65="", $G65=""), 0, ((Data!AK65*Data!$H65*$G65)/2000) * IF(AND(AJ$5="Particulate", ISNUMBER(Data!$O65)), (1-Data!$O65), 1) * IF(AND($K$3="Yes", ISNUMBER(Data!$Q65)), (1-Data!$Q65), 1))</f>
        <v>0</v>
      </c>
      <c r="AK65" s="3">
        <f>IF(OR(Data!AL65="", Data!$H65="", $G65=""), 0, ((Data!AL65*Data!$H65*$G65)/2000) * IF(AND(AK$5="Particulate", ISNUMBER(Data!$O65)), (1-Data!$O65), 1) * IF(AND($K$3="Yes", ISNUMBER(Data!$Q65)), (1-Data!$Q65), 1))</f>
        <v>0</v>
      </c>
      <c r="AL65" s="3">
        <f>IF(OR(Data!AM65="", Data!$H65="", $G65=""), 0, ((Data!AM65*Data!$H65*$G65)/2000) * IF(AND(AL$5="Particulate", ISNUMBER(Data!$O65)), (1-Data!$O65), 1) * IF(AND($K$3="Yes", ISNUMBER(Data!$Q65)), (1-Data!$Q65), 1))</f>
        <v>0</v>
      </c>
      <c r="AM65" s="3">
        <f>IF(OR(Data!AN65="", Data!$H65="", $G65=""), 0, ((Data!AN65*Data!$H65*$G65)/2000) * IF(AND(AM$5="Particulate", ISNUMBER(Data!$O65)), (1-Data!$O65), 1) * IF(AND($K$3="Yes", ISNUMBER(Data!$Q65)), (1-Data!$Q65), 1))</f>
        <v>0</v>
      </c>
      <c r="AN65" s="3">
        <f>IF(OR(Data!AO65="", Data!$H65="", $G65=""), 0, ((Data!AO65*Data!$H65*$G65)/2000) * IF(AND(AN$5="Particulate", ISNUMBER(Data!$O65)), (1-Data!$O65), 1) * IF(AND($K$3="Yes", ISNUMBER(Data!$Q65)), (1-Data!$Q65), 1))</f>
        <v>0</v>
      </c>
      <c r="AO65" s="3">
        <f>IF(OR(Data!AP65="", Data!$H65="", $G65=""), 0, ((Data!AP65*Data!$H65*$G65)/2000) * IF(AND(AO$5="Particulate", ISNUMBER(Data!$O65)), (1-Data!$O65), 1) * IF(AND($K$3="Yes", ISNUMBER(Data!$Q65)), (1-Data!$Q65), 1))</f>
        <v>0</v>
      </c>
      <c r="AP65" s="3">
        <f>IF(OR(Data!AQ65="", Data!$H65="", $G65=""), 0, ((Data!AQ65*Data!$H65*$G65)/2000) * IF(AND(AP$5="Particulate", ISNUMBER(Data!$O65)), (1-Data!$O65), 1) * IF(AND($K$3="Yes", ISNUMBER(Data!$Q65)), (1-Data!$Q65), 1))</f>
        <v>0</v>
      </c>
      <c r="AQ65" s="3">
        <f>IF(OR(Data!AR65="", Data!$H65="", $G65=""), 0, ((Data!AR65*Data!$H65*$G65)/2000) * IF(AND(AQ$5="Particulate", ISNUMBER(Data!$O65)), (1-Data!$O65), 1) * IF(AND($K$3="Yes", ISNUMBER(Data!$Q65)), (1-Data!$Q65), 1))</f>
        <v>0</v>
      </c>
      <c r="AR65" s="3">
        <f>IF(OR(Data!AS65="", Data!$H65="", $G65=""), 0, ((Data!AS65*Data!$H65*$G65)/2000) * IF(AND(AR$5="Particulate", ISNUMBER(Data!$O65)), (1-Data!$O65), 1) * IF(AND($K$3="Yes", ISNUMBER(Data!$Q65)), (1-Data!$Q65), 1))</f>
        <v>0</v>
      </c>
      <c r="AS65" s="3">
        <f>IF(OR(Data!AT65="", Data!$H65="", $G65=""), 0, ((Data!AT65*Data!$H65*$G65)/2000) * IF(AND(AS$5="Particulate", ISNUMBER(Data!$O65)), (1-Data!$O65), 1) * IF(AND($K$3="Yes", ISNUMBER(Data!$Q65)), (1-Data!$Q65), 1))</f>
        <v>0</v>
      </c>
      <c r="AT65" s="3">
        <f>IF(OR(Data!AU65="", Data!$H65="", $G65=""), 0, ((Data!AU65*Data!$H65*$G65)/2000) * IF(AND(AT$5="Particulate", ISNUMBER(Data!$O65)), (1-Data!$O65), 1) * IF(AND($K$3="Yes", ISNUMBER(Data!$Q65)), (1-Data!$Q65), 1))</f>
        <v>0</v>
      </c>
      <c r="AU65" s="3">
        <f>IF(OR(Data!AV65="", Data!$H65="", $G65=""), 0, ((Data!AV65*Data!$H65*$G65)/2000) * IF(AND(AU$5="Particulate", ISNUMBER(Data!$O65)), (1-Data!$O65), 1) * IF(AND($K$3="Yes", ISNUMBER(Data!$Q65)), (1-Data!$Q65), 1))</f>
        <v>0</v>
      </c>
      <c r="AV65" s="3">
        <f>IF(OR(Data!AW65="", Data!$H65="", $G65=""), 0, ((Data!AW65*Data!$H65*$G65)/2000) * IF(AND(AV$5="Particulate", ISNUMBER(Data!$O65)), (1-Data!$O65), 1) * IF(AND($K$3="Yes", ISNUMBER(Data!$Q65)), (1-Data!$Q65), 1))</f>
        <v>0</v>
      </c>
      <c r="AW65" s="3">
        <f>IF(OR(Data!AX65="", Data!$H65="", $G65=""), 0, ((Data!AX65*Data!$H65*$G65)/2000) * IF(AND(AW$5="Particulate", ISNUMBER(Data!$O65)), (1-Data!$O65), 1) * IF(AND($K$3="Yes", ISNUMBER(Data!$Q65)), (1-Data!$Q65), 1))</f>
        <v>0</v>
      </c>
      <c r="AX65" s="3">
        <f>IF(OR(Data!AY65="", Data!$H65="", $G65=""), 0, ((Data!AY65*Data!$H65*$G65)/2000) * IF(AND(AX$5="Particulate", ISNUMBER(Data!$O65)), (1-Data!$O65), 1) * IF(AND($K$3="Yes", ISNUMBER(Data!$Q65)), (1-Data!$Q65), 1))</f>
        <v>0</v>
      </c>
      <c r="AY65" s="3">
        <f>IF(OR(Data!AZ65="", Data!$H65="", $G65=""), 0, ((Data!AZ65*Data!$H65*$G65)/2000) * IF(AND(AY$5="Particulate", ISNUMBER(Data!$O65)), (1-Data!$O65), 1) * IF(AND($K$3="Yes", ISNUMBER(Data!$Q65)), (1-Data!$Q65), 1))</f>
        <v>0</v>
      </c>
      <c r="AZ65" s="3">
        <f>IF(OR(Data!BA65="", Data!$H65="", $G65=""), 0, ((Data!BA65*Data!$H65*$G65)/2000) * IF(AND(AZ$5="Particulate", ISNUMBER(Data!$O65)), (1-Data!$O65), 1) * IF(AND($K$3="Yes", ISNUMBER(Data!$Q65)), (1-Data!$Q65), 1))</f>
        <v>0</v>
      </c>
      <c r="BA65" s="3">
        <f>IF(OR(Data!BB65="", Data!$H65="", $G65=""), 0, ((Data!BB65*Data!$H65*$G65)/2000) * IF(AND(BA$5="Particulate", ISNUMBER(Data!$O65)), (1-Data!$O65), 1) * IF(AND($K$3="Yes", ISNUMBER(Data!$Q65)), (1-Data!$Q65), 1))</f>
        <v>0</v>
      </c>
      <c r="BB65" s="3">
        <f>IF(OR(Data!BC65="", Data!$H65="", $G65=""), 0, ((Data!BC65*Data!$H65*$G65)/2000) * IF(AND(BB$5="Particulate", ISNUMBER(Data!$O65)), (1-Data!$O65), 1) * IF(AND($K$3="Yes", ISNUMBER(Data!$Q65)), (1-Data!$Q65), 1))</f>
        <v>0</v>
      </c>
      <c r="BC65" s="3">
        <f>IF(OR(Data!BD65="", Data!$H65="", $G65=""), 0, ((Data!BD65*Data!$H65*$G65)/2000) * IF(AND(BC$5="Particulate", ISNUMBER(Data!$O65)), (1-Data!$O65), 1) * IF(AND($K$3="Yes", ISNUMBER(Data!$Q65)), (1-Data!$Q65), 1))</f>
        <v>0</v>
      </c>
      <c r="BD65" s="3">
        <f>IF(OR(Data!BE65="", Data!$H65="", $G65=""), 0, ((Data!BE65*Data!$H65*$G65)/2000) * IF(AND(BD$5="Particulate", ISNUMBER(Data!$O65)), (1-Data!$O65), 1) * IF(AND($K$3="Yes", ISNUMBER(Data!$Q65)), (1-Data!$Q65), 1))</f>
        <v>0</v>
      </c>
      <c r="BE65" s="3">
        <f>IF(OR(Data!BF65="", Data!$H65="", $G65=""), 0, ((Data!BF65*Data!$H65*$G65)/2000) * IF(AND(BE$5="Particulate", ISNUMBER(Data!$O65)), (1-Data!$O65), 1) * IF(AND($K$3="Yes", ISNUMBER(Data!$Q65)), (1-Data!$Q65), 1))</f>
        <v>0</v>
      </c>
      <c r="BF65" s="3">
        <f>IF(OR(Data!BG65="", Data!$H65="", $G65=""), 0, ((Data!BG65*Data!$H65*$G65)/2000) * IF(AND(BF$5="Particulate", ISNUMBER(Data!$O65)), (1-Data!$O65), 1) * IF(AND($K$3="Yes", ISNUMBER(Data!$Q65)), (1-Data!$Q65), 1))</f>
        <v>0</v>
      </c>
      <c r="BG65" s="3">
        <f>IF(OR(Data!BH65="", Data!$H65="", $G65=""), 0, ((Data!BH65*Data!$H65*$G65)/2000) * IF(AND(BG$5="Particulate", ISNUMBER(Data!$O65)), (1-Data!$O65), 1) * IF(AND($K$3="Yes", ISNUMBER(Data!$Q65)), (1-Data!$Q65), 1))</f>
        <v>0</v>
      </c>
      <c r="BH65" s="3">
        <f>IF(OR(Data!BI65="", Data!$H65="", $G65=""), 0, ((Data!BI65*Data!$H65*$G65)/2000) * IF(AND(BH$5="Particulate", ISNUMBER(Data!$O65)), (1-Data!$O65), 1) * IF(AND($K$3="Yes", ISNUMBER(Data!$Q65)), (1-Data!$Q65), 1))</f>
        <v>0</v>
      </c>
      <c r="BI65" s="3">
        <f>IF(OR(Data!BJ65="", Data!$H65="", $G65=""), 0, ((Data!BJ65*Data!$H65*$G65)/2000) * IF(AND(BI$5="Particulate", ISNUMBER(Data!$O65)), (1-Data!$O65), 1) * IF(AND($K$3="Yes", ISNUMBER(Data!$Q65)), (1-Data!$Q65), 1))</f>
        <v>0</v>
      </c>
      <c r="BJ65" s="3">
        <f>IF(OR(Data!BK65="", Data!$H65="", $G65=""), 0, ((Data!BK65*Data!$H65*$G65)/2000) * IF(AND(BJ$5="Particulate", ISNUMBER(Data!$O65)), (1-Data!$O65), 1) * IF(AND($K$3="Yes", ISNUMBER(Data!$Q65)), (1-Data!$Q65), 1))</f>
        <v>0</v>
      </c>
      <c r="BK65" s="3">
        <f>IF(OR(Data!BL65="", Data!$H65="", $G65=""), 0, ((Data!BL65*Data!$H65*$G65)/2000) * IF(AND(BK$5="Particulate", ISNUMBER(Data!$O65)), (1-Data!$O65), 1) * IF(AND($K$3="Yes", ISNUMBER(Data!$Q65)), (1-Data!$Q65), 1))</f>
        <v>0</v>
      </c>
      <c r="BL65" s="3">
        <f>IF(OR(Data!BM65="", Data!$H65="", $G65=""), 0, ((Data!BM65*Data!$H65*$G65)/2000) * IF(AND(BL$5="Particulate", ISNUMBER(Data!$O65)), (1-Data!$O65), 1) * IF(AND($K$3="Yes", ISNUMBER(Data!$Q65)), (1-Data!$Q65), 1))</f>
        <v>0</v>
      </c>
      <c r="BM65" s="3">
        <f>IF(OR(Data!BN65="", Data!$H65="", $G65=""), 0, ((Data!BN65*Data!$H65*$G65)/2000) * IF(AND(BM$5="Particulate", ISNUMBER(Data!$O65)), (1-Data!$O65), 1) * IF(AND($K$3="Yes", ISNUMBER(Data!$Q65)), (1-Data!$Q65), 1))</f>
        <v>0</v>
      </c>
      <c r="BN65" s="3">
        <f>IF(OR(Data!BO65="", Data!$H65="", $G65=""), 0, ((Data!BO65*Data!$H65*$G65)/2000) * IF(AND(BN$5="Particulate", ISNUMBER(Data!$O65)), (1-Data!$O65), 1) * IF(AND($K$3="Yes", ISNUMBER(Data!$Q65)), (1-Data!$Q65), 1))</f>
        <v>0</v>
      </c>
      <c r="BO65" s="3">
        <f>IF(OR(Data!BP65="", Data!$H65="", $G65=""), 0, ((Data!BP65*Data!$H65*$G65)/2000) * IF(AND(BO$5="Particulate", ISNUMBER(Data!$O65)), (1-Data!$O65), 1) * IF(AND($K$3="Yes", ISNUMBER(Data!$Q65)), (1-Data!$Q65), 1))</f>
        <v>0</v>
      </c>
      <c r="BP65" s="3">
        <f>IF(OR(Data!BQ65="", Data!$H65="", $G65=""), 0, ((Data!BQ65*Data!$H65*$G65)/2000) * IF(AND(BP$5="Particulate", ISNUMBER(Data!$O65)), (1-Data!$O65), 1) * IF(AND($K$3="Yes", ISNUMBER(Data!$Q65)), (1-Data!$Q65), 1))</f>
        <v>0</v>
      </c>
      <c r="BQ65" s="3">
        <f>IF(OR(Data!BR65="", Data!$H65="", $G65=""), 0, ((Data!BR65*Data!$H65*$G65)/2000) * IF(AND(BQ$5="Particulate", ISNUMBER(Data!$O65)), (1-Data!$O65), 1) * IF(AND($K$3="Yes", ISNUMBER(Data!$Q65)), (1-Data!$Q65), 1))</f>
        <v>0</v>
      </c>
      <c r="BR65" s="3">
        <f>IF(OR(Data!BS65="", Data!$H65="", $G65=""), 0, ((Data!BS65*Data!$H65*$G65)/2000) * IF(AND(BR$5="Particulate", ISNUMBER(Data!$O65)), (1-Data!$O65), 1) * IF(AND($K$3="Yes", ISNUMBER(Data!$Q65)), (1-Data!$Q65), 1))</f>
        <v>0</v>
      </c>
      <c r="BS65" s="3">
        <f>IF(OR(Data!BT65="", Data!$H65="", $G65=""), 0, ((Data!BT65*Data!$H65*$G65)/2000) * IF(AND(BS$5="Particulate", ISNUMBER(Data!$O65)), (1-Data!$O65), 1) * IF(AND($K$3="Yes", ISNUMBER(Data!$Q65)), (1-Data!$Q65), 1))</f>
        <v>0</v>
      </c>
      <c r="BT65" s="3">
        <f>IF(OR(Data!BU65="", Data!$H65="", $G65=""), 0, ((Data!BU65*Data!$H65*$G65)/2000) * IF(AND(BT$5="Particulate", ISNUMBER(Data!$O65)), (1-Data!$O65), 1) * IF(AND($K$3="Yes", ISNUMBER(Data!$Q65)), (1-Data!$Q65), 1))</f>
        <v>0</v>
      </c>
      <c r="BU65" s="3">
        <f>IF(OR(Data!BV65="", Data!$H65="", $G65=""), 0, ((Data!BV65*Data!$H65*$G65)/2000) * IF(AND(BU$5="Particulate", ISNUMBER(Data!$O65)), (1-Data!$O65), 1) * IF(AND($K$3="Yes", ISNUMBER(Data!$Q65)), (1-Data!$Q65), 1))</f>
        <v>0</v>
      </c>
      <c r="BV65" s="3">
        <f>IF(OR(Data!BW65="", Data!$H65="", $G65=""), 0, ((Data!BW65*Data!$H65*$G65)/2000) * IF(AND(BV$5="Particulate", ISNUMBER(Data!$O65)), (1-Data!$O65), 1) * IF(AND($K$3="Yes", ISNUMBER(Data!$Q65)), (1-Data!$Q65), 1))</f>
        <v>0</v>
      </c>
      <c r="BW65" s="3">
        <f>IF(OR(Data!BX65="", Data!$H65="", $G65=""), 0, ((Data!BX65*Data!$H65*$G65)/2000) * IF(AND(BW$5="Particulate", ISNUMBER(Data!$O65)), (1-Data!$O65), 1) * IF(AND($K$3="Yes", ISNUMBER(Data!$Q65)), (1-Data!$Q65), 1))</f>
        <v>0</v>
      </c>
      <c r="BX65" s="3">
        <f>IF(OR(Data!BY65="", Data!$H65="", $G65=""), 0, ((Data!BY65*Data!$H65*$G65)/2000) * IF(AND(BX$5="Particulate", ISNUMBER(Data!$O65)), (1-Data!$O65), 1) * IF(AND($K$3="Yes", ISNUMBER(Data!$Q65)), (1-Data!$Q65), 1))</f>
        <v>0</v>
      </c>
      <c r="BY65" s="3">
        <f>IF(OR(Data!BZ65="", Data!$H65="", $G65=""), 0, ((Data!BZ65*Data!$H65*$G65)/2000) * IF(AND(BY$5="Particulate", ISNUMBER(Data!$O65)), (1-Data!$O65), 1) * IF(AND($K$3="Yes", ISNUMBER(Data!$Q65)), (1-Data!$Q65), 1))</f>
        <v>0</v>
      </c>
      <c r="BZ65" s="3">
        <f>IF(OR(Data!CA65="", Data!$H65="", $G65=""), 0, ((Data!CA65*Data!$H65*$G65)/2000) * IF(AND(BZ$5="Particulate", ISNUMBER(Data!$O65)), (1-Data!$O65), 1) * IF(AND($K$3="Yes", ISNUMBER(Data!$Q65)), (1-Data!$Q65), 1))</f>
        <v>0</v>
      </c>
    </row>
    <row r="66" spans="1:78" x14ac:dyDescent="0.25">
      <c r="A66" s="347">
        <f>Data!A66</f>
        <v>58</v>
      </c>
      <c r="B66" s="108">
        <f>Data!B66</f>
        <v>0</v>
      </c>
      <c r="C66" s="108">
        <f>Data!C66</f>
        <v>0</v>
      </c>
      <c r="D66" s="108">
        <f>Data!D66</f>
        <v>0</v>
      </c>
      <c r="E66" s="108">
        <f>Data!E66</f>
        <v>0</v>
      </c>
      <c r="F66" s="108">
        <f>Data!F66</f>
        <v>0</v>
      </c>
      <c r="G66" s="189"/>
      <c r="Q66" s="365">
        <f>IF(ISNUMBER(Data!$K66), (Data!$K66*$G66)/2000, IF(AND(ISNUMBER(Data!$H66), ISNUMBER(Data!$I66)), (Data!$H66*Data!$I66*$G66)/2000, 0))</f>
        <v>0</v>
      </c>
      <c r="R66" s="17">
        <f>IF(ISNUMBER(Data!$L66), (Data!$L66*$G66)/2000, IF(AND(ISNUMBER(Data!$H66), ISNUMBER(Data!$J66)), (Data!$H66*Data!$J66*$G66)/2000, 0)) * IF(ISNUMBER(Data!$O66), 1-Data!$O66, 1) * IF(AND($K$3="yes",ISNUMBER(Data!$Q66)),(1-Data!$Q66),1)</f>
        <v>0</v>
      </c>
      <c r="S66" s="3">
        <f>IF(OR(Data!T66="", Data!$H66="", $G66=""), 0, ((Data!T66*Data!$H66*$G66)/2000) * IF(AND(S$5="Particulate", ISNUMBER(Data!$O66)), (1-Data!$O66), 1) * IF(AND($K$3="Yes", ISNUMBER(Data!$Q66)), (1-Data!$Q66), 1))</f>
        <v>0</v>
      </c>
      <c r="T66" s="3">
        <f>IF(OR(Data!U66="", Data!$H66="", $G66=""), 0, ((Data!U66*Data!$H66*$G66)/2000) * IF(AND(T$5="Particulate", ISNUMBER(Data!$O66)), (1-Data!$O66), 1) * IF(AND($K$3="Yes", ISNUMBER(Data!$Q66)), (1-Data!$Q66), 1))</f>
        <v>0</v>
      </c>
      <c r="U66" s="3">
        <f>IF(OR(Data!V66="", Data!$H66="", $G66=""), 0, ((Data!V66*Data!$H66*$G66)/2000) * IF(AND(U$5="Particulate", ISNUMBER(Data!$O66)), (1-Data!$O66), 1) * IF(AND($K$3="Yes", ISNUMBER(Data!$Q66)), (1-Data!$Q66), 1))</f>
        <v>0</v>
      </c>
      <c r="V66" s="3">
        <f>IF(OR(Data!W66="", Data!$H66="", $G66=""), 0, ((Data!W66*Data!$H66*$G66)/2000) * IF(AND(V$5="Particulate", ISNUMBER(Data!$O66)), (1-Data!$O66), 1) * IF(AND($K$3="Yes", ISNUMBER(Data!$Q66)), (1-Data!$Q66), 1))</f>
        <v>0</v>
      </c>
      <c r="W66" s="3">
        <f>IF(OR(Data!X66="", Data!$H66="", $G66=""), 0, ((Data!X66*Data!$H66*$G66)/2000) * IF(AND(W$5="Particulate", ISNUMBER(Data!$O66)), (1-Data!$O66), 1) * IF(AND($K$3="Yes", ISNUMBER(Data!$Q66)), (1-Data!$Q66), 1))</f>
        <v>0</v>
      </c>
      <c r="X66" s="3">
        <f>IF(OR(Data!Y66="", Data!$H66="", $G66=""), 0, ((Data!Y66*Data!$H66*$G66)/2000) * IF(AND(X$5="Particulate", ISNUMBER(Data!$O66)), (1-Data!$O66), 1) * IF(AND($K$3="Yes", ISNUMBER(Data!$Q66)), (1-Data!$Q66), 1))</f>
        <v>0</v>
      </c>
      <c r="Y66" s="3">
        <f>IF(OR(Data!Z66="", Data!$H66="", $G66=""), 0, ((Data!Z66*Data!$H66*$G66)/2000) * IF(AND(Y$5="Particulate", ISNUMBER(Data!$O66)), (1-Data!$O66), 1) * IF(AND($K$3="Yes", ISNUMBER(Data!$Q66)), (1-Data!$Q66), 1))</f>
        <v>0</v>
      </c>
      <c r="Z66" s="3">
        <f>IF(OR(Data!AA66="", Data!$H66="", $G66=""), 0, ((Data!AA66*Data!$H66*$G66)/2000) * IF(AND(Z$5="Particulate", ISNUMBER(Data!$O66)), (1-Data!$O66), 1) * IF(AND($K$3="Yes", ISNUMBER(Data!$Q66)), (1-Data!$Q66), 1))</f>
        <v>0</v>
      </c>
      <c r="AA66" s="3">
        <f>IF(OR(Data!AB66="", Data!$H66="", $G66=""), 0, ((Data!AB66*Data!$H66*$G66)/2000) * IF(AND(AA$5="Particulate", ISNUMBER(Data!$O66)), (1-Data!$O66), 1) * IF(AND($K$3="Yes", ISNUMBER(Data!$Q66)), (1-Data!$Q66), 1))</f>
        <v>0</v>
      </c>
      <c r="AB66" s="3">
        <f>IF(OR(Data!AC66="", Data!$H66="", $G66=""), 0, ((Data!AC66*Data!$H66*$G66)/2000) * IF(AND(AB$5="Particulate", ISNUMBER(Data!$O66)), (1-Data!$O66), 1) * IF(AND($K$3="Yes", ISNUMBER(Data!$Q66)), (1-Data!$Q66), 1))</f>
        <v>0</v>
      </c>
      <c r="AC66" s="3">
        <f>IF(OR(Data!AD66="", Data!$H66="", $G66=""), 0, ((Data!AD66*Data!$H66*$G66)/2000) * IF(AND(AC$5="Particulate", ISNUMBER(Data!$O66)), (1-Data!$O66), 1) * IF(AND($K$3="Yes", ISNUMBER(Data!$Q66)), (1-Data!$Q66), 1))</f>
        <v>0</v>
      </c>
      <c r="AD66" s="3">
        <f>IF(OR(Data!AE66="", Data!$H66="", $G66=""), 0, ((Data!AE66*Data!$H66*$G66)/2000) * IF(AND(AD$5="Particulate", ISNUMBER(Data!$O66)), (1-Data!$O66), 1) * IF(AND($K$3="Yes", ISNUMBER(Data!$Q66)), (1-Data!$Q66), 1))</f>
        <v>0</v>
      </c>
      <c r="AE66" s="3">
        <f>IF(OR(Data!AF66="", Data!$H66="", $G66=""), 0, ((Data!AF66*Data!$H66*$G66)/2000) * IF(AND(AE$5="Particulate", ISNUMBER(Data!$O66)), (1-Data!$O66), 1) * IF(AND($K$3="Yes", ISNUMBER(Data!$Q66)), (1-Data!$Q66), 1))</f>
        <v>0</v>
      </c>
      <c r="AF66" s="3">
        <f>IF(OR(Data!AG66="", Data!$H66="", $G66=""), 0, ((Data!AG66*Data!$H66*$G66)/2000) * IF(AND(AF$5="Particulate", ISNUMBER(Data!$O66)), (1-Data!$O66), 1) * IF(AND($K$3="Yes", ISNUMBER(Data!$Q66)), (1-Data!$Q66), 1))</f>
        <v>0</v>
      </c>
      <c r="AG66" s="3">
        <f>IF(OR(Data!AH66="", Data!$H66="", $G66=""), 0, ((Data!AH66*Data!$H66*$G66)/2000) * IF(AND(AG$5="Particulate", ISNUMBER(Data!$O66)), (1-Data!$O66), 1) * IF(AND($K$3="Yes", ISNUMBER(Data!$Q66)), (1-Data!$Q66), 1))</f>
        <v>0</v>
      </c>
      <c r="AH66" s="3">
        <f>IF(OR(Data!AI66="", Data!$H66="", $G66=""), 0, ((Data!AI66*Data!$H66*$G66)/2000) * IF(AND(AH$5="Particulate", ISNUMBER(Data!$O66)), (1-Data!$O66), 1) * IF(AND($K$3="Yes", ISNUMBER(Data!$Q66)), (1-Data!$Q66), 1))</f>
        <v>0</v>
      </c>
      <c r="AI66" s="3">
        <f>IF(OR(Data!AJ66="", Data!$H66="", $G66=""), 0, ((Data!AJ66*Data!$H66*$G66)/2000) * IF(AND(AI$5="Particulate", ISNUMBER(Data!$O66)), (1-Data!$O66), 1) * IF(AND($K$3="Yes", ISNUMBER(Data!$Q66)), (1-Data!$Q66), 1))</f>
        <v>0</v>
      </c>
      <c r="AJ66" s="3">
        <f>IF(OR(Data!AK66="", Data!$H66="", $G66=""), 0, ((Data!AK66*Data!$H66*$G66)/2000) * IF(AND(AJ$5="Particulate", ISNUMBER(Data!$O66)), (1-Data!$O66), 1) * IF(AND($K$3="Yes", ISNUMBER(Data!$Q66)), (1-Data!$Q66), 1))</f>
        <v>0</v>
      </c>
      <c r="AK66" s="3">
        <f>IF(OR(Data!AL66="", Data!$H66="", $G66=""), 0, ((Data!AL66*Data!$H66*$G66)/2000) * IF(AND(AK$5="Particulate", ISNUMBER(Data!$O66)), (1-Data!$O66), 1) * IF(AND($K$3="Yes", ISNUMBER(Data!$Q66)), (1-Data!$Q66), 1))</f>
        <v>0</v>
      </c>
      <c r="AL66" s="3">
        <f>IF(OR(Data!AM66="", Data!$H66="", $G66=""), 0, ((Data!AM66*Data!$H66*$G66)/2000) * IF(AND(AL$5="Particulate", ISNUMBER(Data!$O66)), (1-Data!$O66), 1) * IF(AND($K$3="Yes", ISNUMBER(Data!$Q66)), (1-Data!$Q66), 1))</f>
        <v>0</v>
      </c>
      <c r="AM66" s="3">
        <f>IF(OR(Data!AN66="", Data!$H66="", $G66=""), 0, ((Data!AN66*Data!$H66*$G66)/2000) * IF(AND(AM$5="Particulate", ISNUMBER(Data!$O66)), (1-Data!$O66), 1) * IF(AND($K$3="Yes", ISNUMBER(Data!$Q66)), (1-Data!$Q66), 1))</f>
        <v>0</v>
      </c>
      <c r="AN66" s="3">
        <f>IF(OR(Data!AO66="", Data!$H66="", $G66=""), 0, ((Data!AO66*Data!$H66*$G66)/2000) * IF(AND(AN$5="Particulate", ISNUMBER(Data!$O66)), (1-Data!$O66), 1) * IF(AND($K$3="Yes", ISNUMBER(Data!$Q66)), (1-Data!$Q66), 1))</f>
        <v>0</v>
      </c>
      <c r="AO66" s="3">
        <f>IF(OR(Data!AP66="", Data!$H66="", $G66=""), 0, ((Data!AP66*Data!$H66*$G66)/2000) * IF(AND(AO$5="Particulate", ISNUMBER(Data!$O66)), (1-Data!$O66), 1) * IF(AND($K$3="Yes", ISNUMBER(Data!$Q66)), (1-Data!$Q66), 1))</f>
        <v>0</v>
      </c>
      <c r="AP66" s="3">
        <f>IF(OR(Data!AQ66="", Data!$H66="", $G66=""), 0, ((Data!AQ66*Data!$H66*$G66)/2000) * IF(AND(AP$5="Particulate", ISNUMBER(Data!$O66)), (1-Data!$O66), 1) * IF(AND($K$3="Yes", ISNUMBER(Data!$Q66)), (1-Data!$Q66), 1))</f>
        <v>0</v>
      </c>
      <c r="AQ66" s="3">
        <f>IF(OR(Data!AR66="", Data!$H66="", $G66=""), 0, ((Data!AR66*Data!$H66*$G66)/2000) * IF(AND(AQ$5="Particulate", ISNUMBER(Data!$O66)), (1-Data!$O66), 1) * IF(AND($K$3="Yes", ISNUMBER(Data!$Q66)), (1-Data!$Q66), 1))</f>
        <v>0</v>
      </c>
      <c r="AR66" s="3">
        <f>IF(OR(Data!AS66="", Data!$H66="", $G66=""), 0, ((Data!AS66*Data!$H66*$G66)/2000) * IF(AND(AR$5="Particulate", ISNUMBER(Data!$O66)), (1-Data!$O66), 1) * IF(AND($K$3="Yes", ISNUMBER(Data!$Q66)), (1-Data!$Q66), 1))</f>
        <v>0</v>
      </c>
      <c r="AS66" s="3">
        <f>IF(OR(Data!AT66="", Data!$H66="", $G66=""), 0, ((Data!AT66*Data!$H66*$G66)/2000) * IF(AND(AS$5="Particulate", ISNUMBER(Data!$O66)), (1-Data!$O66), 1) * IF(AND($K$3="Yes", ISNUMBER(Data!$Q66)), (1-Data!$Q66), 1))</f>
        <v>0</v>
      </c>
      <c r="AT66" s="3">
        <f>IF(OR(Data!AU66="", Data!$H66="", $G66=""), 0, ((Data!AU66*Data!$H66*$G66)/2000) * IF(AND(AT$5="Particulate", ISNUMBER(Data!$O66)), (1-Data!$O66), 1) * IF(AND($K$3="Yes", ISNUMBER(Data!$Q66)), (1-Data!$Q66), 1))</f>
        <v>0</v>
      </c>
      <c r="AU66" s="3">
        <f>IF(OR(Data!AV66="", Data!$H66="", $G66=""), 0, ((Data!AV66*Data!$H66*$G66)/2000) * IF(AND(AU$5="Particulate", ISNUMBER(Data!$O66)), (1-Data!$O66), 1) * IF(AND($K$3="Yes", ISNUMBER(Data!$Q66)), (1-Data!$Q66), 1))</f>
        <v>0</v>
      </c>
      <c r="AV66" s="3">
        <f>IF(OR(Data!AW66="", Data!$H66="", $G66=""), 0, ((Data!AW66*Data!$H66*$G66)/2000) * IF(AND(AV$5="Particulate", ISNUMBER(Data!$O66)), (1-Data!$O66), 1) * IF(AND($K$3="Yes", ISNUMBER(Data!$Q66)), (1-Data!$Q66), 1))</f>
        <v>0</v>
      </c>
      <c r="AW66" s="3">
        <f>IF(OR(Data!AX66="", Data!$H66="", $G66=""), 0, ((Data!AX66*Data!$H66*$G66)/2000) * IF(AND(AW$5="Particulate", ISNUMBER(Data!$O66)), (1-Data!$O66), 1) * IF(AND($K$3="Yes", ISNUMBER(Data!$Q66)), (1-Data!$Q66), 1))</f>
        <v>0</v>
      </c>
      <c r="AX66" s="3">
        <f>IF(OR(Data!AY66="", Data!$H66="", $G66=""), 0, ((Data!AY66*Data!$H66*$G66)/2000) * IF(AND(AX$5="Particulate", ISNUMBER(Data!$O66)), (1-Data!$O66), 1) * IF(AND($K$3="Yes", ISNUMBER(Data!$Q66)), (1-Data!$Q66), 1))</f>
        <v>0</v>
      </c>
      <c r="AY66" s="3">
        <f>IF(OR(Data!AZ66="", Data!$H66="", $G66=""), 0, ((Data!AZ66*Data!$H66*$G66)/2000) * IF(AND(AY$5="Particulate", ISNUMBER(Data!$O66)), (1-Data!$O66), 1) * IF(AND($K$3="Yes", ISNUMBER(Data!$Q66)), (1-Data!$Q66), 1))</f>
        <v>0</v>
      </c>
      <c r="AZ66" s="3">
        <f>IF(OR(Data!BA66="", Data!$H66="", $G66=""), 0, ((Data!BA66*Data!$H66*$G66)/2000) * IF(AND(AZ$5="Particulate", ISNUMBER(Data!$O66)), (1-Data!$O66), 1) * IF(AND($K$3="Yes", ISNUMBER(Data!$Q66)), (1-Data!$Q66), 1))</f>
        <v>0</v>
      </c>
      <c r="BA66" s="3">
        <f>IF(OR(Data!BB66="", Data!$H66="", $G66=""), 0, ((Data!BB66*Data!$H66*$G66)/2000) * IF(AND(BA$5="Particulate", ISNUMBER(Data!$O66)), (1-Data!$O66), 1) * IF(AND($K$3="Yes", ISNUMBER(Data!$Q66)), (1-Data!$Q66), 1))</f>
        <v>0</v>
      </c>
      <c r="BB66" s="3">
        <f>IF(OR(Data!BC66="", Data!$H66="", $G66=""), 0, ((Data!BC66*Data!$H66*$G66)/2000) * IF(AND(BB$5="Particulate", ISNUMBER(Data!$O66)), (1-Data!$O66), 1) * IF(AND($K$3="Yes", ISNUMBER(Data!$Q66)), (1-Data!$Q66), 1))</f>
        <v>0</v>
      </c>
      <c r="BC66" s="3">
        <f>IF(OR(Data!BD66="", Data!$H66="", $G66=""), 0, ((Data!BD66*Data!$H66*$G66)/2000) * IF(AND(BC$5="Particulate", ISNUMBER(Data!$O66)), (1-Data!$O66), 1) * IF(AND($K$3="Yes", ISNUMBER(Data!$Q66)), (1-Data!$Q66), 1))</f>
        <v>0</v>
      </c>
      <c r="BD66" s="3">
        <f>IF(OR(Data!BE66="", Data!$H66="", $G66=""), 0, ((Data!BE66*Data!$H66*$G66)/2000) * IF(AND(BD$5="Particulate", ISNUMBER(Data!$O66)), (1-Data!$O66), 1) * IF(AND($K$3="Yes", ISNUMBER(Data!$Q66)), (1-Data!$Q66), 1))</f>
        <v>0</v>
      </c>
      <c r="BE66" s="3">
        <f>IF(OR(Data!BF66="", Data!$H66="", $G66=""), 0, ((Data!BF66*Data!$H66*$G66)/2000) * IF(AND(BE$5="Particulate", ISNUMBER(Data!$O66)), (1-Data!$O66), 1) * IF(AND($K$3="Yes", ISNUMBER(Data!$Q66)), (1-Data!$Q66), 1))</f>
        <v>0</v>
      </c>
      <c r="BF66" s="3">
        <f>IF(OR(Data!BG66="", Data!$H66="", $G66=""), 0, ((Data!BG66*Data!$H66*$G66)/2000) * IF(AND(BF$5="Particulate", ISNUMBER(Data!$O66)), (1-Data!$O66), 1) * IF(AND($K$3="Yes", ISNUMBER(Data!$Q66)), (1-Data!$Q66), 1))</f>
        <v>0</v>
      </c>
      <c r="BG66" s="3">
        <f>IF(OR(Data!BH66="", Data!$H66="", $G66=""), 0, ((Data!BH66*Data!$H66*$G66)/2000) * IF(AND(BG$5="Particulate", ISNUMBER(Data!$O66)), (1-Data!$O66), 1) * IF(AND($K$3="Yes", ISNUMBER(Data!$Q66)), (1-Data!$Q66), 1))</f>
        <v>0</v>
      </c>
      <c r="BH66" s="3">
        <f>IF(OR(Data!BI66="", Data!$H66="", $G66=""), 0, ((Data!BI66*Data!$H66*$G66)/2000) * IF(AND(BH$5="Particulate", ISNUMBER(Data!$O66)), (1-Data!$O66), 1) * IF(AND($K$3="Yes", ISNUMBER(Data!$Q66)), (1-Data!$Q66), 1))</f>
        <v>0</v>
      </c>
      <c r="BI66" s="3">
        <f>IF(OR(Data!BJ66="", Data!$H66="", $G66=""), 0, ((Data!BJ66*Data!$H66*$G66)/2000) * IF(AND(BI$5="Particulate", ISNUMBER(Data!$O66)), (1-Data!$O66), 1) * IF(AND($K$3="Yes", ISNUMBER(Data!$Q66)), (1-Data!$Q66), 1))</f>
        <v>0</v>
      </c>
      <c r="BJ66" s="3">
        <f>IF(OR(Data!BK66="", Data!$H66="", $G66=""), 0, ((Data!BK66*Data!$H66*$G66)/2000) * IF(AND(BJ$5="Particulate", ISNUMBER(Data!$O66)), (1-Data!$O66), 1) * IF(AND($K$3="Yes", ISNUMBER(Data!$Q66)), (1-Data!$Q66), 1))</f>
        <v>0</v>
      </c>
      <c r="BK66" s="3">
        <f>IF(OR(Data!BL66="", Data!$H66="", $G66=""), 0, ((Data!BL66*Data!$H66*$G66)/2000) * IF(AND(BK$5="Particulate", ISNUMBER(Data!$O66)), (1-Data!$O66), 1) * IF(AND($K$3="Yes", ISNUMBER(Data!$Q66)), (1-Data!$Q66), 1))</f>
        <v>0</v>
      </c>
      <c r="BL66" s="3">
        <f>IF(OR(Data!BM66="", Data!$H66="", $G66=""), 0, ((Data!BM66*Data!$H66*$G66)/2000) * IF(AND(BL$5="Particulate", ISNUMBER(Data!$O66)), (1-Data!$O66), 1) * IF(AND($K$3="Yes", ISNUMBER(Data!$Q66)), (1-Data!$Q66), 1))</f>
        <v>0</v>
      </c>
      <c r="BM66" s="3">
        <f>IF(OR(Data!BN66="", Data!$H66="", $G66=""), 0, ((Data!BN66*Data!$H66*$G66)/2000) * IF(AND(BM$5="Particulate", ISNUMBER(Data!$O66)), (1-Data!$O66), 1) * IF(AND($K$3="Yes", ISNUMBER(Data!$Q66)), (1-Data!$Q66), 1))</f>
        <v>0</v>
      </c>
      <c r="BN66" s="3">
        <f>IF(OR(Data!BO66="", Data!$H66="", $G66=""), 0, ((Data!BO66*Data!$H66*$G66)/2000) * IF(AND(BN$5="Particulate", ISNUMBER(Data!$O66)), (1-Data!$O66), 1) * IF(AND($K$3="Yes", ISNUMBER(Data!$Q66)), (1-Data!$Q66), 1))</f>
        <v>0</v>
      </c>
      <c r="BO66" s="3">
        <f>IF(OR(Data!BP66="", Data!$H66="", $G66=""), 0, ((Data!BP66*Data!$H66*$G66)/2000) * IF(AND(BO$5="Particulate", ISNUMBER(Data!$O66)), (1-Data!$O66), 1) * IF(AND($K$3="Yes", ISNUMBER(Data!$Q66)), (1-Data!$Q66), 1))</f>
        <v>0</v>
      </c>
      <c r="BP66" s="3">
        <f>IF(OR(Data!BQ66="", Data!$H66="", $G66=""), 0, ((Data!BQ66*Data!$H66*$G66)/2000) * IF(AND(BP$5="Particulate", ISNUMBER(Data!$O66)), (1-Data!$O66), 1) * IF(AND($K$3="Yes", ISNUMBER(Data!$Q66)), (1-Data!$Q66), 1))</f>
        <v>0</v>
      </c>
      <c r="BQ66" s="3">
        <f>IF(OR(Data!BR66="", Data!$H66="", $G66=""), 0, ((Data!BR66*Data!$H66*$G66)/2000) * IF(AND(BQ$5="Particulate", ISNUMBER(Data!$O66)), (1-Data!$O66), 1) * IF(AND($K$3="Yes", ISNUMBER(Data!$Q66)), (1-Data!$Q66), 1))</f>
        <v>0</v>
      </c>
      <c r="BR66" s="3">
        <f>IF(OR(Data!BS66="", Data!$H66="", $G66=""), 0, ((Data!BS66*Data!$H66*$G66)/2000) * IF(AND(BR$5="Particulate", ISNUMBER(Data!$O66)), (1-Data!$O66), 1) * IF(AND($K$3="Yes", ISNUMBER(Data!$Q66)), (1-Data!$Q66), 1))</f>
        <v>0</v>
      </c>
      <c r="BS66" s="3">
        <f>IF(OR(Data!BT66="", Data!$H66="", $G66=""), 0, ((Data!BT66*Data!$H66*$G66)/2000) * IF(AND(BS$5="Particulate", ISNUMBER(Data!$O66)), (1-Data!$O66), 1) * IF(AND($K$3="Yes", ISNUMBER(Data!$Q66)), (1-Data!$Q66), 1))</f>
        <v>0</v>
      </c>
      <c r="BT66" s="3">
        <f>IF(OR(Data!BU66="", Data!$H66="", $G66=""), 0, ((Data!BU66*Data!$H66*$G66)/2000) * IF(AND(BT$5="Particulate", ISNUMBER(Data!$O66)), (1-Data!$O66), 1) * IF(AND($K$3="Yes", ISNUMBER(Data!$Q66)), (1-Data!$Q66), 1))</f>
        <v>0</v>
      </c>
      <c r="BU66" s="3">
        <f>IF(OR(Data!BV66="", Data!$H66="", $G66=""), 0, ((Data!BV66*Data!$H66*$G66)/2000) * IF(AND(BU$5="Particulate", ISNUMBER(Data!$O66)), (1-Data!$O66), 1) * IF(AND($K$3="Yes", ISNUMBER(Data!$Q66)), (1-Data!$Q66), 1))</f>
        <v>0</v>
      </c>
      <c r="BV66" s="3">
        <f>IF(OR(Data!BW66="", Data!$H66="", $G66=""), 0, ((Data!BW66*Data!$H66*$G66)/2000) * IF(AND(BV$5="Particulate", ISNUMBER(Data!$O66)), (1-Data!$O66), 1) * IF(AND($K$3="Yes", ISNUMBER(Data!$Q66)), (1-Data!$Q66), 1))</f>
        <v>0</v>
      </c>
      <c r="BW66" s="3">
        <f>IF(OR(Data!BX66="", Data!$H66="", $G66=""), 0, ((Data!BX66*Data!$H66*$G66)/2000) * IF(AND(BW$5="Particulate", ISNUMBER(Data!$O66)), (1-Data!$O66), 1) * IF(AND($K$3="Yes", ISNUMBER(Data!$Q66)), (1-Data!$Q66), 1))</f>
        <v>0</v>
      </c>
      <c r="BX66" s="3">
        <f>IF(OR(Data!BY66="", Data!$H66="", $G66=""), 0, ((Data!BY66*Data!$H66*$G66)/2000) * IF(AND(BX$5="Particulate", ISNUMBER(Data!$O66)), (1-Data!$O66), 1) * IF(AND($K$3="Yes", ISNUMBER(Data!$Q66)), (1-Data!$Q66), 1))</f>
        <v>0</v>
      </c>
      <c r="BY66" s="3">
        <f>IF(OR(Data!BZ66="", Data!$H66="", $G66=""), 0, ((Data!BZ66*Data!$H66*$G66)/2000) * IF(AND(BY$5="Particulate", ISNUMBER(Data!$O66)), (1-Data!$O66), 1) * IF(AND($K$3="Yes", ISNUMBER(Data!$Q66)), (1-Data!$Q66), 1))</f>
        <v>0</v>
      </c>
      <c r="BZ66" s="3">
        <f>IF(OR(Data!CA66="", Data!$H66="", $G66=""), 0, ((Data!CA66*Data!$H66*$G66)/2000) * IF(AND(BZ$5="Particulate", ISNUMBER(Data!$O66)), (1-Data!$O66), 1) * IF(AND($K$3="Yes", ISNUMBER(Data!$Q66)), (1-Data!$Q66), 1))</f>
        <v>0</v>
      </c>
    </row>
    <row r="67" spans="1:78" x14ac:dyDescent="0.25">
      <c r="A67" s="347">
        <f>Data!A67</f>
        <v>59</v>
      </c>
      <c r="B67" s="108">
        <f>Data!B67</f>
        <v>0</v>
      </c>
      <c r="C67" s="108">
        <f>Data!C67</f>
        <v>0</v>
      </c>
      <c r="D67" s="108">
        <f>Data!D67</f>
        <v>0</v>
      </c>
      <c r="E67" s="108">
        <f>Data!E67</f>
        <v>0</v>
      </c>
      <c r="F67" s="108">
        <f>Data!F67</f>
        <v>0</v>
      </c>
      <c r="G67" s="189"/>
      <c r="Q67" s="365">
        <f>IF(ISNUMBER(Data!$K67), (Data!$K67*$G67)/2000, IF(AND(ISNUMBER(Data!$H67), ISNUMBER(Data!$I67)), (Data!$H67*Data!$I67*$G67)/2000, 0))</f>
        <v>0</v>
      </c>
      <c r="R67" s="17">
        <f>IF(ISNUMBER(Data!$L67), (Data!$L67*$G67)/2000, IF(AND(ISNUMBER(Data!$H67), ISNUMBER(Data!$J67)), (Data!$H67*Data!$J67*$G67)/2000, 0)) * IF(ISNUMBER(Data!$O67), 1-Data!$O67, 1) * IF(AND($K$3="yes",ISNUMBER(Data!$Q67)),(1-Data!$Q67),1)</f>
        <v>0</v>
      </c>
      <c r="S67" s="3">
        <f>IF(OR(Data!T67="", Data!$H67="", $G67=""), 0, ((Data!T67*Data!$H67*$G67)/2000) * IF(AND(S$5="Particulate", ISNUMBER(Data!$O67)), (1-Data!$O67), 1) * IF(AND($K$3="Yes", ISNUMBER(Data!$Q67)), (1-Data!$Q67), 1))</f>
        <v>0</v>
      </c>
      <c r="T67" s="3">
        <f>IF(OR(Data!U67="", Data!$H67="", $G67=""), 0, ((Data!U67*Data!$H67*$G67)/2000) * IF(AND(T$5="Particulate", ISNUMBER(Data!$O67)), (1-Data!$O67), 1) * IF(AND($K$3="Yes", ISNUMBER(Data!$Q67)), (1-Data!$Q67), 1))</f>
        <v>0</v>
      </c>
      <c r="U67" s="3">
        <f>IF(OR(Data!V67="", Data!$H67="", $G67=""), 0, ((Data!V67*Data!$H67*$G67)/2000) * IF(AND(U$5="Particulate", ISNUMBER(Data!$O67)), (1-Data!$O67), 1) * IF(AND($K$3="Yes", ISNUMBER(Data!$Q67)), (1-Data!$Q67), 1))</f>
        <v>0</v>
      </c>
      <c r="V67" s="3">
        <f>IF(OR(Data!W67="", Data!$H67="", $G67=""), 0, ((Data!W67*Data!$H67*$G67)/2000) * IF(AND(V$5="Particulate", ISNUMBER(Data!$O67)), (1-Data!$O67), 1) * IF(AND($K$3="Yes", ISNUMBER(Data!$Q67)), (1-Data!$Q67), 1))</f>
        <v>0</v>
      </c>
      <c r="W67" s="3">
        <f>IF(OR(Data!X67="", Data!$H67="", $G67=""), 0, ((Data!X67*Data!$H67*$G67)/2000) * IF(AND(W$5="Particulate", ISNUMBER(Data!$O67)), (1-Data!$O67), 1) * IF(AND($K$3="Yes", ISNUMBER(Data!$Q67)), (1-Data!$Q67), 1))</f>
        <v>0</v>
      </c>
      <c r="X67" s="3">
        <f>IF(OR(Data!Y67="", Data!$H67="", $G67=""), 0, ((Data!Y67*Data!$H67*$G67)/2000) * IF(AND(X$5="Particulate", ISNUMBER(Data!$O67)), (1-Data!$O67), 1) * IF(AND($K$3="Yes", ISNUMBER(Data!$Q67)), (1-Data!$Q67), 1))</f>
        <v>0</v>
      </c>
      <c r="Y67" s="3">
        <f>IF(OR(Data!Z67="", Data!$H67="", $G67=""), 0, ((Data!Z67*Data!$H67*$G67)/2000) * IF(AND(Y$5="Particulate", ISNUMBER(Data!$O67)), (1-Data!$O67), 1) * IF(AND($K$3="Yes", ISNUMBER(Data!$Q67)), (1-Data!$Q67), 1))</f>
        <v>0</v>
      </c>
      <c r="Z67" s="3">
        <f>IF(OR(Data!AA67="", Data!$H67="", $G67=""), 0, ((Data!AA67*Data!$H67*$G67)/2000) * IF(AND(Z$5="Particulate", ISNUMBER(Data!$O67)), (1-Data!$O67), 1) * IF(AND($K$3="Yes", ISNUMBER(Data!$Q67)), (1-Data!$Q67), 1))</f>
        <v>0</v>
      </c>
      <c r="AA67" s="3">
        <f>IF(OR(Data!AB67="", Data!$H67="", $G67=""), 0, ((Data!AB67*Data!$H67*$G67)/2000) * IF(AND(AA$5="Particulate", ISNUMBER(Data!$O67)), (1-Data!$O67), 1) * IF(AND($K$3="Yes", ISNUMBER(Data!$Q67)), (1-Data!$Q67), 1))</f>
        <v>0</v>
      </c>
      <c r="AB67" s="3">
        <f>IF(OR(Data!AC67="", Data!$H67="", $G67=""), 0, ((Data!AC67*Data!$H67*$G67)/2000) * IF(AND(AB$5="Particulate", ISNUMBER(Data!$O67)), (1-Data!$O67), 1) * IF(AND($K$3="Yes", ISNUMBER(Data!$Q67)), (1-Data!$Q67), 1))</f>
        <v>0</v>
      </c>
      <c r="AC67" s="3">
        <f>IF(OR(Data!AD67="", Data!$H67="", $G67=""), 0, ((Data!AD67*Data!$H67*$G67)/2000) * IF(AND(AC$5="Particulate", ISNUMBER(Data!$O67)), (1-Data!$O67), 1) * IF(AND($K$3="Yes", ISNUMBER(Data!$Q67)), (1-Data!$Q67), 1))</f>
        <v>0</v>
      </c>
      <c r="AD67" s="3">
        <f>IF(OR(Data!AE67="", Data!$H67="", $G67=""), 0, ((Data!AE67*Data!$H67*$G67)/2000) * IF(AND(AD$5="Particulate", ISNUMBER(Data!$O67)), (1-Data!$O67), 1) * IF(AND($K$3="Yes", ISNUMBER(Data!$Q67)), (1-Data!$Q67), 1))</f>
        <v>0</v>
      </c>
      <c r="AE67" s="3">
        <f>IF(OR(Data!AF67="", Data!$H67="", $G67=""), 0, ((Data!AF67*Data!$H67*$G67)/2000) * IF(AND(AE$5="Particulate", ISNUMBER(Data!$O67)), (1-Data!$O67), 1) * IF(AND($K$3="Yes", ISNUMBER(Data!$Q67)), (1-Data!$Q67), 1))</f>
        <v>0</v>
      </c>
      <c r="AF67" s="3">
        <f>IF(OR(Data!AG67="", Data!$H67="", $G67=""), 0, ((Data!AG67*Data!$H67*$G67)/2000) * IF(AND(AF$5="Particulate", ISNUMBER(Data!$O67)), (1-Data!$O67), 1) * IF(AND($K$3="Yes", ISNUMBER(Data!$Q67)), (1-Data!$Q67), 1))</f>
        <v>0</v>
      </c>
      <c r="AG67" s="3">
        <f>IF(OR(Data!AH67="", Data!$H67="", $G67=""), 0, ((Data!AH67*Data!$H67*$G67)/2000) * IF(AND(AG$5="Particulate", ISNUMBER(Data!$O67)), (1-Data!$O67), 1) * IF(AND($K$3="Yes", ISNUMBER(Data!$Q67)), (1-Data!$Q67), 1))</f>
        <v>0</v>
      </c>
      <c r="AH67" s="3">
        <f>IF(OR(Data!AI67="", Data!$H67="", $G67=""), 0, ((Data!AI67*Data!$H67*$G67)/2000) * IF(AND(AH$5="Particulate", ISNUMBER(Data!$O67)), (1-Data!$O67), 1) * IF(AND($K$3="Yes", ISNUMBER(Data!$Q67)), (1-Data!$Q67), 1))</f>
        <v>0</v>
      </c>
      <c r="AI67" s="3">
        <f>IF(OR(Data!AJ67="", Data!$H67="", $G67=""), 0, ((Data!AJ67*Data!$H67*$G67)/2000) * IF(AND(AI$5="Particulate", ISNUMBER(Data!$O67)), (1-Data!$O67), 1) * IF(AND($K$3="Yes", ISNUMBER(Data!$Q67)), (1-Data!$Q67), 1))</f>
        <v>0</v>
      </c>
      <c r="AJ67" s="3">
        <f>IF(OR(Data!AK67="", Data!$H67="", $G67=""), 0, ((Data!AK67*Data!$H67*$G67)/2000) * IF(AND(AJ$5="Particulate", ISNUMBER(Data!$O67)), (1-Data!$O67), 1) * IF(AND($K$3="Yes", ISNUMBER(Data!$Q67)), (1-Data!$Q67), 1))</f>
        <v>0</v>
      </c>
      <c r="AK67" s="3">
        <f>IF(OR(Data!AL67="", Data!$H67="", $G67=""), 0, ((Data!AL67*Data!$H67*$G67)/2000) * IF(AND(AK$5="Particulate", ISNUMBER(Data!$O67)), (1-Data!$O67), 1) * IF(AND($K$3="Yes", ISNUMBER(Data!$Q67)), (1-Data!$Q67), 1))</f>
        <v>0</v>
      </c>
      <c r="AL67" s="3">
        <f>IF(OR(Data!AM67="", Data!$H67="", $G67=""), 0, ((Data!AM67*Data!$H67*$G67)/2000) * IF(AND(AL$5="Particulate", ISNUMBER(Data!$O67)), (1-Data!$O67), 1) * IF(AND($K$3="Yes", ISNUMBER(Data!$Q67)), (1-Data!$Q67), 1))</f>
        <v>0</v>
      </c>
      <c r="AM67" s="3">
        <f>IF(OR(Data!AN67="", Data!$H67="", $G67=""), 0, ((Data!AN67*Data!$H67*$G67)/2000) * IF(AND(AM$5="Particulate", ISNUMBER(Data!$O67)), (1-Data!$O67), 1) * IF(AND($K$3="Yes", ISNUMBER(Data!$Q67)), (1-Data!$Q67), 1))</f>
        <v>0</v>
      </c>
      <c r="AN67" s="3">
        <f>IF(OR(Data!AO67="", Data!$H67="", $G67=""), 0, ((Data!AO67*Data!$H67*$G67)/2000) * IF(AND(AN$5="Particulate", ISNUMBER(Data!$O67)), (1-Data!$O67), 1) * IF(AND($K$3="Yes", ISNUMBER(Data!$Q67)), (1-Data!$Q67), 1))</f>
        <v>0</v>
      </c>
      <c r="AO67" s="3">
        <f>IF(OR(Data!AP67="", Data!$H67="", $G67=""), 0, ((Data!AP67*Data!$H67*$G67)/2000) * IF(AND(AO$5="Particulate", ISNUMBER(Data!$O67)), (1-Data!$O67), 1) * IF(AND($K$3="Yes", ISNUMBER(Data!$Q67)), (1-Data!$Q67), 1))</f>
        <v>0</v>
      </c>
      <c r="AP67" s="3">
        <f>IF(OR(Data!AQ67="", Data!$H67="", $G67=""), 0, ((Data!AQ67*Data!$H67*$G67)/2000) * IF(AND(AP$5="Particulate", ISNUMBER(Data!$O67)), (1-Data!$O67), 1) * IF(AND($K$3="Yes", ISNUMBER(Data!$Q67)), (1-Data!$Q67), 1))</f>
        <v>0</v>
      </c>
      <c r="AQ67" s="3">
        <f>IF(OR(Data!AR67="", Data!$H67="", $G67=""), 0, ((Data!AR67*Data!$H67*$G67)/2000) * IF(AND(AQ$5="Particulate", ISNUMBER(Data!$O67)), (1-Data!$O67), 1) * IF(AND($K$3="Yes", ISNUMBER(Data!$Q67)), (1-Data!$Q67), 1))</f>
        <v>0</v>
      </c>
      <c r="AR67" s="3">
        <f>IF(OR(Data!AS67="", Data!$H67="", $G67=""), 0, ((Data!AS67*Data!$H67*$G67)/2000) * IF(AND(AR$5="Particulate", ISNUMBER(Data!$O67)), (1-Data!$O67), 1) * IF(AND($K$3="Yes", ISNUMBER(Data!$Q67)), (1-Data!$Q67), 1))</f>
        <v>0</v>
      </c>
      <c r="AS67" s="3">
        <f>IF(OR(Data!AT67="", Data!$H67="", $G67=""), 0, ((Data!AT67*Data!$H67*$G67)/2000) * IF(AND(AS$5="Particulate", ISNUMBER(Data!$O67)), (1-Data!$O67), 1) * IF(AND($K$3="Yes", ISNUMBER(Data!$Q67)), (1-Data!$Q67), 1))</f>
        <v>0</v>
      </c>
      <c r="AT67" s="3">
        <f>IF(OR(Data!AU67="", Data!$H67="", $G67=""), 0, ((Data!AU67*Data!$H67*$G67)/2000) * IF(AND(AT$5="Particulate", ISNUMBER(Data!$O67)), (1-Data!$O67), 1) * IF(AND($K$3="Yes", ISNUMBER(Data!$Q67)), (1-Data!$Q67), 1))</f>
        <v>0</v>
      </c>
      <c r="AU67" s="3">
        <f>IF(OR(Data!AV67="", Data!$H67="", $G67=""), 0, ((Data!AV67*Data!$H67*$G67)/2000) * IF(AND(AU$5="Particulate", ISNUMBER(Data!$O67)), (1-Data!$O67), 1) * IF(AND($K$3="Yes", ISNUMBER(Data!$Q67)), (1-Data!$Q67), 1))</f>
        <v>0</v>
      </c>
      <c r="AV67" s="3">
        <f>IF(OR(Data!AW67="", Data!$H67="", $G67=""), 0, ((Data!AW67*Data!$H67*$G67)/2000) * IF(AND(AV$5="Particulate", ISNUMBER(Data!$O67)), (1-Data!$O67), 1) * IF(AND($K$3="Yes", ISNUMBER(Data!$Q67)), (1-Data!$Q67), 1))</f>
        <v>0</v>
      </c>
      <c r="AW67" s="3">
        <f>IF(OR(Data!AX67="", Data!$H67="", $G67=""), 0, ((Data!AX67*Data!$H67*$G67)/2000) * IF(AND(AW$5="Particulate", ISNUMBER(Data!$O67)), (1-Data!$O67), 1) * IF(AND($K$3="Yes", ISNUMBER(Data!$Q67)), (1-Data!$Q67), 1))</f>
        <v>0</v>
      </c>
      <c r="AX67" s="3">
        <f>IF(OR(Data!AY67="", Data!$H67="", $G67=""), 0, ((Data!AY67*Data!$H67*$G67)/2000) * IF(AND(AX$5="Particulate", ISNUMBER(Data!$O67)), (1-Data!$O67), 1) * IF(AND($K$3="Yes", ISNUMBER(Data!$Q67)), (1-Data!$Q67), 1))</f>
        <v>0</v>
      </c>
      <c r="AY67" s="3">
        <f>IF(OR(Data!AZ67="", Data!$H67="", $G67=""), 0, ((Data!AZ67*Data!$H67*$G67)/2000) * IF(AND(AY$5="Particulate", ISNUMBER(Data!$O67)), (1-Data!$O67), 1) * IF(AND($K$3="Yes", ISNUMBER(Data!$Q67)), (1-Data!$Q67), 1))</f>
        <v>0</v>
      </c>
      <c r="AZ67" s="3">
        <f>IF(OR(Data!BA67="", Data!$H67="", $G67=""), 0, ((Data!BA67*Data!$H67*$G67)/2000) * IF(AND(AZ$5="Particulate", ISNUMBER(Data!$O67)), (1-Data!$O67), 1) * IF(AND($K$3="Yes", ISNUMBER(Data!$Q67)), (1-Data!$Q67), 1))</f>
        <v>0</v>
      </c>
      <c r="BA67" s="3">
        <f>IF(OR(Data!BB67="", Data!$H67="", $G67=""), 0, ((Data!BB67*Data!$H67*$G67)/2000) * IF(AND(BA$5="Particulate", ISNUMBER(Data!$O67)), (1-Data!$O67), 1) * IF(AND($K$3="Yes", ISNUMBER(Data!$Q67)), (1-Data!$Q67), 1))</f>
        <v>0</v>
      </c>
      <c r="BB67" s="3">
        <f>IF(OR(Data!BC67="", Data!$H67="", $G67=""), 0, ((Data!BC67*Data!$H67*$G67)/2000) * IF(AND(BB$5="Particulate", ISNUMBER(Data!$O67)), (1-Data!$O67), 1) * IF(AND($K$3="Yes", ISNUMBER(Data!$Q67)), (1-Data!$Q67), 1))</f>
        <v>0</v>
      </c>
      <c r="BC67" s="3">
        <f>IF(OR(Data!BD67="", Data!$H67="", $G67=""), 0, ((Data!BD67*Data!$H67*$G67)/2000) * IF(AND(BC$5="Particulate", ISNUMBER(Data!$O67)), (1-Data!$O67), 1) * IF(AND($K$3="Yes", ISNUMBER(Data!$Q67)), (1-Data!$Q67), 1))</f>
        <v>0</v>
      </c>
      <c r="BD67" s="3">
        <f>IF(OR(Data!BE67="", Data!$H67="", $G67=""), 0, ((Data!BE67*Data!$H67*$G67)/2000) * IF(AND(BD$5="Particulate", ISNUMBER(Data!$O67)), (1-Data!$O67), 1) * IF(AND($K$3="Yes", ISNUMBER(Data!$Q67)), (1-Data!$Q67), 1))</f>
        <v>0</v>
      </c>
      <c r="BE67" s="3">
        <f>IF(OR(Data!BF67="", Data!$H67="", $G67=""), 0, ((Data!BF67*Data!$H67*$G67)/2000) * IF(AND(BE$5="Particulate", ISNUMBER(Data!$O67)), (1-Data!$O67), 1) * IF(AND($K$3="Yes", ISNUMBER(Data!$Q67)), (1-Data!$Q67), 1))</f>
        <v>0</v>
      </c>
      <c r="BF67" s="3">
        <f>IF(OR(Data!BG67="", Data!$H67="", $G67=""), 0, ((Data!BG67*Data!$H67*$G67)/2000) * IF(AND(BF$5="Particulate", ISNUMBER(Data!$O67)), (1-Data!$O67), 1) * IF(AND($K$3="Yes", ISNUMBER(Data!$Q67)), (1-Data!$Q67), 1))</f>
        <v>0</v>
      </c>
      <c r="BG67" s="3">
        <f>IF(OR(Data!BH67="", Data!$H67="", $G67=""), 0, ((Data!BH67*Data!$H67*$G67)/2000) * IF(AND(BG$5="Particulate", ISNUMBER(Data!$O67)), (1-Data!$O67), 1) * IF(AND($K$3="Yes", ISNUMBER(Data!$Q67)), (1-Data!$Q67), 1))</f>
        <v>0</v>
      </c>
      <c r="BH67" s="3">
        <f>IF(OR(Data!BI67="", Data!$H67="", $G67=""), 0, ((Data!BI67*Data!$H67*$G67)/2000) * IF(AND(BH$5="Particulate", ISNUMBER(Data!$O67)), (1-Data!$O67), 1) * IF(AND($K$3="Yes", ISNUMBER(Data!$Q67)), (1-Data!$Q67), 1))</f>
        <v>0</v>
      </c>
      <c r="BI67" s="3">
        <f>IF(OR(Data!BJ67="", Data!$H67="", $G67=""), 0, ((Data!BJ67*Data!$H67*$G67)/2000) * IF(AND(BI$5="Particulate", ISNUMBER(Data!$O67)), (1-Data!$O67), 1) * IF(AND($K$3="Yes", ISNUMBER(Data!$Q67)), (1-Data!$Q67), 1))</f>
        <v>0</v>
      </c>
      <c r="BJ67" s="3">
        <f>IF(OR(Data!BK67="", Data!$H67="", $G67=""), 0, ((Data!BK67*Data!$H67*$G67)/2000) * IF(AND(BJ$5="Particulate", ISNUMBER(Data!$O67)), (1-Data!$O67), 1) * IF(AND($K$3="Yes", ISNUMBER(Data!$Q67)), (1-Data!$Q67), 1))</f>
        <v>0</v>
      </c>
      <c r="BK67" s="3">
        <f>IF(OR(Data!BL67="", Data!$H67="", $G67=""), 0, ((Data!BL67*Data!$H67*$G67)/2000) * IF(AND(BK$5="Particulate", ISNUMBER(Data!$O67)), (1-Data!$O67), 1) * IF(AND($K$3="Yes", ISNUMBER(Data!$Q67)), (1-Data!$Q67), 1))</f>
        <v>0</v>
      </c>
      <c r="BL67" s="3">
        <f>IF(OR(Data!BM67="", Data!$H67="", $G67=""), 0, ((Data!BM67*Data!$H67*$G67)/2000) * IF(AND(BL$5="Particulate", ISNUMBER(Data!$O67)), (1-Data!$O67), 1) * IF(AND($K$3="Yes", ISNUMBER(Data!$Q67)), (1-Data!$Q67), 1))</f>
        <v>0</v>
      </c>
      <c r="BM67" s="3">
        <f>IF(OR(Data!BN67="", Data!$H67="", $G67=""), 0, ((Data!BN67*Data!$H67*$G67)/2000) * IF(AND(BM$5="Particulate", ISNUMBER(Data!$O67)), (1-Data!$O67), 1) * IF(AND($K$3="Yes", ISNUMBER(Data!$Q67)), (1-Data!$Q67), 1))</f>
        <v>0</v>
      </c>
      <c r="BN67" s="3">
        <f>IF(OR(Data!BO67="", Data!$H67="", $G67=""), 0, ((Data!BO67*Data!$H67*$G67)/2000) * IF(AND(BN$5="Particulate", ISNUMBER(Data!$O67)), (1-Data!$O67), 1) * IF(AND($K$3="Yes", ISNUMBER(Data!$Q67)), (1-Data!$Q67), 1))</f>
        <v>0</v>
      </c>
      <c r="BO67" s="3">
        <f>IF(OR(Data!BP67="", Data!$H67="", $G67=""), 0, ((Data!BP67*Data!$H67*$G67)/2000) * IF(AND(BO$5="Particulate", ISNUMBER(Data!$O67)), (1-Data!$O67), 1) * IF(AND($K$3="Yes", ISNUMBER(Data!$Q67)), (1-Data!$Q67), 1))</f>
        <v>0</v>
      </c>
      <c r="BP67" s="3">
        <f>IF(OR(Data!BQ67="", Data!$H67="", $G67=""), 0, ((Data!BQ67*Data!$H67*$G67)/2000) * IF(AND(BP$5="Particulate", ISNUMBER(Data!$O67)), (1-Data!$O67), 1) * IF(AND($K$3="Yes", ISNUMBER(Data!$Q67)), (1-Data!$Q67), 1))</f>
        <v>0</v>
      </c>
      <c r="BQ67" s="3">
        <f>IF(OR(Data!BR67="", Data!$H67="", $G67=""), 0, ((Data!BR67*Data!$H67*$G67)/2000) * IF(AND(BQ$5="Particulate", ISNUMBER(Data!$O67)), (1-Data!$O67), 1) * IF(AND($K$3="Yes", ISNUMBER(Data!$Q67)), (1-Data!$Q67), 1))</f>
        <v>0</v>
      </c>
      <c r="BR67" s="3">
        <f>IF(OR(Data!BS67="", Data!$H67="", $G67=""), 0, ((Data!BS67*Data!$H67*$G67)/2000) * IF(AND(BR$5="Particulate", ISNUMBER(Data!$O67)), (1-Data!$O67), 1) * IF(AND($K$3="Yes", ISNUMBER(Data!$Q67)), (1-Data!$Q67), 1))</f>
        <v>0</v>
      </c>
      <c r="BS67" s="3">
        <f>IF(OR(Data!BT67="", Data!$H67="", $G67=""), 0, ((Data!BT67*Data!$H67*$G67)/2000) * IF(AND(BS$5="Particulate", ISNUMBER(Data!$O67)), (1-Data!$O67), 1) * IF(AND($K$3="Yes", ISNUMBER(Data!$Q67)), (1-Data!$Q67), 1))</f>
        <v>0</v>
      </c>
      <c r="BT67" s="3">
        <f>IF(OR(Data!BU67="", Data!$H67="", $G67=""), 0, ((Data!BU67*Data!$H67*$G67)/2000) * IF(AND(BT$5="Particulate", ISNUMBER(Data!$O67)), (1-Data!$O67), 1) * IF(AND($K$3="Yes", ISNUMBER(Data!$Q67)), (1-Data!$Q67), 1))</f>
        <v>0</v>
      </c>
      <c r="BU67" s="3">
        <f>IF(OR(Data!BV67="", Data!$H67="", $G67=""), 0, ((Data!BV67*Data!$H67*$G67)/2000) * IF(AND(BU$5="Particulate", ISNUMBER(Data!$O67)), (1-Data!$O67), 1) * IF(AND($K$3="Yes", ISNUMBER(Data!$Q67)), (1-Data!$Q67), 1))</f>
        <v>0</v>
      </c>
      <c r="BV67" s="3">
        <f>IF(OR(Data!BW67="", Data!$H67="", $G67=""), 0, ((Data!BW67*Data!$H67*$G67)/2000) * IF(AND(BV$5="Particulate", ISNUMBER(Data!$O67)), (1-Data!$O67), 1) * IF(AND($K$3="Yes", ISNUMBER(Data!$Q67)), (1-Data!$Q67), 1))</f>
        <v>0</v>
      </c>
      <c r="BW67" s="3">
        <f>IF(OR(Data!BX67="", Data!$H67="", $G67=""), 0, ((Data!BX67*Data!$H67*$G67)/2000) * IF(AND(BW$5="Particulate", ISNUMBER(Data!$O67)), (1-Data!$O67), 1) * IF(AND($K$3="Yes", ISNUMBER(Data!$Q67)), (1-Data!$Q67), 1))</f>
        <v>0</v>
      </c>
      <c r="BX67" s="3">
        <f>IF(OR(Data!BY67="", Data!$H67="", $G67=""), 0, ((Data!BY67*Data!$H67*$G67)/2000) * IF(AND(BX$5="Particulate", ISNUMBER(Data!$O67)), (1-Data!$O67), 1) * IF(AND($K$3="Yes", ISNUMBER(Data!$Q67)), (1-Data!$Q67), 1))</f>
        <v>0</v>
      </c>
      <c r="BY67" s="3">
        <f>IF(OR(Data!BZ67="", Data!$H67="", $G67=""), 0, ((Data!BZ67*Data!$H67*$G67)/2000) * IF(AND(BY$5="Particulate", ISNUMBER(Data!$O67)), (1-Data!$O67), 1) * IF(AND($K$3="Yes", ISNUMBER(Data!$Q67)), (1-Data!$Q67), 1))</f>
        <v>0</v>
      </c>
      <c r="BZ67" s="3">
        <f>IF(OR(Data!CA67="", Data!$H67="", $G67=""), 0, ((Data!CA67*Data!$H67*$G67)/2000) * IF(AND(BZ$5="Particulate", ISNUMBER(Data!$O67)), (1-Data!$O67), 1) * IF(AND($K$3="Yes", ISNUMBER(Data!$Q67)), (1-Data!$Q67), 1))</f>
        <v>0</v>
      </c>
    </row>
    <row r="68" spans="1:78" x14ac:dyDescent="0.25">
      <c r="A68" s="347">
        <f>Data!A68</f>
        <v>60</v>
      </c>
      <c r="B68" s="108">
        <f>Data!B68</f>
        <v>0</v>
      </c>
      <c r="C68" s="108">
        <f>Data!C68</f>
        <v>0</v>
      </c>
      <c r="D68" s="108">
        <f>Data!D68</f>
        <v>0</v>
      </c>
      <c r="E68" s="108">
        <f>Data!E68</f>
        <v>0</v>
      </c>
      <c r="F68" s="108">
        <f>Data!F68</f>
        <v>0</v>
      </c>
      <c r="G68" s="189"/>
      <c r="Q68" s="365">
        <f>IF(ISNUMBER(Data!$K68), (Data!$K68*$G68)/2000, IF(AND(ISNUMBER(Data!$H68), ISNUMBER(Data!$I68)), (Data!$H68*Data!$I68*$G68)/2000, 0))</f>
        <v>0</v>
      </c>
      <c r="R68" s="17">
        <f>IF(ISNUMBER(Data!$L68), (Data!$L68*$G68)/2000, IF(AND(ISNUMBER(Data!$H68), ISNUMBER(Data!$J68)), (Data!$H68*Data!$J68*$G68)/2000, 0)) * IF(ISNUMBER(Data!$O68), 1-Data!$O68, 1) * IF(AND($K$3="yes",ISNUMBER(Data!$Q68)),(1-Data!$Q68),1)</f>
        <v>0</v>
      </c>
      <c r="S68" s="3">
        <f>IF(OR(Data!T68="", Data!$H68="", $G68=""), 0, ((Data!T68*Data!$H68*$G68)/2000) * IF(AND(S$5="Particulate", ISNUMBER(Data!$O68)), (1-Data!$O68), 1) * IF(AND($K$3="Yes", ISNUMBER(Data!$Q68)), (1-Data!$Q68), 1))</f>
        <v>0</v>
      </c>
      <c r="T68" s="3">
        <f>IF(OR(Data!U68="", Data!$H68="", $G68=""), 0, ((Data!U68*Data!$H68*$G68)/2000) * IF(AND(T$5="Particulate", ISNUMBER(Data!$O68)), (1-Data!$O68), 1) * IF(AND($K$3="Yes", ISNUMBER(Data!$Q68)), (1-Data!$Q68), 1))</f>
        <v>0</v>
      </c>
      <c r="U68" s="3">
        <f>IF(OR(Data!V68="", Data!$H68="", $G68=""), 0, ((Data!V68*Data!$H68*$G68)/2000) * IF(AND(U$5="Particulate", ISNUMBER(Data!$O68)), (1-Data!$O68), 1) * IF(AND($K$3="Yes", ISNUMBER(Data!$Q68)), (1-Data!$Q68), 1))</f>
        <v>0</v>
      </c>
      <c r="V68" s="3">
        <f>IF(OR(Data!W68="", Data!$H68="", $G68=""), 0, ((Data!W68*Data!$H68*$G68)/2000) * IF(AND(V$5="Particulate", ISNUMBER(Data!$O68)), (1-Data!$O68), 1) * IF(AND($K$3="Yes", ISNUMBER(Data!$Q68)), (1-Data!$Q68), 1))</f>
        <v>0</v>
      </c>
      <c r="W68" s="3">
        <f>IF(OR(Data!X68="", Data!$H68="", $G68=""), 0, ((Data!X68*Data!$H68*$G68)/2000) * IF(AND(W$5="Particulate", ISNUMBER(Data!$O68)), (1-Data!$O68), 1) * IF(AND($K$3="Yes", ISNUMBER(Data!$Q68)), (1-Data!$Q68), 1))</f>
        <v>0</v>
      </c>
      <c r="X68" s="3">
        <f>IF(OR(Data!Y68="", Data!$H68="", $G68=""), 0, ((Data!Y68*Data!$H68*$G68)/2000) * IF(AND(X$5="Particulate", ISNUMBER(Data!$O68)), (1-Data!$O68), 1) * IF(AND($K$3="Yes", ISNUMBER(Data!$Q68)), (1-Data!$Q68), 1))</f>
        <v>0</v>
      </c>
      <c r="Y68" s="3">
        <f>IF(OR(Data!Z68="", Data!$H68="", $G68=""), 0, ((Data!Z68*Data!$H68*$G68)/2000) * IF(AND(Y$5="Particulate", ISNUMBER(Data!$O68)), (1-Data!$O68), 1) * IF(AND($K$3="Yes", ISNUMBER(Data!$Q68)), (1-Data!$Q68), 1))</f>
        <v>0</v>
      </c>
      <c r="Z68" s="3">
        <f>IF(OR(Data!AA68="", Data!$H68="", $G68=""), 0, ((Data!AA68*Data!$H68*$G68)/2000) * IF(AND(Z$5="Particulate", ISNUMBER(Data!$O68)), (1-Data!$O68), 1) * IF(AND($K$3="Yes", ISNUMBER(Data!$Q68)), (1-Data!$Q68), 1))</f>
        <v>0</v>
      </c>
      <c r="AA68" s="3">
        <f>IF(OR(Data!AB68="", Data!$H68="", $G68=""), 0, ((Data!AB68*Data!$H68*$G68)/2000) * IF(AND(AA$5="Particulate", ISNUMBER(Data!$O68)), (1-Data!$O68), 1) * IF(AND($K$3="Yes", ISNUMBER(Data!$Q68)), (1-Data!$Q68), 1))</f>
        <v>0</v>
      </c>
      <c r="AB68" s="3">
        <f>IF(OR(Data!AC68="", Data!$H68="", $G68=""), 0, ((Data!AC68*Data!$H68*$G68)/2000) * IF(AND(AB$5="Particulate", ISNUMBER(Data!$O68)), (1-Data!$O68), 1) * IF(AND($K$3="Yes", ISNUMBER(Data!$Q68)), (1-Data!$Q68), 1))</f>
        <v>0</v>
      </c>
      <c r="AC68" s="3">
        <f>IF(OR(Data!AD68="", Data!$H68="", $G68=""), 0, ((Data!AD68*Data!$H68*$G68)/2000) * IF(AND(AC$5="Particulate", ISNUMBER(Data!$O68)), (1-Data!$O68), 1) * IF(AND($K$3="Yes", ISNUMBER(Data!$Q68)), (1-Data!$Q68), 1))</f>
        <v>0</v>
      </c>
      <c r="AD68" s="3">
        <f>IF(OR(Data!AE68="", Data!$H68="", $G68=""), 0, ((Data!AE68*Data!$H68*$G68)/2000) * IF(AND(AD$5="Particulate", ISNUMBER(Data!$O68)), (1-Data!$O68), 1) * IF(AND($K$3="Yes", ISNUMBER(Data!$Q68)), (1-Data!$Q68), 1))</f>
        <v>0</v>
      </c>
      <c r="AE68" s="3">
        <f>IF(OR(Data!AF68="", Data!$H68="", $G68=""), 0, ((Data!AF68*Data!$H68*$G68)/2000) * IF(AND(AE$5="Particulate", ISNUMBER(Data!$O68)), (1-Data!$O68), 1) * IF(AND($K$3="Yes", ISNUMBER(Data!$Q68)), (1-Data!$Q68), 1))</f>
        <v>0</v>
      </c>
      <c r="AF68" s="3">
        <f>IF(OR(Data!AG68="", Data!$H68="", $G68=""), 0, ((Data!AG68*Data!$H68*$G68)/2000) * IF(AND(AF$5="Particulate", ISNUMBER(Data!$O68)), (1-Data!$O68), 1) * IF(AND($K$3="Yes", ISNUMBER(Data!$Q68)), (1-Data!$Q68), 1))</f>
        <v>0</v>
      </c>
      <c r="AG68" s="3">
        <f>IF(OR(Data!AH68="", Data!$H68="", $G68=""), 0, ((Data!AH68*Data!$H68*$G68)/2000) * IF(AND(AG$5="Particulate", ISNUMBER(Data!$O68)), (1-Data!$O68), 1) * IF(AND($K$3="Yes", ISNUMBER(Data!$Q68)), (1-Data!$Q68), 1))</f>
        <v>0</v>
      </c>
      <c r="AH68" s="3">
        <f>IF(OR(Data!AI68="", Data!$H68="", $G68=""), 0, ((Data!AI68*Data!$H68*$G68)/2000) * IF(AND(AH$5="Particulate", ISNUMBER(Data!$O68)), (1-Data!$O68), 1) * IF(AND($K$3="Yes", ISNUMBER(Data!$Q68)), (1-Data!$Q68), 1))</f>
        <v>0</v>
      </c>
      <c r="AI68" s="3">
        <f>IF(OR(Data!AJ68="", Data!$H68="", $G68=""), 0, ((Data!AJ68*Data!$H68*$G68)/2000) * IF(AND(AI$5="Particulate", ISNUMBER(Data!$O68)), (1-Data!$O68), 1) * IF(AND($K$3="Yes", ISNUMBER(Data!$Q68)), (1-Data!$Q68), 1))</f>
        <v>0</v>
      </c>
      <c r="AJ68" s="3">
        <f>IF(OR(Data!AK68="", Data!$H68="", $G68=""), 0, ((Data!AK68*Data!$H68*$G68)/2000) * IF(AND(AJ$5="Particulate", ISNUMBER(Data!$O68)), (1-Data!$O68), 1) * IF(AND($K$3="Yes", ISNUMBER(Data!$Q68)), (1-Data!$Q68), 1))</f>
        <v>0</v>
      </c>
      <c r="AK68" s="3">
        <f>IF(OR(Data!AL68="", Data!$H68="", $G68=""), 0, ((Data!AL68*Data!$H68*$G68)/2000) * IF(AND(AK$5="Particulate", ISNUMBER(Data!$O68)), (1-Data!$O68), 1) * IF(AND($K$3="Yes", ISNUMBER(Data!$Q68)), (1-Data!$Q68), 1))</f>
        <v>0</v>
      </c>
      <c r="AL68" s="3">
        <f>IF(OR(Data!AM68="", Data!$H68="", $G68=""), 0, ((Data!AM68*Data!$H68*$G68)/2000) * IF(AND(AL$5="Particulate", ISNUMBER(Data!$O68)), (1-Data!$O68), 1) * IF(AND($K$3="Yes", ISNUMBER(Data!$Q68)), (1-Data!$Q68), 1))</f>
        <v>0</v>
      </c>
      <c r="AM68" s="3">
        <f>IF(OR(Data!AN68="", Data!$H68="", $G68=""), 0, ((Data!AN68*Data!$H68*$G68)/2000) * IF(AND(AM$5="Particulate", ISNUMBER(Data!$O68)), (1-Data!$O68), 1) * IF(AND($K$3="Yes", ISNUMBER(Data!$Q68)), (1-Data!$Q68), 1))</f>
        <v>0</v>
      </c>
      <c r="AN68" s="3">
        <f>IF(OR(Data!AO68="", Data!$H68="", $G68=""), 0, ((Data!AO68*Data!$H68*$G68)/2000) * IF(AND(AN$5="Particulate", ISNUMBER(Data!$O68)), (1-Data!$O68), 1) * IF(AND($K$3="Yes", ISNUMBER(Data!$Q68)), (1-Data!$Q68), 1))</f>
        <v>0</v>
      </c>
      <c r="AO68" s="3">
        <f>IF(OR(Data!AP68="", Data!$H68="", $G68=""), 0, ((Data!AP68*Data!$H68*$G68)/2000) * IF(AND(AO$5="Particulate", ISNUMBER(Data!$O68)), (1-Data!$O68), 1) * IF(AND($K$3="Yes", ISNUMBER(Data!$Q68)), (1-Data!$Q68), 1))</f>
        <v>0</v>
      </c>
      <c r="AP68" s="3">
        <f>IF(OR(Data!AQ68="", Data!$H68="", $G68=""), 0, ((Data!AQ68*Data!$H68*$G68)/2000) * IF(AND(AP$5="Particulate", ISNUMBER(Data!$O68)), (1-Data!$O68), 1) * IF(AND($K$3="Yes", ISNUMBER(Data!$Q68)), (1-Data!$Q68), 1))</f>
        <v>0</v>
      </c>
      <c r="AQ68" s="3">
        <f>IF(OR(Data!AR68="", Data!$H68="", $G68=""), 0, ((Data!AR68*Data!$H68*$G68)/2000) * IF(AND(AQ$5="Particulate", ISNUMBER(Data!$O68)), (1-Data!$O68), 1) * IF(AND($K$3="Yes", ISNUMBER(Data!$Q68)), (1-Data!$Q68), 1))</f>
        <v>0</v>
      </c>
      <c r="AR68" s="3">
        <f>IF(OR(Data!AS68="", Data!$H68="", $G68=""), 0, ((Data!AS68*Data!$H68*$G68)/2000) * IF(AND(AR$5="Particulate", ISNUMBER(Data!$O68)), (1-Data!$O68), 1) * IF(AND($K$3="Yes", ISNUMBER(Data!$Q68)), (1-Data!$Q68), 1))</f>
        <v>0</v>
      </c>
      <c r="AS68" s="3">
        <f>IF(OR(Data!AT68="", Data!$H68="", $G68=""), 0, ((Data!AT68*Data!$H68*$G68)/2000) * IF(AND(AS$5="Particulate", ISNUMBER(Data!$O68)), (1-Data!$O68), 1) * IF(AND($K$3="Yes", ISNUMBER(Data!$Q68)), (1-Data!$Q68), 1))</f>
        <v>0</v>
      </c>
      <c r="AT68" s="3">
        <f>IF(OR(Data!AU68="", Data!$H68="", $G68=""), 0, ((Data!AU68*Data!$H68*$G68)/2000) * IF(AND(AT$5="Particulate", ISNUMBER(Data!$O68)), (1-Data!$O68), 1) * IF(AND($K$3="Yes", ISNUMBER(Data!$Q68)), (1-Data!$Q68), 1))</f>
        <v>0</v>
      </c>
      <c r="AU68" s="3">
        <f>IF(OR(Data!AV68="", Data!$H68="", $G68=""), 0, ((Data!AV68*Data!$H68*$G68)/2000) * IF(AND(AU$5="Particulate", ISNUMBER(Data!$O68)), (1-Data!$O68), 1) * IF(AND($K$3="Yes", ISNUMBER(Data!$Q68)), (1-Data!$Q68), 1))</f>
        <v>0</v>
      </c>
      <c r="AV68" s="3">
        <f>IF(OR(Data!AW68="", Data!$H68="", $G68=""), 0, ((Data!AW68*Data!$H68*$G68)/2000) * IF(AND(AV$5="Particulate", ISNUMBER(Data!$O68)), (1-Data!$O68), 1) * IF(AND($K$3="Yes", ISNUMBER(Data!$Q68)), (1-Data!$Q68), 1))</f>
        <v>0</v>
      </c>
      <c r="AW68" s="3">
        <f>IF(OR(Data!AX68="", Data!$H68="", $G68=""), 0, ((Data!AX68*Data!$H68*$G68)/2000) * IF(AND(AW$5="Particulate", ISNUMBER(Data!$O68)), (1-Data!$O68), 1) * IF(AND($K$3="Yes", ISNUMBER(Data!$Q68)), (1-Data!$Q68), 1))</f>
        <v>0</v>
      </c>
      <c r="AX68" s="3">
        <f>IF(OR(Data!AY68="", Data!$H68="", $G68=""), 0, ((Data!AY68*Data!$H68*$G68)/2000) * IF(AND(AX$5="Particulate", ISNUMBER(Data!$O68)), (1-Data!$O68), 1) * IF(AND($K$3="Yes", ISNUMBER(Data!$Q68)), (1-Data!$Q68), 1))</f>
        <v>0</v>
      </c>
      <c r="AY68" s="3">
        <f>IF(OR(Data!AZ68="", Data!$H68="", $G68=""), 0, ((Data!AZ68*Data!$H68*$G68)/2000) * IF(AND(AY$5="Particulate", ISNUMBER(Data!$O68)), (1-Data!$O68), 1) * IF(AND($K$3="Yes", ISNUMBER(Data!$Q68)), (1-Data!$Q68), 1))</f>
        <v>0</v>
      </c>
      <c r="AZ68" s="3">
        <f>IF(OR(Data!BA68="", Data!$H68="", $G68=""), 0, ((Data!BA68*Data!$H68*$G68)/2000) * IF(AND(AZ$5="Particulate", ISNUMBER(Data!$O68)), (1-Data!$O68), 1) * IF(AND($K$3="Yes", ISNUMBER(Data!$Q68)), (1-Data!$Q68), 1))</f>
        <v>0</v>
      </c>
      <c r="BA68" s="3">
        <f>IF(OR(Data!BB68="", Data!$H68="", $G68=""), 0, ((Data!BB68*Data!$H68*$G68)/2000) * IF(AND(BA$5="Particulate", ISNUMBER(Data!$O68)), (1-Data!$O68), 1) * IF(AND($K$3="Yes", ISNUMBER(Data!$Q68)), (1-Data!$Q68), 1))</f>
        <v>0</v>
      </c>
      <c r="BB68" s="3">
        <f>IF(OR(Data!BC68="", Data!$H68="", $G68=""), 0, ((Data!BC68*Data!$H68*$G68)/2000) * IF(AND(BB$5="Particulate", ISNUMBER(Data!$O68)), (1-Data!$O68), 1) * IF(AND($K$3="Yes", ISNUMBER(Data!$Q68)), (1-Data!$Q68), 1))</f>
        <v>0</v>
      </c>
      <c r="BC68" s="3">
        <f>IF(OR(Data!BD68="", Data!$H68="", $G68=""), 0, ((Data!BD68*Data!$H68*$G68)/2000) * IF(AND(BC$5="Particulate", ISNUMBER(Data!$O68)), (1-Data!$O68), 1) * IF(AND($K$3="Yes", ISNUMBER(Data!$Q68)), (1-Data!$Q68), 1))</f>
        <v>0</v>
      </c>
      <c r="BD68" s="3">
        <f>IF(OR(Data!BE68="", Data!$H68="", $G68=""), 0, ((Data!BE68*Data!$H68*$G68)/2000) * IF(AND(BD$5="Particulate", ISNUMBER(Data!$O68)), (1-Data!$O68), 1) * IF(AND($K$3="Yes", ISNUMBER(Data!$Q68)), (1-Data!$Q68), 1))</f>
        <v>0</v>
      </c>
      <c r="BE68" s="3">
        <f>IF(OR(Data!BF68="", Data!$H68="", $G68=""), 0, ((Data!BF68*Data!$H68*$G68)/2000) * IF(AND(BE$5="Particulate", ISNUMBER(Data!$O68)), (1-Data!$O68), 1) * IF(AND($K$3="Yes", ISNUMBER(Data!$Q68)), (1-Data!$Q68), 1))</f>
        <v>0</v>
      </c>
      <c r="BF68" s="3">
        <f>IF(OR(Data!BG68="", Data!$H68="", $G68=""), 0, ((Data!BG68*Data!$H68*$G68)/2000) * IF(AND(BF$5="Particulate", ISNUMBER(Data!$O68)), (1-Data!$O68), 1) * IF(AND($K$3="Yes", ISNUMBER(Data!$Q68)), (1-Data!$Q68), 1))</f>
        <v>0</v>
      </c>
      <c r="BG68" s="3">
        <f>IF(OR(Data!BH68="", Data!$H68="", $G68=""), 0, ((Data!BH68*Data!$H68*$G68)/2000) * IF(AND(BG$5="Particulate", ISNUMBER(Data!$O68)), (1-Data!$O68), 1) * IF(AND($K$3="Yes", ISNUMBER(Data!$Q68)), (1-Data!$Q68), 1))</f>
        <v>0</v>
      </c>
      <c r="BH68" s="3">
        <f>IF(OR(Data!BI68="", Data!$H68="", $G68=""), 0, ((Data!BI68*Data!$H68*$G68)/2000) * IF(AND(BH$5="Particulate", ISNUMBER(Data!$O68)), (1-Data!$O68), 1) * IF(AND($K$3="Yes", ISNUMBER(Data!$Q68)), (1-Data!$Q68), 1))</f>
        <v>0</v>
      </c>
      <c r="BI68" s="3">
        <f>IF(OR(Data!BJ68="", Data!$H68="", $G68=""), 0, ((Data!BJ68*Data!$H68*$G68)/2000) * IF(AND(BI$5="Particulate", ISNUMBER(Data!$O68)), (1-Data!$O68), 1) * IF(AND($K$3="Yes", ISNUMBER(Data!$Q68)), (1-Data!$Q68), 1))</f>
        <v>0</v>
      </c>
      <c r="BJ68" s="3">
        <f>IF(OR(Data!BK68="", Data!$H68="", $G68=""), 0, ((Data!BK68*Data!$H68*$G68)/2000) * IF(AND(BJ$5="Particulate", ISNUMBER(Data!$O68)), (1-Data!$O68), 1) * IF(AND($K$3="Yes", ISNUMBER(Data!$Q68)), (1-Data!$Q68), 1))</f>
        <v>0</v>
      </c>
      <c r="BK68" s="3">
        <f>IF(OR(Data!BL68="", Data!$H68="", $G68=""), 0, ((Data!BL68*Data!$H68*$G68)/2000) * IF(AND(BK$5="Particulate", ISNUMBER(Data!$O68)), (1-Data!$O68), 1) * IF(AND($K$3="Yes", ISNUMBER(Data!$Q68)), (1-Data!$Q68), 1))</f>
        <v>0</v>
      </c>
      <c r="BL68" s="3">
        <f>IF(OR(Data!BM68="", Data!$H68="", $G68=""), 0, ((Data!BM68*Data!$H68*$G68)/2000) * IF(AND(BL$5="Particulate", ISNUMBER(Data!$O68)), (1-Data!$O68), 1) * IF(AND($K$3="Yes", ISNUMBER(Data!$Q68)), (1-Data!$Q68), 1))</f>
        <v>0</v>
      </c>
      <c r="BM68" s="3">
        <f>IF(OR(Data!BN68="", Data!$H68="", $G68=""), 0, ((Data!BN68*Data!$H68*$G68)/2000) * IF(AND(BM$5="Particulate", ISNUMBER(Data!$O68)), (1-Data!$O68), 1) * IF(AND($K$3="Yes", ISNUMBER(Data!$Q68)), (1-Data!$Q68), 1))</f>
        <v>0</v>
      </c>
      <c r="BN68" s="3">
        <f>IF(OR(Data!BO68="", Data!$H68="", $G68=""), 0, ((Data!BO68*Data!$H68*$G68)/2000) * IF(AND(BN$5="Particulate", ISNUMBER(Data!$O68)), (1-Data!$O68), 1) * IF(AND($K$3="Yes", ISNUMBER(Data!$Q68)), (1-Data!$Q68), 1))</f>
        <v>0</v>
      </c>
      <c r="BO68" s="3">
        <f>IF(OR(Data!BP68="", Data!$H68="", $G68=""), 0, ((Data!BP68*Data!$H68*$G68)/2000) * IF(AND(BO$5="Particulate", ISNUMBER(Data!$O68)), (1-Data!$O68), 1) * IF(AND($K$3="Yes", ISNUMBER(Data!$Q68)), (1-Data!$Q68), 1))</f>
        <v>0</v>
      </c>
      <c r="BP68" s="3">
        <f>IF(OR(Data!BQ68="", Data!$H68="", $G68=""), 0, ((Data!BQ68*Data!$H68*$G68)/2000) * IF(AND(BP$5="Particulate", ISNUMBER(Data!$O68)), (1-Data!$O68), 1) * IF(AND($K$3="Yes", ISNUMBER(Data!$Q68)), (1-Data!$Q68), 1))</f>
        <v>0</v>
      </c>
      <c r="BQ68" s="3">
        <f>IF(OR(Data!BR68="", Data!$H68="", $G68=""), 0, ((Data!BR68*Data!$H68*$G68)/2000) * IF(AND(BQ$5="Particulate", ISNUMBER(Data!$O68)), (1-Data!$O68), 1) * IF(AND($K$3="Yes", ISNUMBER(Data!$Q68)), (1-Data!$Q68), 1))</f>
        <v>0</v>
      </c>
      <c r="BR68" s="3">
        <f>IF(OR(Data!BS68="", Data!$H68="", $G68=""), 0, ((Data!BS68*Data!$H68*$G68)/2000) * IF(AND(BR$5="Particulate", ISNUMBER(Data!$O68)), (1-Data!$O68), 1) * IF(AND($K$3="Yes", ISNUMBER(Data!$Q68)), (1-Data!$Q68), 1))</f>
        <v>0</v>
      </c>
      <c r="BS68" s="3">
        <f>IF(OR(Data!BT68="", Data!$H68="", $G68=""), 0, ((Data!BT68*Data!$H68*$G68)/2000) * IF(AND(BS$5="Particulate", ISNUMBER(Data!$O68)), (1-Data!$O68), 1) * IF(AND($K$3="Yes", ISNUMBER(Data!$Q68)), (1-Data!$Q68), 1))</f>
        <v>0</v>
      </c>
      <c r="BT68" s="3">
        <f>IF(OR(Data!BU68="", Data!$H68="", $G68=""), 0, ((Data!BU68*Data!$H68*$G68)/2000) * IF(AND(BT$5="Particulate", ISNUMBER(Data!$O68)), (1-Data!$O68), 1) * IF(AND($K$3="Yes", ISNUMBER(Data!$Q68)), (1-Data!$Q68), 1))</f>
        <v>0</v>
      </c>
      <c r="BU68" s="3">
        <f>IF(OR(Data!BV68="", Data!$H68="", $G68=""), 0, ((Data!BV68*Data!$H68*$G68)/2000) * IF(AND(BU$5="Particulate", ISNUMBER(Data!$O68)), (1-Data!$O68), 1) * IF(AND($K$3="Yes", ISNUMBER(Data!$Q68)), (1-Data!$Q68), 1))</f>
        <v>0</v>
      </c>
      <c r="BV68" s="3">
        <f>IF(OR(Data!BW68="", Data!$H68="", $G68=""), 0, ((Data!BW68*Data!$H68*$G68)/2000) * IF(AND(BV$5="Particulate", ISNUMBER(Data!$O68)), (1-Data!$O68), 1) * IF(AND($K$3="Yes", ISNUMBER(Data!$Q68)), (1-Data!$Q68), 1))</f>
        <v>0</v>
      </c>
      <c r="BW68" s="3">
        <f>IF(OR(Data!BX68="", Data!$H68="", $G68=""), 0, ((Data!BX68*Data!$H68*$G68)/2000) * IF(AND(BW$5="Particulate", ISNUMBER(Data!$O68)), (1-Data!$O68), 1) * IF(AND($K$3="Yes", ISNUMBER(Data!$Q68)), (1-Data!$Q68), 1))</f>
        <v>0</v>
      </c>
      <c r="BX68" s="3">
        <f>IF(OR(Data!BY68="", Data!$H68="", $G68=""), 0, ((Data!BY68*Data!$H68*$G68)/2000) * IF(AND(BX$5="Particulate", ISNUMBER(Data!$O68)), (1-Data!$O68), 1) * IF(AND($K$3="Yes", ISNUMBER(Data!$Q68)), (1-Data!$Q68), 1))</f>
        <v>0</v>
      </c>
      <c r="BY68" s="3">
        <f>IF(OR(Data!BZ68="", Data!$H68="", $G68=""), 0, ((Data!BZ68*Data!$H68*$G68)/2000) * IF(AND(BY$5="Particulate", ISNUMBER(Data!$O68)), (1-Data!$O68), 1) * IF(AND($K$3="Yes", ISNUMBER(Data!$Q68)), (1-Data!$Q68), 1))</f>
        <v>0</v>
      </c>
      <c r="BZ68" s="3">
        <f>IF(OR(Data!CA68="", Data!$H68="", $G68=""), 0, ((Data!CA68*Data!$H68*$G68)/2000) * IF(AND(BZ$5="Particulate", ISNUMBER(Data!$O68)), (1-Data!$O68), 1) * IF(AND($K$3="Yes", ISNUMBER(Data!$Q68)), (1-Data!$Q68), 1))</f>
        <v>0</v>
      </c>
    </row>
    <row r="69" spans="1:78" x14ac:dyDescent="0.25">
      <c r="A69" s="347">
        <f>Data!A69</f>
        <v>61</v>
      </c>
      <c r="B69" s="108">
        <f>Data!B69</f>
        <v>0</v>
      </c>
      <c r="C69" s="108">
        <f>Data!C69</f>
        <v>0</v>
      </c>
      <c r="D69" s="108">
        <f>Data!D69</f>
        <v>0</v>
      </c>
      <c r="E69" s="108">
        <f>Data!E69</f>
        <v>0</v>
      </c>
      <c r="F69" s="108">
        <f>Data!F69</f>
        <v>0</v>
      </c>
      <c r="G69" s="189"/>
      <c r="Q69" s="365">
        <f>IF(ISNUMBER(Data!$K69), (Data!$K69*$G69)/2000, IF(AND(ISNUMBER(Data!$H69), ISNUMBER(Data!$I69)), (Data!$H69*Data!$I69*$G69)/2000, 0))</f>
        <v>0</v>
      </c>
      <c r="R69" s="17">
        <f>IF(ISNUMBER(Data!$L69), (Data!$L69*$G69)/2000, IF(AND(ISNUMBER(Data!$H69), ISNUMBER(Data!$J69)), (Data!$H69*Data!$J69*$G69)/2000, 0)) * IF(ISNUMBER(Data!$O69), 1-Data!$O69, 1) * IF(AND($K$3="yes",ISNUMBER(Data!$Q69)),(1-Data!$Q69),1)</f>
        <v>0</v>
      </c>
      <c r="S69" s="3">
        <f>IF(OR(Data!T69="", Data!$H69="", $G69=""), 0, ((Data!T69*Data!$H69*$G69)/2000) * IF(AND(S$5="Particulate", ISNUMBER(Data!$O69)), (1-Data!$O69), 1) * IF(AND($K$3="Yes", ISNUMBER(Data!$Q69)), (1-Data!$Q69), 1))</f>
        <v>0</v>
      </c>
      <c r="T69" s="3">
        <f>IF(OR(Data!U69="", Data!$H69="", $G69=""), 0, ((Data!U69*Data!$H69*$G69)/2000) * IF(AND(T$5="Particulate", ISNUMBER(Data!$O69)), (1-Data!$O69), 1) * IF(AND($K$3="Yes", ISNUMBER(Data!$Q69)), (1-Data!$Q69), 1))</f>
        <v>0</v>
      </c>
      <c r="U69" s="3">
        <f>IF(OR(Data!V69="", Data!$H69="", $G69=""), 0, ((Data!V69*Data!$H69*$G69)/2000) * IF(AND(U$5="Particulate", ISNUMBER(Data!$O69)), (1-Data!$O69), 1) * IF(AND($K$3="Yes", ISNUMBER(Data!$Q69)), (1-Data!$Q69), 1))</f>
        <v>0</v>
      </c>
      <c r="V69" s="3">
        <f>IF(OR(Data!W69="", Data!$H69="", $G69=""), 0, ((Data!W69*Data!$H69*$G69)/2000) * IF(AND(V$5="Particulate", ISNUMBER(Data!$O69)), (1-Data!$O69), 1) * IF(AND($K$3="Yes", ISNUMBER(Data!$Q69)), (1-Data!$Q69), 1))</f>
        <v>0</v>
      </c>
      <c r="W69" s="3">
        <f>IF(OR(Data!X69="", Data!$H69="", $G69=""), 0, ((Data!X69*Data!$H69*$G69)/2000) * IF(AND(W$5="Particulate", ISNUMBER(Data!$O69)), (1-Data!$O69), 1) * IF(AND($K$3="Yes", ISNUMBER(Data!$Q69)), (1-Data!$Q69), 1))</f>
        <v>0</v>
      </c>
      <c r="X69" s="3">
        <f>IF(OR(Data!Y69="", Data!$H69="", $G69=""), 0, ((Data!Y69*Data!$H69*$G69)/2000) * IF(AND(X$5="Particulate", ISNUMBER(Data!$O69)), (1-Data!$O69), 1) * IF(AND($K$3="Yes", ISNUMBER(Data!$Q69)), (1-Data!$Q69), 1))</f>
        <v>0</v>
      </c>
      <c r="Y69" s="3">
        <f>IF(OR(Data!Z69="", Data!$H69="", $G69=""), 0, ((Data!Z69*Data!$H69*$G69)/2000) * IF(AND(Y$5="Particulate", ISNUMBER(Data!$O69)), (1-Data!$O69), 1) * IF(AND($K$3="Yes", ISNUMBER(Data!$Q69)), (1-Data!$Q69), 1))</f>
        <v>0</v>
      </c>
      <c r="Z69" s="3">
        <f>IF(OR(Data!AA69="", Data!$H69="", $G69=""), 0, ((Data!AA69*Data!$H69*$G69)/2000) * IF(AND(Z$5="Particulate", ISNUMBER(Data!$O69)), (1-Data!$O69), 1) * IF(AND($K$3="Yes", ISNUMBER(Data!$Q69)), (1-Data!$Q69), 1))</f>
        <v>0</v>
      </c>
      <c r="AA69" s="3">
        <f>IF(OR(Data!AB69="", Data!$H69="", $G69=""), 0, ((Data!AB69*Data!$H69*$G69)/2000) * IF(AND(AA$5="Particulate", ISNUMBER(Data!$O69)), (1-Data!$O69), 1) * IF(AND($K$3="Yes", ISNUMBER(Data!$Q69)), (1-Data!$Q69), 1))</f>
        <v>0</v>
      </c>
      <c r="AB69" s="3">
        <f>IF(OR(Data!AC69="", Data!$H69="", $G69=""), 0, ((Data!AC69*Data!$H69*$G69)/2000) * IF(AND(AB$5="Particulate", ISNUMBER(Data!$O69)), (1-Data!$O69), 1) * IF(AND($K$3="Yes", ISNUMBER(Data!$Q69)), (1-Data!$Q69), 1))</f>
        <v>0</v>
      </c>
      <c r="AC69" s="3">
        <f>IF(OR(Data!AD69="", Data!$H69="", $G69=""), 0, ((Data!AD69*Data!$H69*$G69)/2000) * IF(AND(AC$5="Particulate", ISNUMBER(Data!$O69)), (1-Data!$O69), 1) * IF(AND($K$3="Yes", ISNUMBER(Data!$Q69)), (1-Data!$Q69), 1))</f>
        <v>0</v>
      </c>
      <c r="AD69" s="3">
        <f>IF(OR(Data!AE69="", Data!$H69="", $G69=""), 0, ((Data!AE69*Data!$H69*$G69)/2000) * IF(AND(AD$5="Particulate", ISNUMBER(Data!$O69)), (1-Data!$O69), 1) * IF(AND($K$3="Yes", ISNUMBER(Data!$Q69)), (1-Data!$Q69), 1))</f>
        <v>0</v>
      </c>
      <c r="AE69" s="3">
        <f>IF(OR(Data!AF69="", Data!$H69="", $G69=""), 0, ((Data!AF69*Data!$H69*$G69)/2000) * IF(AND(AE$5="Particulate", ISNUMBER(Data!$O69)), (1-Data!$O69), 1) * IF(AND($K$3="Yes", ISNUMBER(Data!$Q69)), (1-Data!$Q69), 1))</f>
        <v>0</v>
      </c>
      <c r="AF69" s="3">
        <f>IF(OR(Data!AG69="", Data!$H69="", $G69=""), 0, ((Data!AG69*Data!$H69*$G69)/2000) * IF(AND(AF$5="Particulate", ISNUMBER(Data!$O69)), (1-Data!$O69), 1) * IF(AND($K$3="Yes", ISNUMBER(Data!$Q69)), (1-Data!$Q69), 1))</f>
        <v>0</v>
      </c>
      <c r="AG69" s="3">
        <f>IF(OR(Data!AH69="", Data!$H69="", $G69=""), 0, ((Data!AH69*Data!$H69*$G69)/2000) * IF(AND(AG$5="Particulate", ISNUMBER(Data!$O69)), (1-Data!$O69), 1) * IF(AND($K$3="Yes", ISNUMBER(Data!$Q69)), (1-Data!$Q69), 1))</f>
        <v>0</v>
      </c>
      <c r="AH69" s="3">
        <f>IF(OR(Data!AI69="", Data!$H69="", $G69=""), 0, ((Data!AI69*Data!$H69*$G69)/2000) * IF(AND(AH$5="Particulate", ISNUMBER(Data!$O69)), (1-Data!$O69), 1) * IF(AND($K$3="Yes", ISNUMBER(Data!$Q69)), (1-Data!$Q69), 1))</f>
        <v>0</v>
      </c>
      <c r="AI69" s="3">
        <f>IF(OR(Data!AJ69="", Data!$H69="", $G69=""), 0, ((Data!AJ69*Data!$H69*$G69)/2000) * IF(AND(AI$5="Particulate", ISNUMBER(Data!$O69)), (1-Data!$O69), 1) * IF(AND($K$3="Yes", ISNUMBER(Data!$Q69)), (1-Data!$Q69), 1))</f>
        <v>0</v>
      </c>
      <c r="AJ69" s="3">
        <f>IF(OR(Data!AK69="", Data!$H69="", $G69=""), 0, ((Data!AK69*Data!$H69*$G69)/2000) * IF(AND(AJ$5="Particulate", ISNUMBER(Data!$O69)), (1-Data!$O69), 1) * IF(AND($K$3="Yes", ISNUMBER(Data!$Q69)), (1-Data!$Q69), 1))</f>
        <v>0</v>
      </c>
      <c r="AK69" s="3">
        <f>IF(OR(Data!AL69="", Data!$H69="", $G69=""), 0, ((Data!AL69*Data!$H69*$G69)/2000) * IF(AND(AK$5="Particulate", ISNUMBER(Data!$O69)), (1-Data!$O69), 1) * IF(AND($K$3="Yes", ISNUMBER(Data!$Q69)), (1-Data!$Q69), 1))</f>
        <v>0</v>
      </c>
      <c r="AL69" s="3">
        <f>IF(OR(Data!AM69="", Data!$H69="", $G69=""), 0, ((Data!AM69*Data!$H69*$G69)/2000) * IF(AND(AL$5="Particulate", ISNUMBER(Data!$O69)), (1-Data!$O69), 1) * IF(AND($K$3="Yes", ISNUMBER(Data!$Q69)), (1-Data!$Q69), 1))</f>
        <v>0</v>
      </c>
      <c r="AM69" s="3">
        <f>IF(OR(Data!AN69="", Data!$H69="", $G69=""), 0, ((Data!AN69*Data!$H69*$G69)/2000) * IF(AND(AM$5="Particulate", ISNUMBER(Data!$O69)), (1-Data!$O69), 1) * IF(AND($K$3="Yes", ISNUMBER(Data!$Q69)), (1-Data!$Q69), 1))</f>
        <v>0</v>
      </c>
      <c r="AN69" s="3">
        <f>IF(OR(Data!AO69="", Data!$H69="", $G69=""), 0, ((Data!AO69*Data!$H69*$G69)/2000) * IF(AND(AN$5="Particulate", ISNUMBER(Data!$O69)), (1-Data!$O69), 1) * IF(AND($K$3="Yes", ISNUMBER(Data!$Q69)), (1-Data!$Q69), 1))</f>
        <v>0</v>
      </c>
      <c r="AO69" s="3">
        <f>IF(OR(Data!AP69="", Data!$H69="", $G69=""), 0, ((Data!AP69*Data!$H69*$G69)/2000) * IF(AND(AO$5="Particulate", ISNUMBER(Data!$O69)), (1-Data!$O69), 1) * IF(AND($K$3="Yes", ISNUMBER(Data!$Q69)), (1-Data!$Q69), 1))</f>
        <v>0</v>
      </c>
      <c r="AP69" s="3">
        <f>IF(OR(Data!AQ69="", Data!$H69="", $G69=""), 0, ((Data!AQ69*Data!$H69*$G69)/2000) * IF(AND(AP$5="Particulate", ISNUMBER(Data!$O69)), (1-Data!$O69), 1) * IF(AND($K$3="Yes", ISNUMBER(Data!$Q69)), (1-Data!$Q69), 1))</f>
        <v>0</v>
      </c>
      <c r="AQ69" s="3">
        <f>IF(OR(Data!AR69="", Data!$H69="", $G69=""), 0, ((Data!AR69*Data!$H69*$G69)/2000) * IF(AND(AQ$5="Particulate", ISNUMBER(Data!$O69)), (1-Data!$O69), 1) * IF(AND($K$3="Yes", ISNUMBER(Data!$Q69)), (1-Data!$Q69), 1))</f>
        <v>0</v>
      </c>
      <c r="AR69" s="3">
        <f>IF(OR(Data!AS69="", Data!$H69="", $G69=""), 0, ((Data!AS69*Data!$H69*$G69)/2000) * IF(AND(AR$5="Particulate", ISNUMBER(Data!$O69)), (1-Data!$O69), 1) * IF(AND($K$3="Yes", ISNUMBER(Data!$Q69)), (1-Data!$Q69), 1))</f>
        <v>0</v>
      </c>
      <c r="AS69" s="3">
        <f>IF(OR(Data!AT69="", Data!$H69="", $G69=""), 0, ((Data!AT69*Data!$H69*$G69)/2000) * IF(AND(AS$5="Particulate", ISNUMBER(Data!$O69)), (1-Data!$O69), 1) * IF(AND($K$3="Yes", ISNUMBER(Data!$Q69)), (1-Data!$Q69), 1))</f>
        <v>0</v>
      </c>
      <c r="AT69" s="3">
        <f>IF(OR(Data!AU69="", Data!$H69="", $G69=""), 0, ((Data!AU69*Data!$H69*$G69)/2000) * IF(AND(AT$5="Particulate", ISNUMBER(Data!$O69)), (1-Data!$O69), 1) * IF(AND($K$3="Yes", ISNUMBER(Data!$Q69)), (1-Data!$Q69), 1))</f>
        <v>0</v>
      </c>
      <c r="AU69" s="3">
        <f>IF(OR(Data!AV69="", Data!$H69="", $G69=""), 0, ((Data!AV69*Data!$H69*$G69)/2000) * IF(AND(AU$5="Particulate", ISNUMBER(Data!$O69)), (1-Data!$O69), 1) * IF(AND($K$3="Yes", ISNUMBER(Data!$Q69)), (1-Data!$Q69), 1))</f>
        <v>0</v>
      </c>
      <c r="AV69" s="3">
        <f>IF(OR(Data!AW69="", Data!$H69="", $G69=""), 0, ((Data!AW69*Data!$H69*$G69)/2000) * IF(AND(AV$5="Particulate", ISNUMBER(Data!$O69)), (1-Data!$O69), 1) * IF(AND($K$3="Yes", ISNUMBER(Data!$Q69)), (1-Data!$Q69), 1))</f>
        <v>0</v>
      </c>
      <c r="AW69" s="3">
        <f>IF(OR(Data!AX69="", Data!$H69="", $G69=""), 0, ((Data!AX69*Data!$H69*$G69)/2000) * IF(AND(AW$5="Particulate", ISNUMBER(Data!$O69)), (1-Data!$O69), 1) * IF(AND($K$3="Yes", ISNUMBER(Data!$Q69)), (1-Data!$Q69), 1))</f>
        <v>0</v>
      </c>
      <c r="AX69" s="3">
        <f>IF(OR(Data!AY69="", Data!$H69="", $G69=""), 0, ((Data!AY69*Data!$H69*$G69)/2000) * IF(AND(AX$5="Particulate", ISNUMBER(Data!$O69)), (1-Data!$O69), 1) * IF(AND($K$3="Yes", ISNUMBER(Data!$Q69)), (1-Data!$Q69), 1))</f>
        <v>0</v>
      </c>
      <c r="AY69" s="3">
        <f>IF(OR(Data!AZ69="", Data!$H69="", $G69=""), 0, ((Data!AZ69*Data!$H69*$G69)/2000) * IF(AND(AY$5="Particulate", ISNUMBER(Data!$O69)), (1-Data!$O69), 1) * IF(AND($K$3="Yes", ISNUMBER(Data!$Q69)), (1-Data!$Q69), 1))</f>
        <v>0</v>
      </c>
      <c r="AZ69" s="3">
        <f>IF(OR(Data!BA69="", Data!$H69="", $G69=""), 0, ((Data!BA69*Data!$H69*$G69)/2000) * IF(AND(AZ$5="Particulate", ISNUMBER(Data!$O69)), (1-Data!$O69), 1) * IF(AND($K$3="Yes", ISNUMBER(Data!$Q69)), (1-Data!$Q69), 1))</f>
        <v>0</v>
      </c>
      <c r="BA69" s="3">
        <f>IF(OR(Data!BB69="", Data!$H69="", $G69=""), 0, ((Data!BB69*Data!$H69*$G69)/2000) * IF(AND(BA$5="Particulate", ISNUMBER(Data!$O69)), (1-Data!$O69), 1) * IF(AND($K$3="Yes", ISNUMBER(Data!$Q69)), (1-Data!$Q69), 1))</f>
        <v>0</v>
      </c>
      <c r="BB69" s="3">
        <f>IF(OR(Data!BC69="", Data!$H69="", $G69=""), 0, ((Data!BC69*Data!$H69*$G69)/2000) * IF(AND(BB$5="Particulate", ISNUMBER(Data!$O69)), (1-Data!$O69), 1) * IF(AND($K$3="Yes", ISNUMBER(Data!$Q69)), (1-Data!$Q69), 1))</f>
        <v>0</v>
      </c>
      <c r="BC69" s="3">
        <f>IF(OR(Data!BD69="", Data!$H69="", $G69=""), 0, ((Data!BD69*Data!$H69*$G69)/2000) * IF(AND(BC$5="Particulate", ISNUMBER(Data!$O69)), (1-Data!$O69), 1) * IF(AND($K$3="Yes", ISNUMBER(Data!$Q69)), (1-Data!$Q69), 1))</f>
        <v>0</v>
      </c>
      <c r="BD69" s="3">
        <f>IF(OR(Data!BE69="", Data!$H69="", $G69=""), 0, ((Data!BE69*Data!$H69*$G69)/2000) * IF(AND(BD$5="Particulate", ISNUMBER(Data!$O69)), (1-Data!$O69), 1) * IF(AND($K$3="Yes", ISNUMBER(Data!$Q69)), (1-Data!$Q69), 1))</f>
        <v>0</v>
      </c>
      <c r="BE69" s="3">
        <f>IF(OR(Data!BF69="", Data!$H69="", $G69=""), 0, ((Data!BF69*Data!$H69*$G69)/2000) * IF(AND(BE$5="Particulate", ISNUMBER(Data!$O69)), (1-Data!$O69), 1) * IF(AND($K$3="Yes", ISNUMBER(Data!$Q69)), (1-Data!$Q69), 1))</f>
        <v>0</v>
      </c>
      <c r="BF69" s="3">
        <f>IF(OR(Data!BG69="", Data!$H69="", $G69=""), 0, ((Data!BG69*Data!$H69*$G69)/2000) * IF(AND(BF$5="Particulate", ISNUMBER(Data!$O69)), (1-Data!$O69), 1) * IF(AND($K$3="Yes", ISNUMBER(Data!$Q69)), (1-Data!$Q69), 1))</f>
        <v>0</v>
      </c>
      <c r="BG69" s="3">
        <f>IF(OR(Data!BH69="", Data!$H69="", $G69=""), 0, ((Data!BH69*Data!$H69*$G69)/2000) * IF(AND(BG$5="Particulate", ISNUMBER(Data!$O69)), (1-Data!$O69), 1) * IF(AND($K$3="Yes", ISNUMBER(Data!$Q69)), (1-Data!$Q69), 1))</f>
        <v>0</v>
      </c>
      <c r="BH69" s="3">
        <f>IF(OR(Data!BI69="", Data!$H69="", $G69=""), 0, ((Data!BI69*Data!$H69*$G69)/2000) * IF(AND(BH$5="Particulate", ISNUMBER(Data!$O69)), (1-Data!$O69), 1) * IF(AND($K$3="Yes", ISNUMBER(Data!$Q69)), (1-Data!$Q69), 1))</f>
        <v>0</v>
      </c>
      <c r="BI69" s="3">
        <f>IF(OR(Data!BJ69="", Data!$H69="", $G69=""), 0, ((Data!BJ69*Data!$H69*$G69)/2000) * IF(AND(BI$5="Particulate", ISNUMBER(Data!$O69)), (1-Data!$O69), 1) * IF(AND($K$3="Yes", ISNUMBER(Data!$Q69)), (1-Data!$Q69), 1))</f>
        <v>0</v>
      </c>
      <c r="BJ69" s="3">
        <f>IF(OR(Data!BK69="", Data!$H69="", $G69=""), 0, ((Data!BK69*Data!$H69*$G69)/2000) * IF(AND(BJ$5="Particulate", ISNUMBER(Data!$O69)), (1-Data!$O69), 1) * IF(AND($K$3="Yes", ISNUMBER(Data!$Q69)), (1-Data!$Q69), 1))</f>
        <v>0</v>
      </c>
      <c r="BK69" s="3">
        <f>IF(OR(Data!BL69="", Data!$H69="", $G69=""), 0, ((Data!BL69*Data!$H69*$G69)/2000) * IF(AND(BK$5="Particulate", ISNUMBER(Data!$O69)), (1-Data!$O69), 1) * IF(AND($K$3="Yes", ISNUMBER(Data!$Q69)), (1-Data!$Q69), 1))</f>
        <v>0</v>
      </c>
      <c r="BL69" s="3">
        <f>IF(OR(Data!BM69="", Data!$H69="", $G69=""), 0, ((Data!BM69*Data!$H69*$G69)/2000) * IF(AND(BL$5="Particulate", ISNUMBER(Data!$O69)), (1-Data!$O69), 1) * IF(AND($K$3="Yes", ISNUMBER(Data!$Q69)), (1-Data!$Q69), 1))</f>
        <v>0</v>
      </c>
      <c r="BM69" s="3">
        <f>IF(OR(Data!BN69="", Data!$H69="", $G69=""), 0, ((Data!BN69*Data!$H69*$G69)/2000) * IF(AND(BM$5="Particulate", ISNUMBER(Data!$O69)), (1-Data!$O69), 1) * IF(AND($K$3="Yes", ISNUMBER(Data!$Q69)), (1-Data!$Q69), 1))</f>
        <v>0</v>
      </c>
      <c r="BN69" s="3">
        <f>IF(OR(Data!BO69="", Data!$H69="", $G69=""), 0, ((Data!BO69*Data!$H69*$G69)/2000) * IF(AND(BN$5="Particulate", ISNUMBER(Data!$O69)), (1-Data!$O69), 1) * IF(AND($K$3="Yes", ISNUMBER(Data!$Q69)), (1-Data!$Q69), 1))</f>
        <v>0</v>
      </c>
      <c r="BO69" s="3">
        <f>IF(OR(Data!BP69="", Data!$H69="", $G69=""), 0, ((Data!BP69*Data!$H69*$G69)/2000) * IF(AND(BO$5="Particulate", ISNUMBER(Data!$O69)), (1-Data!$O69), 1) * IF(AND($K$3="Yes", ISNUMBER(Data!$Q69)), (1-Data!$Q69), 1))</f>
        <v>0</v>
      </c>
      <c r="BP69" s="3">
        <f>IF(OR(Data!BQ69="", Data!$H69="", $G69=""), 0, ((Data!BQ69*Data!$H69*$G69)/2000) * IF(AND(BP$5="Particulate", ISNUMBER(Data!$O69)), (1-Data!$O69), 1) * IF(AND($K$3="Yes", ISNUMBER(Data!$Q69)), (1-Data!$Q69), 1))</f>
        <v>0</v>
      </c>
      <c r="BQ69" s="3">
        <f>IF(OR(Data!BR69="", Data!$H69="", $G69=""), 0, ((Data!BR69*Data!$H69*$G69)/2000) * IF(AND(BQ$5="Particulate", ISNUMBER(Data!$O69)), (1-Data!$O69), 1) * IF(AND($K$3="Yes", ISNUMBER(Data!$Q69)), (1-Data!$Q69), 1))</f>
        <v>0</v>
      </c>
      <c r="BR69" s="3">
        <f>IF(OR(Data!BS69="", Data!$H69="", $G69=""), 0, ((Data!BS69*Data!$H69*$G69)/2000) * IF(AND(BR$5="Particulate", ISNUMBER(Data!$O69)), (1-Data!$O69), 1) * IF(AND($K$3="Yes", ISNUMBER(Data!$Q69)), (1-Data!$Q69), 1))</f>
        <v>0</v>
      </c>
      <c r="BS69" s="3">
        <f>IF(OR(Data!BT69="", Data!$H69="", $G69=""), 0, ((Data!BT69*Data!$H69*$G69)/2000) * IF(AND(BS$5="Particulate", ISNUMBER(Data!$O69)), (1-Data!$O69), 1) * IF(AND($K$3="Yes", ISNUMBER(Data!$Q69)), (1-Data!$Q69), 1))</f>
        <v>0</v>
      </c>
      <c r="BT69" s="3">
        <f>IF(OR(Data!BU69="", Data!$H69="", $G69=""), 0, ((Data!BU69*Data!$H69*$G69)/2000) * IF(AND(BT$5="Particulate", ISNUMBER(Data!$O69)), (1-Data!$O69), 1) * IF(AND($K$3="Yes", ISNUMBER(Data!$Q69)), (1-Data!$Q69), 1))</f>
        <v>0</v>
      </c>
      <c r="BU69" s="3">
        <f>IF(OR(Data!BV69="", Data!$H69="", $G69=""), 0, ((Data!BV69*Data!$H69*$G69)/2000) * IF(AND(BU$5="Particulate", ISNUMBER(Data!$O69)), (1-Data!$O69), 1) * IF(AND($K$3="Yes", ISNUMBER(Data!$Q69)), (1-Data!$Q69), 1))</f>
        <v>0</v>
      </c>
      <c r="BV69" s="3">
        <f>IF(OR(Data!BW69="", Data!$H69="", $G69=""), 0, ((Data!BW69*Data!$H69*$G69)/2000) * IF(AND(BV$5="Particulate", ISNUMBER(Data!$O69)), (1-Data!$O69), 1) * IF(AND($K$3="Yes", ISNUMBER(Data!$Q69)), (1-Data!$Q69), 1))</f>
        <v>0</v>
      </c>
      <c r="BW69" s="3">
        <f>IF(OR(Data!BX69="", Data!$H69="", $G69=""), 0, ((Data!BX69*Data!$H69*$G69)/2000) * IF(AND(BW$5="Particulate", ISNUMBER(Data!$O69)), (1-Data!$O69), 1) * IF(AND($K$3="Yes", ISNUMBER(Data!$Q69)), (1-Data!$Q69), 1))</f>
        <v>0</v>
      </c>
      <c r="BX69" s="3">
        <f>IF(OR(Data!BY69="", Data!$H69="", $G69=""), 0, ((Data!BY69*Data!$H69*$G69)/2000) * IF(AND(BX$5="Particulate", ISNUMBER(Data!$O69)), (1-Data!$O69), 1) * IF(AND($K$3="Yes", ISNUMBER(Data!$Q69)), (1-Data!$Q69), 1))</f>
        <v>0</v>
      </c>
      <c r="BY69" s="3">
        <f>IF(OR(Data!BZ69="", Data!$H69="", $G69=""), 0, ((Data!BZ69*Data!$H69*$G69)/2000) * IF(AND(BY$5="Particulate", ISNUMBER(Data!$O69)), (1-Data!$O69), 1) * IF(AND($K$3="Yes", ISNUMBER(Data!$Q69)), (1-Data!$Q69), 1))</f>
        <v>0</v>
      </c>
      <c r="BZ69" s="3">
        <f>IF(OR(Data!CA69="", Data!$H69="", $G69=""), 0, ((Data!CA69*Data!$H69*$G69)/2000) * IF(AND(BZ$5="Particulate", ISNUMBER(Data!$O69)), (1-Data!$O69), 1) * IF(AND($K$3="Yes", ISNUMBER(Data!$Q69)), (1-Data!$Q69), 1))</f>
        <v>0</v>
      </c>
    </row>
    <row r="70" spans="1:78" x14ac:dyDescent="0.25">
      <c r="A70" s="347">
        <f>Data!A70</f>
        <v>62</v>
      </c>
      <c r="B70" s="108">
        <f>Data!B70</f>
        <v>0</v>
      </c>
      <c r="C70" s="108">
        <f>Data!C70</f>
        <v>0</v>
      </c>
      <c r="D70" s="108">
        <f>Data!D70</f>
        <v>0</v>
      </c>
      <c r="E70" s="108">
        <f>Data!E70</f>
        <v>0</v>
      </c>
      <c r="F70" s="108">
        <f>Data!F70</f>
        <v>0</v>
      </c>
      <c r="G70" s="189"/>
      <c r="Q70" s="365">
        <f>IF(ISNUMBER(Data!$K70), (Data!$K70*$G70)/2000, IF(AND(ISNUMBER(Data!$H70), ISNUMBER(Data!$I70)), (Data!$H70*Data!$I70*$G70)/2000, 0))</f>
        <v>0</v>
      </c>
      <c r="R70" s="17">
        <f>IF(ISNUMBER(Data!$L70), (Data!$L70*$G70)/2000, IF(AND(ISNUMBER(Data!$H70), ISNUMBER(Data!$J70)), (Data!$H70*Data!$J70*$G70)/2000, 0)) * IF(ISNUMBER(Data!$O70), 1-Data!$O70, 1) * IF(AND($K$3="yes",ISNUMBER(Data!$Q70)),(1-Data!$Q70),1)</f>
        <v>0</v>
      </c>
      <c r="S70" s="3">
        <f>IF(OR(Data!T70="", Data!$H70="", $G70=""), 0, ((Data!T70*Data!$H70*$G70)/2000) * IF(AND(S$5="Particulate", ISNUMBER(Data!$O70)), (1-Data!$O70), 1) * IF(AND($K$3="Yes", ISNUMBER(Data!$Q70)), (1-Data!$Q70), 1))</f>
        <v>0</v>
      </c>
      <c r="T70" s="3">
        <f>IF(OR(Data!U70="", Data!$H70="", $G70=""), 0, ((Data!U70*Data!$H70*$G70)/2000) * IF(AND(T$5="Particulate", ISNUMBER(Data!$O70)), (1-Data!$O70), 1) * IF(AND($K$3="Yes", ISNUMBER(Data!$Q70)), (1-Data!$Q70), 1))</f>
        <v>0</v>
      </c>
      <c r="U70" s="3">
        <f>IF(OR(Data!V70="", Data!$H70="", $G70=""), 0, ((Data!V70*Data!$H70*$G70)/2000) * IF(AND(U$5="Particulate", ISNUMBER(Data!$O70)), (1-Data!$O70), 1) * IF(AND($K$3="Yes", ISNUMBER(Data!$Q70)), (1-Data!$Q70), 1))</f>
        <v>0</v>
      </c>
      <c r="V70" s="3">
        <f>IF(OR(Data!W70="", Data!$H70="", $G70=""), 0, ((Data!W70*Data!$H70*$G70)/2000) * IF(AND(V$5="Particulate", ISNUMBER(Data!$O70)), (1-Data!$O70), 1) * IF(AND($K$3="Yes", ISNUMBER(Data!$Q70)), (1-Data!$Q70), 1))</f>
        <v>0</v>
      </c>
      <c r="W70" s="3">
        <f>IF(OR(Data!X70="", Data!$H70="", $G70=""), 0, ((Data!X70*Data!$H70*$G70)/2000) * IF(AND(W$5="Particulate", ISNUMBER(Data!$O70)), (1-Data!$O70), 1) * IF(AND($K$3="Yes", ISNUMBER(Data!$Q70)), (1-Data!$Q70), 1))</f>
        <v>0</v>
      </c>
      <c r="X70" s="3">
        <f>IF(OR(Data!Y70="", Data!$H70="", $G70=""), 0, ((Data!Y70*Data!$H70*$G70)/2000) * IF(AND(X$5="Particulate", ISNUMBER(Data!$O70)), (1-Data!$O70), 1) * IF(AND($K$3="Yes", ISNUMBER(Data!$Q70)), (1-Data!$Q70), 1))</f>
        <v>0</v>
      </c>
      <c r="Y70" s="3">
        <f>IF(OR(Data!Z70="", Data!$H70="", $G70=""), 0, ((Data!Z70*Data!$H70*$G70)/2000) * IF(AND(Y$5="Particulate", ISNUMBER(Data!$O70)), (1-Data!$O70), 1) * IF(AND($K$3="Yes", ISNUMBER(Data!$Q70)), (1-Data!$Q70), 1))</f>
        <v>0</v>
      </c>
      <c r="Z70" s="3">
        <f>IF(OR(Data!AA70="", Data!$H70="", $G70=""), 0, ((Data!AA70*Data!$H70*$G70)/2000) * IF(AND(Z$5="Particulate", ISNUMBER(Data!$O70)), (1-Data!$O70), 1) * IF(AND($K$3="Yes", ISNUMBER(Data!$Q70)), (1-Data!$Q70), 1))</f>
        <v>0</v>
      </c>
      <c r="AA70" s="3">
        <f>IF(OR(Data!AB70="", Data!$H70="", $G70=""), 0, ((Data!AB70*Data!$H70*$G70)/2000) * IF(AND(AA$5="Particulate", ISNUMBER(Data!$O70)), (1-Data!$O70), 1) * IF(AND($K$3="Yes", ISNUMBER(Data!$Q70)), (1-Data!$Q70), 1))</f>
        <v>0</v>
      </c>
      <c r="AB70" s="3">
        <f>IF(OR(Data!AC70="", Data!$H70="", $G70=""), 0, ((Data!AC70*Data!$H70*$G70)/2000) * IF(AND(AB$5="Particulate", ISNUMBER(Data!$O70)), (1-Data!$O70), 1) * IF(AND($K$3="Yes", ISNUMBER(Data!$Q70)), (1-Data!$Q70), 1))</f>
        <v>0</v>
      </c>
      <c r="AC70" s="3">
        <f>IF(OR(Data!AD70="", Data!$H70="", $G70=""), 0, ((Data!AD70*Data!$H70*$G70)/2000) * IF(AND(AC$5="Particulate", ISNUMBER(Data!$O70)), (1-Data!$O70), 1) * IF(AND($K$3="Yes", ISNUMBER(Data!$Q70)), (1-Data!$Q70), 1))</f>
        <v>0</v>
      </c>
      <c r="AD70" s="3">
        <f>IF(OR(Data!AE70="", Data!$H70="", $G70=""), 0, ((Data!AE70*Data!$H70*$G70)/2000) * IF(AND(AD$5="Particulate", ISNUMBER(Data!$O70)), (1-Data!$O70), 1) * IF(AND($K$3="Yes", ISNUMBER(Data!$Q70)), (1-Data!$Q70), 1))</f>
        <v>0</v>
      </c>
      <c r="AE70" s="3">
        <f>IF(OR(Data!AF70="", Data!$H70="", $G70=""), 0, ((Data!AF70*Data!$H70*$G70)/2000) * IF(AND(AE$5="Particulate", ISNUMBER(Data!$O70)), (1-Data!$O70), 1) * IF(AND($K$3="Yes", ISNUMBER(Data!$Q70)), (1-Data!$Q70), 1))</f>
        <v>0</v>
      </c>
      <c r="AF70" s="3">
        <f>IF(OR(Data!AG70="", Data!$H70="", $G70=""), 0, ((Data!AG70*Data!$H70*$G70)/2000) * IF(AND(AF$5="Particulate", ISNUMBER(Data!$O70)), (1-Data!$O70), 1) * IF(AND($K$3="Yes", ISNUMBER(Data!$Q70)), (1-Data!$Q70), 1))</f>
        <v>0</v>
      </c>
      <c r="AG70" s="3">
        <f>IF(OR(Data!AH70="", Data!$H70="", $G70=""), 0, ((Data!AH70*Data!$H70*$G70)/2000) * IF(AND(AG$5="Particulate", ISNUMBER(Data!$O70)), (1-Data!$O70), 1) * IF(AND($K$3="Yes", ISNUMBER(Data!$Q70)), (1-Data!$Q70), 1))</f>
        <v>0</v>
      </c>
      <c r="AH70" s="3">
        <f>IF(OR(Data!AI70="", Data!$H70="", $G70=""), 0, ((Data!AI70*Data!$H70*$G70)/2000) * IF(AND(AH$5="Particulate", ISNUMBER(Data!$O70)), (1-Data!$O70), 1) * IF(AND($K$3="Yes", ISNUMBER(Data!$Q70)), (1-Data!$Q70), 1))</f>
        <v>0</v>
      </c>
      <c r="AI70" s="3">
        <f>IF(OR(Data!AJ70="", Data!$H70="", $G70=""), 0, ((Data!AJ70*Data!$H70*$G70)/2000) * IF(AND(AI$5="Particulate", ISNUMBER(Data!$O70)), (1-Data!$O70), 1) * IF(AND($K$3="Yes", ISNUMBER(Data!$Q70)), (1-Data!$Q70), 1))</f>
        <v>0</v>
      </c>
      <c r="AJ70" s="3">
        <f>IF(OR(Data!AK70="", Data!$H70="", $G70=""), 0, ((Data!AK70*Data!$H70*$G70)/2000) * IF(AND(AJ$5="Particulate", ISNUMBER(Data!$O70)), (1-Data!$O70), 1) * IF(AND($K$3="Yes", ISNUMBER(Data!$Q70)), (1-Data!$Q70), 1))</f>
        <v>0</v>
      </c>
      <c r="AK70" s="3">
        <f>IF(OR(Data!AL70="", Data!$H70="", $G70=""), 0, ((Data!AL70*Data!$H70*$G70)/2000) * IF(AND(AK$5="Particulate", ISNUMBER(Data!$O70)), (1-Data!$O70), 1) * IF(AND($K$3="Yes", ISNUMBER(Data!$Q70)), (1-Data!$Q70), 1))</f>
        <v>0</v>
      </c>
      <c r="AL70" s="3">
        <f>IF(OR(Data!AM70="", Data!$H70="", $G70=""), 0, ((Data!AM70*Data!$H70*$G70)/2000) * IF(AND(AL$5="Particulate", ISNUMBER(Data!$O70)), (1-Data!$O70), 1) * IF(AND($K$3="Yes", ISNUMBER(Data!$Q70)), (1-Data!$Q70), 1))</f>
        <v>0</v>
      </c>
      <c r="AM70" s="3">
        <f>IF(OR(Data!AN70="", Data!$H70="", $G70=""), 0, ((Data!AN70*Data!$H70*$G70)/2000) * IF(AND(AM$5="Particulate", ISNUMBER(Data!$O70)), (1-Data!$O70), 1) * IF(AND($K$3="Yes", ISNUMBER(Data!$Q70)), (1-Data!$Q70), 1))</f>
        <v>0</v>
      </c>
      <c r="AN70" s="3">
        <f>IF(OR(Data!AO70="", Data!$H70="", $G70=""), 0, ((Data!AO70*Data!$H70*$G70)/2000) * IF(AND(AN$5="Particulate", ISNUMBER(Data!$O70)), (1-Data!$O70), 1) * IF(AND($K$3="Yes", ISNUMBER(Data!$Q70)), (1-Data!$Q70), 1))</f>
        <v>0</v>
      </c>
      <c r="AO70" s="3">
        <f>IF(OR(Data!AP70="", Data!$H70="", $G70=""), 0, ((Data!AP70*Data!$H70*$G70)/2000) * IF(AND(AO$5="Particulate", ISNUMBER(Data!$O70)), (1-Data!$O70), 1) * IF(AND($K$3="Yes", ISNUMBER(Data!$Q70)), (1-Data!$Q70), 1))</f>
        <v>0</v>
      </c>
      <c r="AP70" s="3">
        <f>IF(OR(Data!AQ70="", Data!$H70="", $G70=""), 0, ((Data!AQ70*Data!$H70*$G70)/2000) * IF(AND(AP$5="Particulate", ISNUMBER(Data!$O70)), (1-Data!$O70), 1) * IF(AND($K$3="Yes", ISNUMBER(Data!$Q70)), (1-Data!$Q70), 1))</f>
        <v>0</v>
      </c>
      <c r="AQ70" s="3">
        <f>IF(OR(Data!AR70="", Data!$H70="", $G70=""), 0, ((Data!AR70*Data!$H70*$G70)/2000) * IF(AND(AQ$5="Particulate", ISNUMBER(Data!$O70)), (1-Data!$O70), 1) * IF(AND($K$3="Yes", ISNUMBER(Data!$Q70)), (1-Data!$Q70), 1))</f>
        <v>0</v>
      </c>
      <c r="AR70" s="3">
        <f>IF(OR(Data!AS70="", Data!$H70="", $G70=""), 0, ((Data!AS70*Data!$H70*$G70)/2000) * IF(AND(AR$5="Particulate", ISNUMBER(Data!$O70)), (1-Data!$O70), 1) * IF(AND($K$3="Yes", ISNUMBER(Data!$Q70)), (1-Data!$Q70), 1))</f>
        <v>0</v>
      </c>
      <c r="AS70" s="3">
        <f>IF(OR(Data!AT70="", Data!$H70="", $G70=""), 0, ((Data!AT70*Data!$H70*$G70)/2000) * IF(AND(AS$5="Particulate", ISNUMBER(Data!$O70)), (1-Data!$O70), 1) * IF(AND($K$3="Yes", ISNUMBER(Data!$Q70)), (1-Data!$Q70), 1))</f>
        <v>0</v>
      </c>
      <c r="AT70" s="3">
        <f>IF(OR(Data!AU70="", Data!$H70="", $G70=""), 0, ((Data!AU70*Data!$H70*$G70)/2000) * IF(AND(AT$5="Particulate", ISNUMBER(Data!$O70)), (1-Data!$O70), 1) * IF(AND($K$3="Yes", ISNUMBER(Data!$Q70)), (1-Data!$Q70), 1))</f>
        <v>0</v>
      </c>
      <c r="AU70" s="3">
        <f>IF(OR(Data!AV70="", Data!$H70="", $G70=""), 0, ((Data!AV70*Data!$H70*$G70)/2000) * IF(AND(AU$5="Particulate", ISNUMBER(Data!$O70)), (1-Data!$O70), 1) * IF(AND($K$3="Yes", ISNUMBER(Data!$Q70)), (1-Data!$Q70), 1))</f>
        <v>0</v>
      </c>
      <c r="AV70" s="3">
        <f>IF(OR(Data!AW70="", Data!$H70="", $G70=""), 0, ((Data!AW70*Data!$H70*$G70)/2000) * IF(AND(AV$5="Particulate", ISNUMBER(Data!$O70)), (1-Data!$O70), 1) * IF(AND($K$3="Yes", ISNUMBER(Data!$Q70)), (1-Data!$Q70), 1))</f>
        <v>0</v>
      </c>
      <c r="AW70" s="3">
        <f>IF(OR(Data!AX70="", Data!$H70="", $G70=""), 0, ((Data!AX70*Data!$H70*$G70)/2000) * IF(AND(AW$5="Particulate", ISNUMBER(Data!$O70)), (1-Data!$O70), 1) * IF(AND($K$3="Yes", ISNUMBER(Data!$Q70)), (1-Data!$Q70), 1))</f>
        <v>0</v>
      </c>
      <c r="AX70" s="3">
        <f>IF(OR(Data!AY70="", Data!$H70="", $G70=""), 0, ((Data!AY70*Data!$H70*$G70)/2000) * IF(AND(AX$5="Particulate", ISNUMBER(Data!$O70)), (1-Data!$O70), 1) * IF(AND($K$3="Yes", ISNUMBER(Data!$Q70)), (1-Data!$Q70), 1))</f>
        <v>0</v>
      </c>
      <c r="AY70" s="3">
        <f>IF(OR(Data!AZ70="", Data!$H70="", $G70=""), 0, ((Data!AZ70*Data!$H70*$G70)/2000) * IF(AND(AY$5="Particulate", ISNUMBER(Data!$O70)), (1-Data!$O70), 1) * IF(AND($K$3="Yes", ISNUMBER(Data!$Q70)), (1-Data!$Q70), 1))</f>
        <v>0</v>
      </c>
      <c r="AZ70" s="3">
        <f>IF(OR(Data!BA70="", Data!$H70="", $G70=""), 0, ((Data!BA70*Data!$H70*$G70)/2000) * IF(AND(AZ$5="Particulate", ISNUMBER(Data!$O70)), (1-Data!$O70), 1) * IF(AND($K$3="Yes", ISNUMBER(Data!$Q70)), (1-Data!$Q70), 1))</f>
        <v>0</v>
      </c>
      <c r="BA70" s="3">
        <f>IF(OR(Data!BB70="", Data!$H70="", $G70=""), 0, ((Data!BB70*Data!$H70*$G70)/2000) * IF(AND(BA$5="Particulate", ISNUMBER(Data!$O70)), (1-Data!$O70), 1) * IF(AND($K$3="Yes", ISNUMBER(Data!$Q70)), (1-Data!$Q70), 1))</f>
        <v>0</v>
      </c>
      <c r="BB70" s="3">
        <f>IF(OR(Data!BC70="", Data!$H70="", $G70=""), 0, ((Data!BC70*Data!$H70*$G70)/2000) * IF(AND(BB$5="Particulate", ISNUMBER(Data!$O70)), (1-Data!$O70), 1) * IF(AND($K$3="Yes", ISNUMBER(Data!$Q70)), (1-Data!$Q70), 1))</f>
        <v>0</v>
      </c>
      <c r="BC70" s="3">
        <f>IF(OR(Data!BD70="", Data!$H70="", $G70=""), 0, ((Data!BD70*Data!$H70*$G70)/2000) * IF(AND(BC$5="Particulate", ISNUMBER(Data!$O70)), (1-Data!$O70), 1) * IF(AND($K$3="Yes", ISNUMBER(Data!$Q70)), (1-Data!$Q70), 1))</f>
        <v>0</v>
      </c>
      <c r="BD70" s="3">
        <f>IF(OR(Data!BE70="", Data!$H70="", $G70=""), 0, ((Data!BE70*Data!$H70*$G70)/2000) * IF(AND(BD$5="Particulate", ISNUMBER(Data!$O70)), (1-Data!$O70), 1) * IF(AND($K$3="Yes", ISNUMBER(Data!$Q70)), (1-Data!$Q70), 1))</f>
        <v>0</v>
      </c>
      <c r="BE70" s="3">
        <f>IF(OR(Data!BF70="", Data!$H70="", $G70=""), 0, ((Data!BF70*Data!$H70*$G70)/2000) * IF(AND(BE$5="Particulate", ISNUMBER(Data!$O70)), (1-Data!$O70), 1) * IF(AND($K$3="Yes", ISNUMBER(Data!$Q70)), (1-Data!$Q70), 1))</f>
        <v>0</v>
      </c>
      <c r="BF70" s="3">
        <f>IF(OR(Data!BG70="", Data!$H70="", $G70=""), 0, ((Data!BG70*Data!$H70*$G70)/2000) * IF(AND(BF$5="Particulate", ISNUMBER(Data!$O70)), (1-Data!$O70), 1) * IF(AND($K$3="Yes", ISNUMBER(Data!$Q70)), (1-Data!$Q70), 1))</f>
        <v>0</v>
      </c>
      <c r="BG70" s="3">
        <f>IF(OR(Data!BH70="", Data!$H70="", $G70=""), 0, ((Data!BH70*Data!$H70*$G70)/2000) * IF(AND(BG$5="Particulate", ISNUMBER(Data!$O70)), (1-Data!$O70), 1) * IF(AND($K$3="Yes", ISNUMBER(Data!$Q70)), (1-Data!$Q70), 1))</f>
        <v>0</v>
      </c>
      <c r="BH70" s="3">
        <f>IF(OR(Data!BI70="", Data!$H70="", $G70=""), 0, ((Data!BI70*Data!$H70*$G70)/2000) * IF(AND(BH$5="Particulate", ISNUMBER(Data!$O70)), (1-Data!$O70), 1) * IF(AND($K$3="Yes", ISNUMBER(Data!$Q70)), (1-Data!$Q70), 1))</f>
        <v>0</v>
      </c>
      <c r="BI70" s="3">
        <f>IF(OR(Data!BJ70="", Data!$H70="", $G70=""), 0, ((Data!BJ70*Data!$H70*$G70)/2000) * IF(AND(BI$5="Particulate", ISNUMBER(Data!$O70)), (1-Data!$O70), 1) * IF(AND($K$3="Yes", ISNUMBER(Data!$Q70)), (1-Data!$Q70), 1))</f>
        <v>0</v>
      </c>
      <c r="BJ70" s="3">
        <f>IF(OR(Data!BK70="", Data!$H70="", $G70=""), 0, ((Data!BK70*Data!$H70*$G70)/2000) * IF(AND(BJ$5="Particulate", ISNUMBER(Data!$O70)), (1-Data!$O70), 1) * IF(AND($K$3="Yes", ISNUMBER(Data!$Q70)), (1-Data!$Q70), 1))</f>
        <v>0</v>
      </c>
      <c r="BK70" s="3">
        <f>IF(OR(Data!BL70="", Data!$H70="", $G70=""), 0, ((Data!BL70*Data!$H70*$G70)/2000) * IF(AND(BK$5="Particulate", ISNUMBER(Data!$O70)), (1-Data!$O70), 1) * IF(AND($K$3="Yes", ISNUMBER(Data!$Q70)), (1-Data!$Q70), 1))</f>
        <v>0</v>
      </c>
      <c r="BL70" s="3">
        <f>IF(OR(Data!BM70="", Data!$H70="", $G70=""), 0, ((Data!BM70*Data!$H70*$G70)/2000) * IF(AND(BL$5="Particulate", ISNUMBER(Data!$O70)), (1-Data!$O70), 1) * IF(AND($K$3="Yes", ISNUMBER(Data!$Q70)), (1-Data!$Q70), 1))</f>
        <v>0</v>
      </c>
      <c r="BM70" s="3">
        <f>IF(OR(Data!BN70="", Data!$H70="", $G70=""), 0, ((Data!BN70*Data!$H70*$G70)/2000) * IF(AND(BM$5="Particulate", ISNUMBER(Data!$O70)), (1-Data!$O70), 1) * IF(AND($K$3="Yes", ISNUMBER(Data!$Q70)), (1-Data!$Q70), 1))</f>
        <v>0</v>
      </c>
      <c r="BN70" s="3">
        <f>IF(OR(Data!BO70="", Data!$H70="", $G70=""), 0, ((Data!BO70*Data!$H70*$G70)/2000) * IF(AND(BN$5="Particulate", ISNUMBER(Data!$O70)), (1-Data!$O70), 1) * IF(AND($K$3="Yes", ISNUMBER(Data!$Q70)), (1-Data!$Q70), 1))</f>
        <v>0</v>
      </c>
      <c r="BO70" s="3">
        <f>IF(OR(Data!BP70="", Data!$H70="", $G70=""), 0, ((Data!BP70*Data!$H70*$G70)/2000) * IF(AND(BO$5="Particulate", ISNUMBER(Data!$O70)), (1-Data!$O70), 1) * IF(AND($K$3="Yes", ISNUMBER(Data!$Q70)), (1-Data!$Q70), 1))</f>
        <v>0</v>
      </c>
      <c r="BP70" s="3">
        <f>IF(OR(Data!BQ70="", Data!$H70="", $G70=""), 0, ((Data!BQ70*Data!$H70*$G70)/2000) * IF(AND(BP$5="Particulate", ISNUMBER(Data!$O70)), (1-Data!$O70), 1) * IF(AND($K$3="Yes", ISNUMBER(Data!$Q70)), (1-Data!$Q70), 1))</f>
        <v>0</v>
      </c>
      <c r="BQ70" s="3">
        <f>IF(OR(Data!BR70="", Data!$H70="", $G70=""), 0, ((Data!BR70*Data!$H70*$G70)/2000) * IF(AND(BQ$5="Particulate", ISNUMBER(Data!$O70)), (1-Data!$O70), 1) * IF(AND($K$3="Yes", ISNUMBER(Data!$Q70)), (1-Data!$Q70), 1))</f>
        <v>0</v>
      </c>
      <c r="BR70" s="3">
        <f>IF(OR(Data!BS70="", Data!$H70="", $G70=""), 0, ((Data!BS70*Data!$H70*$G70)/2000) * IF(AND(BR$5="Particulate", ISNUMBER(Data!$O70)), (1-Data!$O70), 1) * IF(AND($K$3="Yes", ISNUMBER(Data!$Q70)), (1-Data!$Q70), 1))</f>
        <v>0</v>
      </c>
      <c r="BS70" s="3">
        <f>IF(OR(Data!BT70="", Data!$H70="", $G70=""), 0, ((Data!BT70*Data!$H70*$G70)/2000) * IF(AND(BS$5="Particulate", ISNUMBER(Data!$O70)), (1-Data!$O70), 1) * IF(AND($K$3="Yes", ISNUMBER(Data!$Q70)), (1-Data!$Q70), 1))</f>
        <v>0</v>
      </c>
      <c r="BT70" s="3">
        <f>IF(OR(Data!BU70="", Data!$H70="", $G70=""), 0, ((Data!BU70*Data!$H70*$G70)/2000) * IF(AND(BT$5="Particulate", ISNUMBER(Data!$O70)), (1-Data!$O70), 1) * IF(AND($K$3="Yes", ISNUMBER(Data!$Q70)), (1-Data!$Q70), 1))</f>
        <v>0</v>
      </c>
      <c r="BU70" s="3">
        <f>IF(OR(Data!BV70="", Data!$H70="", $G70=""), 0, ((Data!BV70*Data!$H70*$G70)/2000) * IF(AND(BU$5="Particulate", ISNUMBER(Data!$O70)), (1-Data!$O70), 1) * IF(AND($K$3="Yes", ISNUMBER(Data!$Q70)), (1-Data!$Q70), 1))</f>
        <v>0</v>
      </c>
      <c r="BV70" s="3">
        <f>IF(OR(Data!BW70="", Data!$H70="", $G70=""), 0, ((Data!BW70*Data!$H70*$G70)/2000) * IF(AND(BV$5="Particulate", ISNUMBER(Data!$O70)), (1-Data!$O70), 1) * IF(AND($K$3="Yes", ISNUMBER(Data!$Q70)), (1-Data!$Q70), 1))</f>
        <v>0</v>
      </c>
      <c r="BW70" s="3">
        <f>IF(OR(Data!BX70="", Data!$H70="", $G70=""), 0, ((Data!BX70*Data!$H70*$G70)/2000) * IF(AND(BW$5="Particulate", ISNUMBER(Data!$O70)), (1-Data!$O70), 1) * IF(AND($K$3="Yes", ISNUMBER(Data!$Q70)), (1-Data!$Q70), 1))</f>
        <v>0</v>
      </c>
      <c r="BX70" s="3">
        <f>IF(OR(Data!BY70="", Data!$H70="", $G70=""), 0, ((Data!BY70*Data!$H70*$G70)/2000) * IF(AND(BX$5="Particulate", ISNUMBER(Data!$O70)), (1-Data!$O70), 1) * IF(AND($K$3="Yes", ISNUMBER(Data!$Q70)), (1-Data!$Q70), 1))</f>
        <v>0</v>
      </c>
      <c r="BY70" s="3">
        <f>IF(OR(Data!BZ70="", Data!$H70="", $G70=""), 0, ((Data!BZ70*Data!$H70*$G70)/2000) * IF(AND(BY$5="Particulate", ISNUMBER(Data!$O70)), (1-Data!$O70), 1) * IF(AND($K$3="Yes", ISNUMBER(Data!$Q70)), (1-Data!$Q70), 1))</f>
        <v>0</v>
      </c>
      <c r="BZ70" s="3">
        <f>IF(OR(Data!CA70="", Data!$H70="", $G70=""), 0, ((Data!CA70*Data!$H70*$G70)/2000) * IF(AND(BZ$5="Particulate", ISNUMBER(Data!$O70)), (1-Data!$O70), 1) * IF(AND($K$3="Yes", ISNUMBER(Data!$Q70)), (1-Data!$Q70), 1))</f>
        <v>0</v>
      </c>
    </row>
    <row r="71" spans="1:78" x14ac:dyDescent="0.25">
      <c r="A71" s="347">
        <f>Data!A71</f>
        <v>63</v>
      </c>
      <c r="B71" s="108">
        <f>Data!B71</f>
        <v>0</v>
      </c>
      <c r="C71" s="108">
        <f>Data!C71</f>
        <v>0</v>
      </c>
      <c r="D71" s="108">
        <f>Data!D71</f>
        <v>0</v>
      </c>
      <c r="E71" s="108">
        <f>Data!E71</f>
        <v>0</v>
      </c>
      <c r="F71" s="108">
        <f>Data!F71</f>
        <v>0</v>
      </c>
      <c r="G71" s="189"/>
      <c r="Q71" s="365">
        <f>IF(ISNUMBER(Data!$K71), (Data!$K71*$G71)/2000, IF(AND(ISNUMBER(Data!$H71), ISNUMBER(Data!$I71)), (Data!$H71*Data!$I71*$G71)/2000, 0))</f>
        <v>0</v>
      </c>
      <c r="R71" s="17">
        <f>IF(ISNUMBER(Data!$L71), (Data!$L71*$G71)/2000, IF(AND(ISNUMBER(Data!$H71), ISNUMBER(Data!$J71)), (Data!$H71*Data!$J71*$G71)/2000, 0)) * IF(ISNUMBER(Data!$O71), 1-Data!$O71, 1) * IF(AND($K$3="yes",ISNUMBER(Data!$Q71)),(1-Data!$Q71),1)</f>
        <v>0</v>
      </c>
      <c r="S71" s="3">
        <f>IF(OR(Data!T71="", Data!$H71="", $G71=""), 0, ((Data!T71*Data!$H71*$G71)/2000) * IF(AND(S$5="Particulate", ISNUMBER(Data!$O71)), (1-Data!$O71), 1) * IF(AND($K$3="Yes", ISNUMBER(Data!$Q71)), (1-Data!$Q71), 1))</f>
        <v>0</v>
      </c>
      <c r="T71" s="3">
        <f>IF(OR(Data!U71="", Data!$H71="", $G71=""), 0, ((Data!U71*Data!$H71*$G71)/2000) * IF(AND(T$5="Particulate", ISNUMBER(Data!$O71)), (1-Data!$O71), 1) * IF(AND($K$3="Yes", ISNUMBER(Data!$Q71)), (1-Data!$Q71), 1))</f>
        <v>0</v>
      </c>
      <c r="U71" s="3">
        <f>IF(OR(Data!V71="", Data!$H71="", $G71=""), 0, ((Data!V71*Data!$H71*$G71)/2000) * IF(AND(U$5="Particulate", ISNUMBER(Data!$O71)), (1-Data!$O71), 1) * IF(AND($K$3="Yes", ISNUMBER(Data!$Q71)), (1-Data!$Q71), 1))</f>
        <v>0</v>
      </c>
      <c r="V71" s="3">
        <f>IF(OR(Data!W71="", Data!$H71="", $G71=""), 0, ((Data!W71*Data!$H71*$G71)/2000) * IF(AND(V$5="Particulate", ISNUMBER(Data!$O71)), (1-Data!$O71), 1) * IF(AND($K$3="Yes", ISNUMBER(Data!$Q71)), (1-Data!$Q71), 1))</f>
        <v>0</v>
      </c>
      <c r="W71" s="3">
        <f>IF(OR(Data!X71="", Data!$H71="", $G71=""), 0, ((Data!X71*Data!$H71*$G71)/2000) * IF(AND(W$5="Particulate", ISNUMBER(Data!$O71)), (1-Data!$O71), 1) * IF(AND($K$3="Yes", ISNUMBER(Data!$Q71)), (1-Data!$Q71), 1))</f>
        <v>0</v>
      </c>
      <c r="X71" s="3">
        <f>IF(OR(Data!Y71="", Data!$H71="", $G71=""), 0, ((Data!Y71*Data!$H71*$G71)/2000) * IF(AND(X$5="Particulate", ISNUMBER(Data!$O71)), (1-Data!$O71), 1) * IF(AND($K$3="Yes", ISNUMBER(Data!$Q71)), (1-Data!$Q71), 1))</f>
        <v>0</v>
      </c>
      <c r="Y71" s="3">
        <f>IF(OR(Data!Z71="", Data!$H71="", $G71=""), 0, ((Data!Z71*Data!$H71*$G71)/2000) * IF(AND(Y$5="Particulate", ISNUMBER(Data!$O71)), (1-Data!$O71), 1) * IF(AND($K$3="Yes", ISNUMBER(Data!$Q71)), (1-Data!$Q71), 1))</f>
        <v>0</v>
      </c>
      <c r="Z71" s="3">
        <f>IF(OR(Data!AA71="", Data!$H71="", $G71=""), 0, ((Data!AA71*Data!$H71*$G71)/2000) * IF(AND(Z$5="Particulate", ISNUMBER(Data!$O71)), (1-Data!$O71), 1) * IF(AND($K$3="Yes", ISNUMBER(Data!$Q71)), (1-Data!$Q71), 1))</f>
        <v>0</v>
      </c>
      <c r="AA71" s="3">
        <f>IF(OR(Data!AB71="", Data!$H71="", $G71=""), 0, ((Data!AB71*Data!$H71*$G71)/2000) * IF(AND(AA$5="Particulate", ISNUMBER(Data!$O71)), (1-Data!$O71), 1) * IF(AND($K$3="Yes", ISNUMBER(Data!$Q71)), (1-Data!$Q71), 1))</f>
        <v>0</v>
      </c>
      <c r="AB71" s="3">
        <f>IF(OR(Data!AC71="", Data!$H71="", $G71=""), 0, ((Data!AC71*Data!$H71*$G71)/2000) * IF(AND(AB$5="Particulate", ISNUMBER(Data!$O71)), (1-Data!$O71), 1) * IF(AND($K$3="Yes", ISNUMBER(Data!$Q71)), (1-Data!$Q71), 1))</f>
        <v>0</v>
      </c>
      <c r="AC71" s="3">
        <f>IF(OR(Data!AD71="", Data!$H71="", $G71=""), 0, ((Data!AD71*Data!$H71*$G71)/2000) * IF(AND(AC$5="Particulate", ISNUMBER(Data!$O71)), (1-Data!$O71), 1) * IF(AND($K$3="Yes", ISNUMBER(Data!$Q71)), (1-Data!$Q71), 1))</f>
        <v>0</v>
      </c>
      <c r="AD71" s="3">
        <f>IF(OR(Data!AE71="", Data!$H71="", $G71=""), 0, ((Data!AE71*Data!$H71*$G71)/2000) * IF(AND(AD$5="Particulate", ISNUMBER(Data!$O71)), (1-Data!$O71), 1) * IF(AND($K$3="Yes", ISNUMBER(Data!$Q71)), (1-Data!$Q71), 1))</f>
        <v>0</v>
      </c>
      <c r="AE71" s="3">
        <f>IF(OR(Data!AF71="", Data!$H71="", $G71=""), 0, ((Data!AF71*Data!$H71*$G71)/2000) * IF(AND(AE$5="Particulate", ISNUMBER(Data!$O71)), (1-Data!$O71), 1) * IF(AND($K$3="Yes", ISNUMBER(Data!$Q71)), (1-Data!$Q71), 1))</f>
        <v>0</v>
      </c>
      <c r="AF71" s="3">
        <f>IF(OR(Data!AG71="", Data!$H71="", $G71=""), 0, ((Data!AG71*Data!$H71*$G71)/2000) * IF(AND(AF$5="Particulate", ISNUMBER(Data!$O71)), (1-Data!$O71), 1) * IF(AND($K$3="Yes", ISNUMBER(Data!$Q71)), (1-Data!$Q71), 1))</f>
        <v>0</v>
      </c>
      <c r="AG71" s="3">
        <f>IF(OR(Data!AH71="", Data!$H71="", $G71=""), 0, ((Data!AH71*Data!$H71*$G71)/2000) * IF(AND(AG$5="Particulate", ISNUMBER(Data!$O71)), (1-Data!$O71), 1) * IF(AND($K$3="Yes", ISNUMBER(Data!$Q71)), (1-Data!$Q71), 1))</f>
        <v>0</v>
      </c>
      <c r="AH71" s="3">
        <f>IF(OR(Data!AI71="", Data!$H71="", $G71=""), 0, ((Data!AI71*Data!$H71*$G71)/2000) * IF(AND(AH$5="Particulate", ISNUMBER(Data!$O71)), (1-Data!$O71), 1) * IF(AND($K$3="Yes", ISNUMBER(Data!$Q71)), (1-Data!$Q71), 1))</f>
        <v>0</v>
      </c>
      <c r="AI71" s="3">
        <f>IF(OR(Data!AJ71="", Data!$H71="", $G71=""), 0, ((Data!AJ71*Data!$H71*$G71)/2000) * IF(AND(AI$5="Particulate", ISNUMBER(Data!$O71)), (1-Data!$O71), 1) * IF(AND($K$3="Yes", ISNUMBER(Data!$Q71)), (1-Data!$Q71), 1))</f>
        <v>0</v>
      </c>
      <c r="AJ71" s="3">
        <f>IF(OR(Data!AK71="", Data!$H71="", $G71=""), 0, ((Data!AK71*Data!$H71*$G71)/2000) * IF(AND(AJ$5="Particulate", ISNUMBER(Data!$O71)), (1-Data!$O71), 1) * IF(AND($K$3="Yes", ISNUMBER(Data!$Q71)), (1-Data!$Q71), 1))</f>
        <v>0</v>
      </c>
      <c r="AK71" s="3">
        <f>IF(OR(Data!AL71="", Data!$H71="", $G71=""), 0, ((Data!AL71*Data!$H71*$G71)/2000) * IF(AND(AK$5="Particulate", ISNUMBER(Data!$O71)), (1-Data!$O71), 1) * IF(AND($K$3="Yes", ISNUMBER(Data!$Q71)), (1-Data!$Q71), 1))</f>
        <v>0</v>
      </c>
      <c r="AL71" s="3">
        <f>IF(OR(Data!AM71="", Data!$H71="", $G71=""), 0, ((Data!AM71*Data!$H71*$G71)/2000) * IF(AND(AL$5="Particulate", ISNUMBER(Data!$O71)), (1-Data!$O71), 1) * IF(AND($K$3="Yes", ISNUMBER(Data!$Q71)), (1-Data!$Q71), 1))</f>
        <v>0</v>
      </c>
      <c r="AM71" s="3">
        <f>IF(OR(Data!AN71="", Data!$H71="", $G71=""), 0, ((Data!AN71*Data!$H71*$G71)/2000) * IF(AND(AM$5="Particulate", ISNUMBER(Data!$O71)), (1-Data!$O71), 1) * IF(AND($K$3="Yes", ISNUMBER(Data!$Q71)), (1-Data!$Q71), 1))</f>
        <v>0</v>
      </c>
      <c r="AN71" s="3">
        <f>IF(OR(Data!AO71="", Data!$H71="", $G71=""), 0, ((Data!AO71*Data!$H71*$G71)/2000) * IF(AND(AN$5="Particulate", ISNUMBER(Data!$O71)), (1-Data!$O71), 1) * IF(AND($K$3="Yes", ISNUMBER(Data!$Q71)), (1-Data!$Q71), 1))</f>
        <v>0</v>
      </c>
      <c r="AO71" s="3">
        <f>IF(OR(Data!AP71="", Data!$H71="", $G71=""), 0, ((Data!AP71*Data!$H71*$G71)/2000) * IF(AND(AO$5="Particulate", ISNUMBER(Data!$O71)), (1-Data!$O71), 1) * IF(AND($K$3="Yes", ISNUMBER(Data!$Q71)), (1-Data!$Q71), 1))</f>
        <v>0</v>
      </c>
      <c r="AP71" s="3">
        <f>IF(OR(Data!AQ71="", Data!$H71="", $G71=""), 0, ((Data!AQ71*Data!$H71*$G71)/2000) * IF(AND(AP$5="Particulate", ISNUMBER(Data!$O71)), (1-Data!$O71), 1) * IF(AND($K$3="Yes", ISNUMBER(Data!$Q71)), (1-Data!$Q71), 1))</f>
        <v>0</v>
      </c>
      <c r="AQ71" s="3">
        <f>IF(OR(Data!AR71="", Data!$H71="", $G71=""), 0, ((Data!AR71*Data!$H71*$G71)/2000) * IF(AND(AQ$5="Particulate", ISNUMBER(Data!$O71)), (1-Data!$O71), 1) * IF(AND($K$3="Yes", ISNUMBER(Data!$Q71)), (1-Data!$Q71), 1))</f>
        <v>0</v>
      </c>
      <c r="AR71" s="3">
        <f>IF(OR(Data!AS71="", Data!$H71="", $G71=""), 0, ((Data!AS71*Data!$H71*$G71)/2000) * IF(AND(AR$5="Particulate", ISNUMBER(Data!$O71)), (1-Data!$O71), 1) * IF(AND($K$3="Yes", ISNUMBER(Data!$Q71)), (1-Data!$Q71), 1))</f>
        <v>0</v>
      </c>
      <c r="AS71" s="3">
        <f>IF(OR(Data!AT71="", Data!$H71="", $G71=""), 0, ((Data!AT71*Data!$H71*$G71)/2000) * IF(AND(AS$5="Particulate", ISNUMBER(Data!$O71)), (1-Data!$O71), 1) * IF(AND($K$3="Yes", ISNUMBER(Data!$Q71)), (1-Data!$Q71), 1))</f>
        <v>0</v>
      </c>
      <c r="AT71" s="3">
        <f>IF(OR(Data!AU71="", Data!$H71="", $G71=""), 0, ((Data!AU71*Data!$H71*$G71)/2000) * IF(AND(AT$5="Particulate", ISNUMBER(Data!$O71)), (1-Data!$O71), 1) * IF(AND($K$3="Yes", ISNUMBER(Data!$Q71)), (1-Data!$Q71), 1))</f>
        <v>0</v>
      </c>
      <c r="AU71" s="3">
        <f>IF(OR(Data!AV71="", Data!$H71="", $G71=""), 0, ((Data!AV71*Data!$H71*$G71)/2000) * IF(AND(AU$5="Particulate", ISNUMBER(Data!$O71)), (1-Data!$O71), 1) * IF(AND($K$3="Yes", ISNUMBER(Data!$Q71)), (1-Data!$Q71), 1))</f>
        <v>0</v>
      </c>
      <c r="AV71" s="3">
        <f>IF(OR(Data!AW71="", Data!$H71="", $G71=""), 0, ((Data!AW71*Data!$H71*$G71)/2000) * IF(AND(AV$5="Particulate", ISNUMBER(Data!$O71)), (1-Data!$O71), 1) * IF(AND($K$3="Yes", ISNUMBER(Data!$Q71)), (1-Data!$Q71), 1))</f>
        <v>0</v>
      </c>
      <c r="AW71" s="3">
        <f>IF(OR(Data!AX71="", Data!$H71="", $G71=""), 0, ((Data!AX71*Data!$H71*$G71)/2000) * IF(AND(AW$5="Particulate", ISNUMBER(Data!$O71)), (1-Data!$O71), 1) * IF(AND($K$3="Yes", ISNUMBER(Data!$Q71)), (1-Data!$Q71), 1))</f>
        <v>0</v>
      </c>
      <c r="AX71" s="3">
        <f>IF(OR(Data!AY71="", Data!$H71="", $G71=""), 0, ((Data!AY71*Data!$H71*$G71)/2000) * IF(AND(AX$5="Particulate", ISNUMBER(Data!$O71)), (1-Data!$O71), 1) * IF(AND($K$3="Yes", ISNUMBER(Data!$Q71)), (1-Data!$Q71), 1))</f>
        <v>0</v>
      </c>
      <c r="AY71" s="3">
        <f>IF(OR(Data!AZ71="", Data!$H71="", $G71=""), 0, ((Data!AZ71*Data!$H71*$G71)/2000) * IF(AND(AY$5="Particulate", ISNUMBER(Data!$O71)), (1-Data!$O71), 1) * IF(AND($K$3="Yes", ISNUMBER(Data!$Q71)), (1-Data!$Q71), 1))</f>
        <v>0</v>
      </c>
      <c r="AZ71" s="3">
        <f>IF(OR(Data!BA71="", Data!$H71="", $G71=""), 0, ((Data!BA71*Data!$H71*$G71)/2000) * IF(AND(AZ$5="Particulate", ISNUMBER(Data!$O71)), (1-Data!$O71), 1) * IF(AND($K$3="Yes", ISNUMBER(Data!$Q71)), (1-Data!$Q71), 1))</f>
        <v>0</v>
      </c>
      <c r="BA71" s="3">
        <f>IF(OR(Data!BB71="", Data!$H71="", $G71=""), 0, ((Data!BB71*Data!$H71*$G71)/2000) * IF(AND(BA$5="Particulate", ISNUMBER(Data!$O71)), (1-Data!$O71), 1) * IF(AND($K$3="Yes", ISNUMBER(Data!$Q71)), (1-Data!$Q71), 1))</f>
        <v>0</v>
      </c>
      <c r="BB71" s="3">
        <f>IF(OR(Data!BC71="", Data!$H71="", $G71=""), 0, ((Data!BC71*Data!$H71*$G71)/2000) * IF(AND(BB$5="Particulate", ISNUMBER(Data!$O71)), (1-Data!$O71), 1) * IF(AND($K$3="Yes", ISNUMBER(Data!$Q71)), (1-Data!$Q71), 1))</f>
        <v>0</v>
      </c>
      <c r="BC71" s="3">
        <f>IF(OR(Data!BD71="", Data!$H71="", $G71=""), 0, ((Data!BD71*Data!$H71*$G71)/2000) * IF(AND(BC$5="Particulate", ISNUMBER(Data!$O71)), (1-Data!$O71), 1) * IF(AND($K$3="Yes", ISNUMBER(Data!$Q71)), (1-Data!$Q71), 1))</f>
        <v>0</v>
      </c>
      <c r="BD71" s="3">
        <f>IF(OR(Data!BE71="", Data!$H71="", $G71=""), 0, ((Data!BE71*Data!$H71*$G71)/2000) * IF(AND(BD$5="Particulate", ISNUMBER(Data!$O71)), (1-Data!$O71), 1) * IF(AND($K$3="Yes", ISNUMBER(Data!$Q71)), (1-Data!$Q71), 1))</f>
        <v>0</v>
      </c>
      <c r="BE71" s="3">
        <f>IF(OR(Data!BF71="", Data!$H71="", $G71=""), 0, ((Data!BF71*Data!$H71*$G71)/2000) * IF(AND(BE$5="Particulate", ISNUMBER(Data!$O71)), (1-Data!$O71), 1) * IF(AND($K$3="Yes", ISNUMBER(Data!$Q71)), (1-Data!$Q71), 1))</f>
        <v>0</v>
      </c>
      <c r="BF71" s="3">
        <f>IF(OR(Data!BG71="", Data!$H71="", $G71=""), 0, ((Data!BG71*Data!$H71*$G71)/2000) * IF(AND(BF$5="Particulate", ISNUMBER(Data!$O71)), (1-Data!$O71), 1) * IF(AND($K$3="Yes", ISNUMBER(Data!$Q71)), (1-Data!$Q71), 1))</f>
        <v>0</v>
      </c>
      <c r="BG71" s="3">
        <f>IF(OR(Data!BH71="", Data!$H71="", $G71=""), 0, ((Data!BH71*Data!$H71*$G71)/2000) * IF(AND(BG$5="Particulate", ISNUMBER(Data!$O71)), (1-Data!$O71), 1) * IF(AND($K$3="Yes", ISNUMBER(Data!$Q71)), (1-Data!$Q71), 1))</f>
        <v>0</v>
      </c>
      <c r="BH71" s="3">
        <f>IF(OR(Data!BI71="", Data!$H71="", $G71=""), 0, ((Data!BI71*Data!$H71*$G71)/2000) * IF(AND(BH$5="Particulate", ISNUMBER(Data!$O71)), (1-Data!$O71), 1) * IF(AND($K$3="Yes", ISNUMBER(Data!$Q71)), (1-Data!$Q71), 1))</f>
        <v>0</v>
      </c>
      <c r="BI71" s="3">
        <f>IF(OR(Data!BJ71="", Data!$H71="", $G71=""), 0, ((Data!BJ71*Data!$H71*$G71)/2000) * IF(AND(BI$5="Particulate", ISNUMBER(Data!$O71)), (1-Data!$O71), 1) * IF(AND($K$3="Yes", ISNUMBER(Data!$Q71)), (1-Data!$Q71), 1))</f>
        <v>0</v>
      </c>
      <c r="BJ71" s="3">
        <f>IF(OR(Data!BK71="", Data!$H71="", $G71=""), 0, ((Data!BK71*Data!$H71*$G71)/2000) * IF(AND(BJ$5="Particulate", ISNUMBER(Data!$O71)), (1-Data!$O71), 1) * IF(AND($K$3="Yes", ISNUMBER(Data!$Q71)), (1-Data!$Q71), 1))</f>
        <v>0</v>
      </c>
      <c r="BK71" s="3">
        <f>IF(OR(Data!BL71="", Data!$H71="", $G71=""), 0, ((Data!BL71*Data!$H71*$G71)/2000) * IF(AND(BK$5="Particulate", ISNUMBER(Data!$O71)), (1-Data!$O71), 1) * IF(AND($K$3="Yes", ISNUMBER(Data!$Q71)), (1-Data!$Q71), 1))</f>
        <v>0</v>
      </c>
      <c r="BL71" s="3">
        <f>IF(OR(Data!BM71="", Data!$H71="", $G71=""), 0, ((Data!BM71*Data!$H71*$G71)/2000) * IF(AND(BL$5="Particulate", ISNUMBER(Data!$O71)), (1-Data!$O71), 1) * IF(AND($K$3="Yes", ISNUMBER(Data!$Q71)), (1-Data!$Q71), 1))</f>
        <v>0</v>
      </c>
      <c r="BM71" s="3">
        <f>IF(OR(Data!BN71="", Data!$H71="", $G71=""), 0, ((Data!BN71*Data!$H71*$G71)/2000) * IF(AND(BM$5="Particulate", ISNUMBER(Data!$O71)), (1-Data!$O71), 1) * IF(AND($K$3="Yes", ISNUMBER(Data!$Q71)), (1-Data!$Q71), 1))</f>
        <v>0</v>
      </c>
      <c r="BN71" s="3">
        <f>IF(OR(Data!BO71="", Data!$H71="", $G71=""), 0, ((Data!BO71*Data!$H71*$G71)/2000) * IF(AND(BN$5="Particulate", ISNUMBER(Data!$O71)), (1-Data!$O71), 1) * IF(AND($K$3="Yes", ISNUMBER(Data!$Q71)), (1-Data!$Q71), 1))</f>
        <v>0</v>
      </c>
      <c r="BO71" s="3">
        <f>IF(OR(Data!BP71="", Data!$H71="", $G71=""), 0, ((Data!BP71*Data!$H71*$G71)/2000) * IF(AND(BO$5="Particulate", ISNUMBER(Data!$O71)), (1-Data!$O71), 1) * IF(AND($K$3="Yes", ISNUMBER(Data!$Q71)), (1-Data!$Q71), 1))</f>
        <v>0</v>
      </c>
      <c r="BP71" s="3">
        <f>IF(OR(Data!BQ71="", Data!$H71="", $G71=""), 0, ((Data!BQ71*Data!$H71*$G71)/2000) * IF(AND(BP$5="Particulate", ISNUMBER(Data!$O71)), (1-Data!$O71), 1) * IF(AND($K$3="Yes", ISNUMBER(Data!$Q71)), (1-Data!$Q71), 1))</f>
        <v>0</v>
      </c>
      <c r="BQ71" s="3">
        <f>IF(OR(Data!BR71="", Data!$H71="", $G71=""), 0, ((Data!BR71*Data!$H71*$G71)/2000) * IF(AND(BQ$5="Particulate", ISNUMBER(Data!$O71)), (1-Data!$O71), 1) * IF(AND($K$3="Yes", ISNUMBER(Data!$Q71)), (1-Data!$Q71), 1))</f>
        <v>0</v>
      </c>
      <c r="BR71" s="3">
        <f>IF(OR(Data!BS71="", Data!$H71="", $G71=""), 0, ((Data!BS71*Data!$H71*$G71)/2000) * IF(AND(BR$5="Particulate", ISNUMBER(Data!$O71)), (1-Data!$O71), 1) * IF(AND($K$3="Yes", ISNUMBER(Data!$Q71)), (1-Data!$Q71), 1))</f>
        <v>0</v>
      </c>
      <c r="BS71" s="3">
        <f>IF(OR(Data!BT71="", Data!$H71="", $G71=""), 0, ((Data!BT71*Data!$H71*$G71)/2000) * IF(AND(BS$5="Particulate", ISNUMBER(Data!$O71)), (1-Data!$O71), 1) * IF(AND($K$3="Yes", ISNUMBER(Data!$Q71)), (1-Data!$Q71), 1))</f>
        <v>0</v>
      </c>
      <c r="BT71" s="3">
        <f>IF(OR(Data!BU71="", Data!$H71="", $G71=""), 0, ((Data!BU71*Data!$H71*$G71)/2000) * IF(AND(BT$5="Particulate", ISNUMBER(Data!$O71)), (1-Data!$O71), 1) * IF(AND($K$3="Yes", ISNUMBER(Data!$Q71)), (1-Data!$Q71), 1))</f>
        <v>0</v>
      </c>
      <c r="BU71" s="3">
        <f>IF(OR(Data!BV71="", Data!$H71="", $G71=""), 0, ((Data!BV71*Data!$H71*$G71)/2000) * IF(AND(BU$5="Particulate", ISNUMBER(Data!$O71)), (1-Data!$O71), 1) * IF(AND($K$3="Yes", ISNUMBER(Data!$Q71)), (1-Data!$Q71), 1))</f>
        <v>0</v>
      </c>
      <c r="BV71" s="3">
        <f>IF(OR(Data!BW71="", Data!$H71="", $G71=""), 0, ((Data!BW71*Data!$H71*$G71)/2000) * IF(AND(BV$5="Particulate", ISNUMBER(Data!$O71)), (1-Data!$O71), 1) * IF(AND($K$3="Yes", ISNUMBER(Data!$Q71)), (1-Data!$Q71), 1))</f>
        <v>0</v>
      </c>
      <c r="BW71" s="3">
        <f>IF(OR(Data!BX71="", Data!$H71="", $G71=""), 0, ((Data!BX71*Data!$H71*$G71)/2000) * IF(AND(BW$5="Particulate", ISNUMBER(Data!$O71)), (1-Data!$O71), 1) * IF(AND($K$3="Yes", ISNUMBER(Data!$Q71)), (1-Data!$Q71), 1))</f>
        <v>0</v>
      </c>
      <c r="BX71" s="3">
        <f>IF(OR(Data!BY71="", Data!$H71="", $G71=""), 0, ((Data!BY71*Data!$H71*$G71)/2000) * IF(AND(BX$5="Particulate", ISNUMBER(Data!$O71)), (1-Data!$O71), 1) * IF(AND($K$3="Yes", ISNUMBER(Data!$Q71)), (1-Data!$Q71), 1))</f>
        <v>0</v>
      </c>
      <c r="BY71" s="3">
        <f>IF(OR(Data!BZ71="", Data!$H71="", $G71=""), 0, ((Data!BZ71*Data!$H71*$G71)/2000) * IF(AND(BY$5="Particulate", ISNUMBER(Data!$O71)), (1-Data!$O71), 1) * IF(AND($K$3="Yes", ISNUMBER(Data!$Q71)), (1-Data!$Q71), 1))</f>
        <v>0</v>
      </c>
      <c r="BZ71" s="3">
        <f>IF(OR(Data!CA71="", Data!$H71="", $G71=""), 0, ((Data!CA71*Data!$H71*$G71)/2000) * IF(AND(BZ$5="Particulate", ISNUMBER(Data!$O71)), (1-Data!$O71), 1) * IF(AND($K$3="Yes", ISNUMBER(Data!$Q71)), (1-Data!$Q71), 1))</f>
        <v>0</v>
      </c>
    </row>
    <row r="72" spans="1:78" x14ac:dyDescent="0.25">
      <c r="A72" s="347">
        <f>Data!A72</f>
        <v>64</v>
      </c>
      <c r="B72" s="108">
        <f>Data!B72</f>
        <v>0</v>
      </c>
      <c r="C72" s="108">
        <f>Data!C72</f>
        <v>0</v>
      </c>
      <c r="D72" s="108">
        <f>Data!D72</f>
        <v>0</v>
      </c>
      <c r="E72" s="108">
        <f>Data!E72</f>
        <v>0</v>
      </c>
      <c r="F72" s="108">
        <f>Data!F72</f>
        <v>0</v>
      </c>
      <c r="G72" s="189"/>
      <c r="Q72" s="365">
        <f>IF(ISNUMBER(Data!$K72), (Data!$K72*$G72)/2000, IF(AND(ISNUMBER(Data!$H72), ISNUMBER(Data!$I72)), (Data!$H72*Data!$I72*$G72)/2000, 0))</f>
        <v>0</v>
      </c>
      <c r="R72" s="17">
        <f>IF(ISNUMBER(Data!$L72), (Data!$L72*$G72)/2000, IF(AND(ISNUMBER(Data!$H72), ISNUMBER(Data!$J72)), (Data!$H72*Data!$J72*$G72)/2000, 0)) * IF(ISNUMBER(Data!$O72), 1-Data!$O72, 1) * IF(AND($K$3="yes",ISNUMBER(Data!$Q72)),(1-Data!$Q72),1)</f>
        <v>0</v>
      </c>
      <c r="S72" s="3">
        <f>IF(OR(Data!T72="", Data!$H72="", $G72=""), 0, ((Data!T72*Data!$H72*$G72)/2000) * IF(AND(S$5="Particulate", ISNUMBER(Data!$O72)), (1-Data!$O72), 1) * IF(AND($K$3="Yes", ISNUMBER(Data!$Q72)), (1-Data!$Q72), 1))</f>
        <v>0</v>
      </c>
      <c r="T72" s="3">
        <f>IF(OR(Data!U72="", Data!$H72="", $G72=""), 0, ((Data!U72*Data!$H72*$G72)/2000) * IF(AND(T$5="Particulate", ISNUMBER(Data!$O72)), (1-Data!$O72), 1) * IF(AND($K$3="Yes", ISNUMBER(Data!$Q72)), (1-Data!$Q72), 1))</f>
        <v>0</v>
      </c>
      <c r="U72" s="3">
        <f>IF(OR(Data!V72="", Data!$H72="", $G72=""), 0, ((Data!V72*Data!$H72*$G72)/2000) * IF(AND(U$5="Particulate", ISNUMBER(Data!$O72)), (1-Data!$O72), 1) * IF(AND($K$3="Yes", ISNUMBER(Data!$Q72)), (1-Data!$Q72), 1))</f>
        <v>0</v>
      </c>
      <c r="V72" s="3">
        <f>IF(OR(Data!W72="", Data!$H72="", $G72=""), 0, ((Data!W72*Data!$H72*$G72)/2000) * IF(AND(V$5="Particulate", ISNUMBER(Data!$O72)), (1-Data!$O72), 1) * IF(AND($K$3="Yes", ISNUMBER(Data!$Q72)), (1-Data!$Q72), 1))</f>
        <v>0</v>
      </c>
      <c r="W72" s="3">
        <f>IF(OR(Data!X72="", Data!$H72="", $G72=""), 0, ((Data!X72*Data!$H72*$G72)/2000) * IF(AND(W$5="Particulate", ISNUMBER(Data!$O72)), (1-Data!$O72), 1) * IF(AND($K$3="Yes", ISNUMBER(Data!$Q72)), (1-Data!$Q72), 1))</f>
        <v>0</v>
      </c>
      <c r="X72" s="3">
        <f>IF(OR(Data!Y72="", Data!$H72="", $G72=""), 0, ((Data!Y72*Data!$H72*$G72)/2000) * IF(AND(X$5="Particulate", ISNUMBER(Data!$O72)), (1-Data!$O72), 1) * IF(AND($K$3="Yes", ISNUMBER(Data!$Q72)), (1-Data!$Q72), 1))</f>
        <v>0</v>
      </c>
      <c r="Y72" s="3">
        <f>IF(OR(Data!Z72="", Data!$H72="", $G72=""), 0, ((Data!Z72*Data!$H72*$G72)/2000) * IF(AND(Y$5="Particulate", ISNUMBER(Data!$O72)), (1-Data!$O72), 1) * IF(AND($K$3="Yes", ISNUMBER(Data!$Q72)), (1-Data!$Q72), 1))</f>
        <v>0</v>
      </c>
      <c r="Z72" s="3">
        <f>IF(OR(Data!AA72="", Data!$H72="", $G72=""), 0, ((Data!AA72*Data!$H72*$G72)/2000) * IF(AND(Z$5="Particulate", ISNUMBER(Data!$O72)), (1-Data!$O72), 1) * IF(AND($K$3="Yes", ISNUMBER(Data!$Q72)), (1-Data!$Q72), 1))</f>
        <v>0</v>
      </c>
      <c r="AA72" s="3">
        <f>IF(OR(Data!AB72="", Data!$H72="", $G72=""), 0, ((Data!AB72*Data!$H72*$G72)/2000) * IF(AND(AA$5="Particulate", ISNUMBER(Data!$O72)), (1-Data!$O72), 1) * IF(AND($K$3="Yes", ISNUMBER(Data!$Q72)), (1-Data!$Q72), 1))</f>
        <v>0</v>
      </c>
      <c r="AB72" s="3">
        <f>IF(OR(Data!AC72="", Data!$H72="", $G72=""), 0, ((Data!AC72*Data!$H72*$G72)/2000) * IF(AND(AB$5="Particulate", ISNUMBER(Data!$O72)), (1-Data!$O72), 1) * IF(AND($K$3="Yes", ISNUMBER(Data!$Q72)), (1-Data!$Q72), 1))</f>
        <v>0</v>
      </c>
      <c r="AC72" s="3">
        <f>IF(OR(Data!AD72="", Data!$H72="", $G72=""), 0, ((Data!AD72*Data!$H72*$G72)/2000) * IF(AND(AC$5="Particulate", ISNUMBER(Data!$O72)), (1-Data!$O72), 1) * IF(AND($K$3="Yes", ISNUMBER(Data!$Q72)), (1-Data!$Q72), 1))</f>
        <v>0</v>
      </c>
      <c r="AD72" s="3">
        <f>IF(OR(Data!AE72="", Data!$H72="", $G72=""), 0, ((Data!AE72*Data!$H72*$G72)/2000) * IF(AND(AD$5="Particulate", ISNUMBER(Data!$O72)), (1-Data!$O72), 1) * IF(AND($K$3="Yes", ISNUMBER(Data!$Q72)), (1-Data!$Q72), 1))</f>
        <v>0</v>
      </c>
      <c r="AE72" s="3">
        <f>IF(OR(Data!AF72="", Data!$H72="", $G72=""), 0, ((Data!AF72*Data!$H72*$G72)/2000) * IF(AND(AE$5="Particulate", ISNUMBER(Data!$O72)), (1-Data!$O72), 1) * IF(AND($K$3="Yes", ISNUMBER(Data!$Q72)), (1-Data!$Q72), 1))</f>
        <v>0</v>
      </c>
      <c r="AF72" s="3">
        <f>IF(OR(Data!AG72="", Data!$H72="", $G72=""), 0, ((Data!AG72*Data!$H72*$G72)/2000) * IF(AND(AF$5="Particulate", ISNUMBER(Data!$O72)), (1-Data!$O72), 1) * IF(AND($K$3="Yes", ISNUMBER(Data!$Q72)), (1-Data!$Q72), 1))</f>
        <v>0</v>
      </c>
      <c r="AG72" s="3">
        <f>IF(OR(Data!AH72="", Data!$H72="", $G72=""), 0, ((Data!AH72*Data!$H72*$G72)/2000) * IF(AND(AG$5="Particulate", ISNUMBER(Data!$O72)), (1-Data!$O72), 1) * IF(AND($K$3="Yes", ISNUMBER(Data!$Q72)), (1-Data!$Q72), 1))</f>
        <v>0</v>
      </c>
      <c r="AH72" s="3">
        <f>IF(OR(Data!AI72="", Data!$H72="", $G72=""), 0, ((Data!AI72*Data!$H72*$G72)/2000) * IF(AND(AH$5="Particulate", ISNUMBER(Data!$O72)), (1-Data!$O72), 1) * IF(AND($K$3="Yes", ISNUMBER(Data!$Q72)), (1-Data!$Q72), 1))</f>
        <v>0</v>
      </c>
      <c r="AI72" s="3">
        <f>IF(OR(Data!AJ72="", Data!$H72="", $G72=""), 0, ((Data!AJ72*Data!$H72*$G72)/2000) * IF(AND(AI$5="Particulate", ISNUMBER(Data!$O72)), (1-Data!$O72), 1) * IF(AND($K$3="Yes", ISNUMBER(Data!$Q72)), (1-Data!$Q72), 1))</f>
        <v>0</v>
      </c>
      <c r="AJ72" s="3">
        <f>IF(OR(Data!AK72="", Data!$H72="", $G72=""), 0, ((Data!AK72*Data!$H72*$G72)/2000) * IF(AND(AJ$5="Particulate", ISNUMBER(Data!$O72)), (1-Data!$O72), 1) * IF(AND($K$3="Yes", ISNUMBER(Data!$Q72)), (1-Data!$Q72), 1))</f>
        <v>0</v>
      </c>
      <c r="AK72" s="3">
        <f>IF(OR(Data!AL72="", Data!$H72="", $G72=""), 0, ((Data!AL72*Data!$H72*$G72)/2000) * IF(AND(AK$5="Particulate", ISNUMBER(Data!$O72)), (1-Data!$O72), 1) * IF(AND($K$3="Yes", ISNUMBER(Data!$Q72)), (1-Data!$Q72), 1))</f>
        <v>0</v>
      </c>
      <c r="AL72" s="3">
        <f>IF(OR(Data!AM72="", Data!$H72="", $G72=""), 0, ((Data!AM72*Data!$H72*$G72)/2000) * IF(AND(AL$5="Particulate", ISNUMBER(Data!$O72)), (1-Data!$O72), 1) * IF(AND($K$3="Yes", ISNUMBER(Data!$Q72)), (1-Data!$Q72), 1))</f>
        <v>0</v>
      </c>
      <c r="AM72" s="3">
        <f>IF(OR(Data!AN72="", Data!$H72="", $G72=""), 0, ((Data!AN72*Data!$H72*$G72)/2000) * IF(AND(AM$5="Particulate", ISNUMBER(Data!$O72)), (1-Data!$O72), 1) * IF(AND($K$3="Yes", ISNUMBER(Data!$Q72)), (1-Data!$Q72), 1))</f>
        <v>0</v>
      </c>
      <c r="AN72" s="3">
        <f>IF(OR(Data!AO72="", Data!$H72="", $G72=""), 0, ((Data!AO72*Data!$H72*$G72)/2000) * IF(AND(AN$5="Particulate", ISNUMBER(Data!$O72)), (1-Data!$O72), 1) * IF(AND($K$3="Yes", ISNUMBER(Data!$Q72)), (1-Data!$Q72), 1))</f>
        <v>0</v>
      </c>
      <c r="AO72" s="3">
        <f>IF(OR(Data!AP72="", Data!$H72="", $G72=""), 0, ((Data!AP72*Data!$H72*$G72)/2000) * IF(AND(AO$5="Particulate", ISNUMBER(Data!$O72)), (1-Data!$O72), 1) * IF(AND($K$3="Yes", ISNUMBER(Data!$Q72)), (1-Data!$Q72), 1))</f>
        <v>0</v>
      </c>
      <c r="AP72" s="3">
        <f>IF(OR(Data!AQ72="", Data!$H72="", $G72=""), 0, ((Data!AQ72*Data!$H72*$G72)/2000) * IF(AND(AP$5="Particulate", ISNUMBER(Data!$O72)), (1-Data!$O72), 1) * IF(AND($K$3="Yes", ISNUMBER(Data!$Q72)), (1-Data!$Q72), 1))</f>
        <v>0</v>
      </c>
      <c r="AQ72" s="3">
        <f>IF(OR(Data!AR72="", Data!$H72="", $G72=""), 0, ((Data!AR72*Data!$H72*$G72)/2000) * IF(AND(AQ$5="Particulate", ISNUMBER(Data!$O72)), (1-Data!$O72), 1) * IF(AND($K$3="Yes", ISNUMBER(Data!$Q72)), (1-Data!$Q72), 1))</f>
        <v>0</v>
      </c>
      <c r="AR72" s="3">
        <f>IF(OR(Data!AS72="", Data!$H72="", $G72=""), 0, ((Data!AS72*Data!$H72*$G72)/2000) * IF(AND(AR$5="Particulate", ISNUMBER(Data!$O72)), (1-Data!$O72), 1) * IF(AND($K$3="Yes", ISNUMBER(Data!$Q72)), (1-Data!$Q72), 1))</f>
        <v>0</v>
      </c>
      <c r="AS72" s="3">
        <f>IF(OR(Data!AT72="", Data!$H72="", $G72=""), 0, ((Data!AT72*Data!$H72*$G72)/2000) * IF(AND(AS$5="Particulate", ISNUMBER(Data!$O72)), (1-Data!$O72), 1) * IF(AND($K$3="Yes", ISNUMBER(Data!$Q72)), (1-Data!$Q72), 1))</f>
        <v>0</v>
      </c>
      <c r="AT72" s="3">
        <f>IF(OR(Data!AU72="", Data!$H72="", $G72=""), 0, ((Data!AU72*Data!$H72*$G72)/2000) * IF(AND(AT$5="Particulate", ISNUMBER(Data!$O72)), (1-Data!$O72), 1) * IF(AND($K$3="Yes", ISNUMBER(Data!$Q72)), (1-Data!$Q72), 1))</f>
        <v>0</v>
      </c>
      <c r="AU72" s="3">
        <f>IF(OR(Data!AV72="", Data!$H72="", $G72=""), 0, ((Data!AV72*Data!$H72*$G72)/2000) * IF(AND(AU$5="Particulate", ISNUMBER(Data!$O72)), (1-Data!$O72), 1) * IF(AND($K$3="Yes", ISNUMBER(Data!$Q72)), (1-Data!$Q72), 1))</f>
        <v>0</v>
      </c>
      <c r="AV72" s="3">
        <f>IF(OR(Data!AW72="", Data!$H72="", $G72=""), 0, ((Data!AW72*Data!$H72*$G72)/2000) * IF(AND(AV$5="Particulate", ISNUMBER(Data!$O72)), (1-Data!$O72), 1) * IF(AND($K$3="Yes", ISNUMBER(Data!$Q72)), (1-Data!$Q72), 1))</f>
        <v>0</v>
      </c>
      <c r="AW72" s="3">
        <f>IF(OR(Data!AX72="", Data!$H72="", $G72=""), 0, ((Data!AX72*Data!$H72*$G72)/2000) * IF(AND(AW$5="Particulate", ISNUMBER(Data!$O72)), (1-Data!$O72), 1) * IF(AND($K$3="Yes", ISNUMBER(Data!$Q72)), (1-Data!$Q72), 1))</f>
        <v>0</v>
      </c>
      <c r="AX72" s="3">
        <f>IF(OR(Data!AY72="", Data!$H72="", $G72=""), 0, ((Data!AY72*Data!$H72*$G72)/2000) * IF(AND(AX$5="Particulate", ISNUMBER(Data!$O72)), (1-Data!$O72), 1) * IF(AND($K$3="Yes", ISNUMBER(Data!$Q72)), (1-Data!$Q72), 1))</f>
        <v>0</v>
      </c>
      <c r="AY72" s="3">
        <f>IF(OR(Data!AZ72="", Data!$H72="", $G72=""), 0, ((Data!AZ72*Data!$H72*$G72)/2000) * IF(AND(AY$5="Particulate", ISNUMBER(Data!$O72)), (1-Data!$O72), 1) * IF(AND($K$3="Yes", ISNUMBER(Data!$Q72)), (1-Data!$Q72), 1))</f>
        <v>0</v>
      </c>
      <c r="AZ72" s="3">
        <f>IF(OR(Data!BA72="", Data!$H72="", $G72=""), 0, ((Data!BA72*Data!$H72*$G72)/2000) * IF(AND(AZ$5="Particulate", ISNUMBER(Data!$O72)), (1-Data!$O72), 1) * IF(AND($K$3="Yes", ISNUMBER(Data!$Q72)), (1-Data!$Q72), 1))</f>
        <v>0</v>
      </c>
      <c r="BA72" s="3">
        <f>IF(OR(Data!BB72="", Data!$H72="", $G72=""), 0, ((Data!BB72*Data!$H72*$G72)/2000) * IF(AND(BA$5="Particulate", ISNUMBER(Data!$O72)), (1-Data!$O72), 1) * IF(AND($K$3="Yes", ISNUMBER(Data!$Q72)), (1-Data!$Q72), 1))</f>
        <v>0</v>
      </c>
      <c r="BB72" s="3">
        <f>IF(OR(Data!BC72="", Data!$H72="", $G72=""), 0, ((Data!BC72*Data!$H72*$G72)/2000) * IF(AND(BB$5="Particulate", ISNUMBER(Data!$O72)), (1-Data!$O72), 1) * IF(AND($K$3="Yes", ISNUMBER(Data!$Q72)), (1-Data!$Q72), 1))</f>
        <v>0</v>
      </c>
      <c r="BC72" s="3">
        <f>IF(OR(Data!BD72="", Data!$H72="", $G72=""), 0, ((Data!BD72*Data!$H72*$G72)/2000) * IF(AND(BC$5="Particulate", ISNUMBER(Data!$O72)), (1-Data!$O72), 1) * IF(AND($K$3="Yes", ISNUMBER(Data!$Q72)), (1-Data!$Q72), 1))</f>
        <v>0</v>
      </c>
      <c r="BD72" s="3">
        <f>IF(OR(Data!BE72="", Data!$H72="", $G72=""), 0, ((Data!BE72*Data!$H72*$G72)/2000) * IF(AND(BD$5="Particulate", ISNUMBER(Data!$O72)), (1-Data!$O72), 1) * IF(AND($K$3="Yes", ISNUMBER(Data!$Q72)), (1-Data!$Q72), 1))</f>
        <v>0</v>
      </c>
      <c r="BE72" s="3">
        <f>IF(OR(Data!BF72="", Data!$H72="", $G72=""), 0, ((Data!BF72*Data!$H72*$G72)/2000) * IF(AND(BE$5="Particulate", ISNUMBER(Data!$O72)), (1-Data!$O72), 1) * IF(AND($K$3="Yes", ISNUMBER(Data!$Q72)), (1-Data!$Q72), 1))</f>
        <v>0</v>
      </c>
      <c r="BF72" s="3">
        <f>IF(OR(Data!BG72="", Data!$H72="", $G72=""), 0, ((Data!BG72*Data!$H72*$G72)/2000) * IF(AND(BF$5="Particulate", ISNUMBER(Data!$O72)), (1-Data!$O72), 1) * IF(AND($K$3="Yes", ISNUMBER(Data!$Q72)), (1-Data!$Q72), 1))</f>
        <v>0</v>
      </c>
      <c r="BG72" s="3">
        <f>IF(OR(Data!BH72="", Data!$H72="", $G72=""), 0, ((Data!BH72*Data!$H72*$G72)/2000) * IF(AND(BG$5="Particulate", ISNUMBER(Data!$O72)), (1-Data!$O72), 1) * IF(AND($K$3="Yes", ISNUMBER(Data!$Q72)), (1-Data!$Q72), 1))</f>
        <v>0</v>
      </c>
      <c r="BH72" s="3">
        <f>IF(OR(Data!BI72="", Data!$H72="", $G72=""), 0, ((Data!BI72*Data!$H72*$G72)/2000) * IF(AND(BH$5="Particulate", ISNUMBER(Data!$O72)), (1-Data!$O72), 1) * IF(AND($K$3="Yes", ISNUMBER(Data!$Q72)), (1-Data!$Q72), 1))</f>
        <v>0</v>
      </c>
      <c r="BI72" s="3">
        <f>IF(OR(Data!BJ72="", Data!$H72="", $G72=""), 0, ((Data!BJ72*Data!$H72*$G72)/2000) * IF(AND(BI$5="Particulate", ISNUMBER(Data!$O72)), (1-Data!$O72), 1) * IF(AND($K$3="Yes", ISNUMBER(Data!$Q72)), (1-Data!$Q72), 1))</f>
        <v>0</v>
      </c>
      <c r="BJ72" s="3">
        <f>IF(OR(Data!BK72="", Data!$H72="", $G72=""), 0, ((Data!BK72*Data!$H72*$G72)/2000) * IF(AND(BJ$5="Particulate", ISNUMBER(Data!$O72)), (1-Data!$O72), 1) * IF(AND($K$3="Yes", ISNUMBER(Data!$Q72)), (1-Data!$Q72), 1))</f>
        <v>0</v>
      </c>
      <c r="BK72" s="3">
        <f>IF(OR(Data!BL72="", Data!$H72="", $G72=""), 0, ((Data!BL72*Data!$H72*$G72)/2000) * IF(AND(BK$5="Particulate", ISNUMBER(Data!$O72)), (1-Data!$O72), 1) * IF(AND($K$3="Yes", ISNUMBER(Data!$Q72)), (1-Data!$Q72), 1))</f>
        <v>0</v>
      </c>
      <c r="BL72" s="3">
        <f>IF(OR(Data!BM72="", Data!$H72="", $G72=""), 0, ((Data!BM72*Data!$H72*$G72)/2000) * IF(AND(BL$5="Particulate", ISNUMBER(Data!$O72)), (1-Data!$O72), 1) * IF(AND($K$3="Yes", ISNUMBER(Data!$Q72)), (1-Data!$Q72), 1))</f>
        <v>0</v>
      </c>
      <c r="BM72" s="3">
        <f>IF(OR(Data!BN72="", Data!$H72="", $G72=""), 0, ((Data!BN72*Data!$H72*$G72)/2000) * IF(AND(BM$5="Particulate", ISNUMBER(Data!$O72)), (1-Data!$O72), 1) * IF(AND($K$3="Yes", ISNUMBER(Data!$Q72)), (1-Data!$Q72), 1))</f>
        <v>0</v>
      </c>
      <c r="BN72" s="3">
        <f>IF(OR(Data!BO72="", Data!$H72="", $G72=""), 0, ((Data!BO72*Data!$H72*$G72)/2000) * IF(AND(BN$5="Particulate", ISNUMBER(Data!$O72)), (1-Data!$O72), 1) * IF(AND($K$3="Yes", ISNUMBER(Data!$Q72)), (1-Data!$Q72), 1))</f>
        <v>0</v>
      </c>
      <c r="BO72" s="3">
        <f>IF(OR(Data!BP72="", Data!$H72="", $G72=""), 0, ((Data!BP72*Data!$H72*$G72)/2000) * IF(AND(BO$5="Particulate", ISNUMBER(Data!$O72)), (1-Data!$O72), 1) * IF(AND($K$3="Yes", ISNUMBER(Data!$Q72)), (1-Data!$Q72), 1))</f>
        <v>0</v>
      </c>
      <c r="BP72" s="3">
        <f>IF(OR(Data!BQ72="", Data!$H72="", $G72=""), 0, ((Data!BQ72*Data!$H72*$G72)/2000) * IF(AND(BP$5="Particulate", ISNUMBER(Data!$O72)), (1-Data!$O72), 1) * IF(AND($K$3="Yes", ISNUMBER(Data!$Q72)), (1-Data!$Q72), 1))</f>
        <v>0</v>
      </c>
      <c r="BQ72" s="3">
        <f>IF(OR(Data!BR72="", Data!$H72="", $G72=""), 0, ((Data!BR72*Data!$H72*$G72)/2000) * IF(AND(BQ$5="Particulate", ISNUMBER(Data!$O72)), (1-Data!$O72), 1) * IF(AND($K$3="Yes", ISNUMBER(Data!$Q72)), (1-Data!$Q72), 1))</f>
        <v>0</v>
      </c>
      <c r="BR72" s="3">
        <f>IF(OR(Data!BS72="", Data!$H72="", $G72=""), 0, ((Data!BS72*Data!$H72*$G72)/2000) * IF(AND(BR$5="Particulate", ISNUMBER(Data!$O72)), (1-Data!$O72), 1) * IF(AND($K$3="Yes", ISNUMBER(Data!$Q72)), (1-Data!$Q72), 1))</f>
        <v>0</v>
      </c>
      <c r="BS72" s="3">
        <f>IF(OR(Data!BT72="", Data!$H72="", $G72=""), 0, ((Data!BT72*Data!$H72*$G72)/2000) * IF(AND(BS$5="Particulate", ISNUMBER(Data!$O72)), (1-Data!$O72), 1) * IF(AND($K$3="Yes", ISNUMBER(Data!$Q72)), (1-Data!$Q72), 1))</f>
        <v>0</v>
      </c>
      <c r="BT72" s="3">
        <f>IF(OR(Data!BU72="", Data!$H72="", $G72=""), 0, ((Data!BU72*Data!$H72*$G72)/2000) * IF(AND(BT$5="Particulate", ISNUMBER(Data!$O72)), (1-Data!$O72), 1) * IF(AND($K$3="Yes", ISNUMBER(Data!$Q72)), (1-Data!$Q72), 1))</f>
        <v>0</v>
      </c>
      <c r="BU72" s="3">
        <f>IF(OR(Data!BV72="", Data!$H72="", $G72=""), 0, ((Data!BV72*Data!$H72*$G72)/2000) * IF(AND(BU$5="Particulate", ISNUMBER(Data!$O72)), (1-Data!$O72), 1) * IF(AND($K$3="Yes", ISNUMBER(Data!$Q72)), (1-Data!$Q72), 1))</f>
        <v>0</v>
      </c>
      <c r="BV72" s="3">
        <f>IF(OR(Data!BW72="", Data!$H72="", $G72=""), 0, ((Data!BW72*Data!$H72*$G72)/2000) * IF(AND(BV$5="Particulate", ISNUMBER(Data!$O72)), (1-Data!$O72), 1) * IF(AND($K$3="Yes", ISNUMBER(Data!$Q72)), (1-Data!$Q72), 1))</f>
        <v>0</v>
      </c>
      <c r="BW72" s="3">
        <f>IF(OR(Data!BX72="", Data!$H72="", $G72=""), 0, ((Data!BX72*Data!$H72*$G72)/2000) * IF(AND(BW$5="Particulate", ISNUMBER(Data!$O72)), (1-Data!$O72), 1) * IF(AND($K$3="Yes", ISNUMBER(Data!$Q72)), (1-Data!$Q72), 1))</f>
        <v>0</v>
      </c>
      <c r="BX72" s="3">
        <f>IF(OR(Data!BY72="", Data!$H72="", $G72=""), 0, ((Data!BY72*Data!$H72*$G72)/2000) * IF(AND(BX$5="Particulate", ISNUMBER(Data!$O72)), (1-Data!$O72), 1) * IF(AND($K$3="Yes", ISNUMBER(Data!$Q72)), (1-Data!$Q72), 1))</f>
        <v>0</v>
      </c>
      <c r="BY72" s="3">
        <f>IF(OR(Data!BZ72="", Data!$H72="", $G72=""), 0, ((Data!BZ72*Data!$H72*$G72)/2000) * IF(AND(BY$5="Particulate", ISNUMBER(Data!$O72)), (1-Data!$O72), 1) * IF(AND($K$3="Yes", ISNUMBER(Data!$Q72)), (1-Data!$Q72), 1))</f>
        <v>0</v>
      </c>
      <c r="BZ72" s="3">
        <f>IF(OR(Data!CA72="", Data!$H72="", $G72=""), 0, ((Data!CA72*Data!$H72*$G72)/2000) * IF(AND(BZ$5="Particulate", ISNUMBER(Data!$O72)), (1-Data!$O72), 1) * IF(AND($K$3="Yes", ISNUMBER(Data!$Q72)), (1-Data!$Q72), 1))</f>
        <v>0</v>
      </c>
    </row>
    <row r="73" spans="1:78" x14ac:dyDescent="0.25">
      <c r="A73" s="347">
        <f>Data!A73</f>
        <v>65</v>
      </c>
      <c r="B73" s="108">
        <f>Data!B73</f>
        <v>0</v>
      </c>
      <c r="C73" s="108">
        <f>Data!C73</f>
        <v>0</v>
      </c>
      <c r="D73" s="108">
        <f>Data!D73</f>
        <v>0</v>
      </c>
      <c r="E73" s="108">
        <f>Data!E73</f>
        <v>0</v>
      </c>
      <c r="F73" s="108">
        <f>Data!F73</f>
        <v>0</v>
      </c>
      <c r="G73" s="189"/>
      <c r="Q73" s="365">
        <f>IF(ISNUMBER(Data!$K73), (Data!$K73*$G73)/2000, IF(AND(ISNUMBER(Data!$H73), ISNUMBER(Data!$I73)), (Data!$H73*Data!$I73*$G73)/2000, 0))</f>
        <v>0</v>
      </c>
      <c r="R73" s="17">
        <f>IF(ISNUMBER(Data!$L73), (Data!$L73*$G73)/2000, IF(AND(ISNUMBER(Data!$H73), ISNUMBER(Data!$J73)), (Data!$H73*Data!$J73*$G73)/2000, 0)) * IF(ISNUMBER(Data!$O73), 1-Data!$O73, 1) * IF(AND($K$3="yes",ISNUMBER(Data!$Q73)),(1-Data!$Q73),1)</f>
        <v>0</v>
      </c>
      <c r="S73" s="3">
        <f>IF(OR(Data!T73="", Data!$H73="", $G73=""), 0, ((Data!T73*Data!$H73*$G73)/2000) * IF(AND(S$5="Particulate", ISNUMBER(Data!$O73)), (1-Data!$O73), 1) * IF(AND($K$3="Yes", ISNUMBER(Data!$Q73)), (1-Data!$Q73), 1))</f>
        <v>0</v>
      </c>
      <c r="T73" s="3">
        <f>IF(OR(Data!U73="", Data!$H73="", $G73=""), 0, ((Data!U73*Data!$H73*$G73)/2000) * IF(AND(T$5="Particulate", ISNUMBER(Data!$O73)), (1-Data!$O73), 1) * IF(AND($K$3="Yes", ISNUMBER(Data!$Q73)), (1-Data!$Q73), 1))</f>
        <v>0</v>
      </c>
      <c r="U73" s="3">
        <f>IF(OR(Data!V73="", Data!$H73="", $G73=""), 0, ((Data!V73*Data!$H73*$G73)/2000) * IF(AND(U$5="Particulate", ISNUMBER(Data!$O73)), (1-Data!$O73), 1) * IF(AND($K$3="Yes", ISNUMBER(Data!$Q73)), (1-Data!$Q73), 1))</f>
        <v>0</v>
      </c>
      <c r="V73" s="3">
        <f>IF(OR(Data!W73="", Data!$H73="", $G73=""), 0, ((Data!W73*Data!$H73*$G73)/2000) * IF(AND(V$5="Particulate", ISNUMBER(Data!$O73)), (1-Data!$O73), 1) * IF(AND($K$3="Yes", ISNUMBER(Data!$Q73)), (1-Data!$Q73), 1))</f>
        <v>0</v>
      </c>
      <c r="W73" s="3">
        <f>IF(OR(Data!X73="", Data!$H73="", $G73=""), 0, ((Data!X73*Data!$H73*$G73)/2000) * IF(AND(W$5="Particulate", ISNUMBER(Data!$O73)), (1-Data!$O73), 1) * IF(AND($K$3="Yes", ISNUMBER(Data!$Q73)), (1-Data!$Q73), 1))</f>
        <v>0</v>
      </c>
      <c r="X73" s="3">
        <f>IF(OR(Data!Y73="", Data!$H73="", $G73=""), 0, ((Data!Y73*Data!$H73*$G73)/2000) * IF(AND(X$5="Particulate", ISNUMBER(Data!$O73)), (1-Data!$O73), 1) * IF(AND($K$3="Yes", ISNUMBER(Data!$Q73)), (1-Data!$Q73), 1))</f>
        <v>0</v>
      </c>
      <c r="Y73" s="3">
        <f>IF(OR(Data!Z73="", Data!$H73="", $G73=""), 0, ((Data!Z73*Data!$H73*$G73)/2000) * IF(AND(Y$5="Particulate", ISNUMBER(Data!$O73)), (1-Data!$O73), 1) * IF(AND($K$3="Yes", ISNUMBER(Data!$Q73)), (1-Data!$Q73), 1))</f>
        <v>0</v>
      </c>
      <c r="Z73" s="3">
        <f>IF(OR(Data!AA73="", Data!$H73="", $G73=""), 0, ((Data!AA73*Data!$H73*$G73)/2000) * IF(AND(Z$5="Particulate", ISNUMBER(Data!$O73)), (1-Data!$O73), 1) * IF(AND($K$3="Yes", ISNUMBER(Data!$Q73)), (1-Data!$Q73), 1))</f>
        <v>0</v>
      </c>
      <c r="AA73" s="3">
        <f>IF(OR(Data!AB73="", Data!$H73="", $G73=""), 0, ((Data!AB73*Data!$H73*$G73)/2000) * IF(AND(AA$5="Particulate", ISNUMBER(Data!$O73)), (1-Data!$O73), 1) * IF(AND($K$3="Yes", ISNUMBER(Data!$Q73)), (1-Data!$Q73), 1))</f>
        <v>0</v>
      </c>
      <c r="AB73" s="3">
        <f>IF(OR(Data!AC73="", Data!$H73="", $G73=""), 0, ((Data!AC73*Data!$H73*$G73)/2000) * IF(AND(AB$5="Particulate", ISNUMBER(Data!$O73)), (1-Data!$O73), 1) * IF(AND($K$3="Yes", ISNUMBER(Data!$Q73)), (1-Data!$Q73), 1))</f>
        <v>0</v>
      </c>
      <c r="AC73" s="3">
        <f>IF(OR(Data!AD73="", Data!$H73="", $G73=""), 0, ((Data!AD73*Data!$H73*$G73)/2000) * IF(AND(AC$5="Particulate", ISNUMBER(Data!$O73)), (1-Data!$O73), 1) * IF(AND($K$3="Yes", ISNUMBER(Data!$Q73)), (1-Data!$Q73), 1))</f>
        <v>0</v>
      </c>
      <c r="AD73" s="3">
        <f>IF(OR(Data!AE73="", Data!$H73="", $G73=""), 0, ((Data!AE73*Data!$H73*$G73)/2000) * IF(AND(AD$5="Particulate", ISNUMBER(Data!$O73)), (1-Data!$O73), 1) * IF(AND($K$3="Yes", ISNUMBER(Data!$Q73)), (1-Data!$Q73), 1))</f>
        <v>0</v>
      </c>
      <c r="AE73" s="3">
        <f>IF(OR(Data!AF73="", Data!$H73="", $G73=""), 0, ((Data!AF73*Data!$H73*$G73)/2000) * IF(AND(AE$5="Particulate", ISNUMBER(Data!$O73)), (1-Data!$O73), 1) * IF(AND($K$3="Yes", ISNUMBER(Data!$Q73)), (1-Data!$Q73), 1))</f>
        <v>0</v>
      </c>
      <c r="AF73" s="3">
        <f>IF(OR(Data!AG73="", Data!$H73="", $G73=""), 0, ((Data!AG73*Data!$H73*$G73)/2000) * IF(AND(AF$5="Particulate", ISNUMBER(Data!$O73)), (1-Data!$O73), 1) * IF(AND($K$3="Yes", ISNUMBER(Data!$Q73)), (1-Data!$Q73), 1))</f>
        <v>0</v>
      </c>
      <c r="AG73" s="3">
        <f>IF(OR(Data!AH73="", Data!$H73="", $G73=""), 0, ((Data!AH73*Data!$H73*$G73)/2000) * IF(AND(AG$5="Particulate", ISNUMBER(Data!$O73)), (1-Data!$O73), 1) * IF(AND($K$3="Yes", ISNUMBER(Data!$Q73)), (1-Data!$Q73), 1))</f>
        <v>0</v>
      </c>
      <c r="AH73" s="3">
        <f>IF(OR(Data!AI73="", Data!$H73="", $G73=""), 0, ((Data!AI73*Data!$H73*$G73)/2000) * IF(AND(AH$5="Particulate", ISNUMBER(Data!$O73)), (1-Data!$O73), 1) * IF(AND($K$3="Yes", ISNUMBER(Data!$Q73)), (1-Data!$Q73), 1))</f>
        <v>0</v>
      </c>
      <c r="AI73" s="3">
        <f>IF(OR(Data!AJ73="", Data!$H73="", $G73=""), 0, ((Data!AJ73*Data!$H73*$G73)/2000) * IF(AND(AI$5="Particulate", ISNUMBER(Data!$O73)), (1-Data!$O73), 1) * IF(AND($K$3="Yes", ISNUMBER(Data!$Q73)), (1-Data!$Q73), 1))</f>
        <v>0</v>
      </c>
      <c r="AJ73" s="3">
        <f>IF(OR(Data!AK73="", Data!$H73="", $G73=""), 0, ((Data!AK73*Data!$H73*$G73)/2000) * IF(AND(AJ$5="Particulate", ISNUMBER(Data!$O73)), (1-Data!$O73), 1) * IF(AND($K$3="Yes", ISNUMBER(Data!$Q73)), (1-Data!$Q73), 1))</f>
        <v>0</v>
      </c>
      <c r="AK73" s="3">
        <f>IF(OR(Data!AL73="", Data!$H73="", $G73=""), 0, ((Data!AL73*Data!$H73*$G73)/2000) * IF(AND(AK$5="Particulate", ISNUMBER(Data!$O73)), (1-Data!$O73), 1) * IF(AND($K$3="Yes", ISNUMBER(Data!$Q73)), (1-Data!$Q73), 1))</f>
        <v>0</v>
      </c>
      <c r="AL73" s="3">
        <f>IF(OR(Data!AM73="", Data!$H73="", $G73=""), 0, ((Data!AM73*Data!$H73*$G73)/2000) * IF(AND(AL$5="Particulate", ISNUMBER(Data!$O73)), (1-Data!$O73), 1) * IF(AND($K$3="Yes", ISNUMBER(Data!$Q73)), (1-Data!$Q73), 1))</f>
        <v>0</v>
      </c>
      <c r="AM73" s="3">
        <f>IF(OR(Data!AN73="", Data!$H73="", $G73=""), 0, ((Data!AN73*Data!$H73*$G73)/2000) * IF(AND(AM$5="Particulate", ISNUMBER(Data!$O73)), (1-Data!$O73), 1) * IF(AND($K$3="Yes", ISNUMBER(Data!$Q73)), (1-Data!$Q73), 1))</f>
        <v>0</v>
      </c>
      <c r="AN73" s="3">
        <f>IF(OR(Data!AO73="", Data!$H73="", $G73=""), 0, ((Data!AO73*Data!$H73*$G73)/2000) * IF(AND(AN$5="Particulate", ISNUMBER(Data!$O73)), (1-Data!$O73), 1) * IF(AND($K$3="Yes", ISNUMBER(Data!$Q73)), (1-Data!$Q73), 1))</f>
        <v>0</v>
      </c>
      <c r="AO73" s="3">
        <f>IF(OR(Data!AP73="", Data!$H73="", $G73=""), 0, ((Data!AP73*Data!$H73*$G73)/2000) * IF(AND(AO$5="Particulate", ISNUMBER(Data!$O73)), (1-Data!$O73), 1) * IF(AND($K$3="Yes", ISNUMBER(Data!$Q73)), (1-Data!$Q73), 1))</f>
        <v>0</v>
      </c>
      <c r="AP73" s="3">
        <f>IF(OR(Data!AQ73="", Data!$H73="", $G73=""), 0, ((Data!AQ73*Data!$H73*$G73)/2000) * IF(AND(AP$5="Particulate", ISNUMBER(Data!$O73)), (1-Data!$O73), 1) * IF(AND($K$3="Yes", ISNUMBER(Data!$Q73)), (1-Data!$Q73), 1))</f>
        <v>0</v>
      </c>
      <c r="AQ73" s="3">
        <f>IF(OR(Data!AR73="", Data!$H73="", $G73=""), 0, ((Data!AR73*Data!$H73*$G73)/2000) * IF(AND(AQ$5="Particulate", ISNUMBER(Data!$O73)), (1-Data!$O73), 1) * IF(AND($K$3="Yes", ISNUMBER(Data!$Q73)), (1-Data!$Q73), 1))</f>
        <v>0</v>
      </c>
      <c r="AR73" s="3">
        <f>IF(OR(Data!AS73="", Data!$H73="", $G73=""), 0, ((Data!AS73*Data!$H73*$G73)/2000) * IF(AND(AR$5="Particulate", ISNUMBER(Data!$O73)), (1-Data!$O73), 1) * IF(AND($K$3="Yes", ISNUMBER(Data!$Q73)), (1-Data!$Q73), 1))</f>
        <v>0</v>
      </c>
      <c r="AS73" s="3">
        <f>IF(OR(Data!AT73="", Data!$H73="", $G73=""), 0, ((Data!AT73*Data!$H73*$G73)/2000) * IF(AND(AS$5="Particulate", ISNUMBER(Data!$O73)), (1-Data!$O73), 1) * IF(AND($K$3="Yes", ISNUMBER(Data!$Q73)), (1-Data!$Q73), 1))</f>
        <v>0</v>
      </c>
      <c r="AT73" s="3">
        <f>IF(OR(Data!AU73="", Data!$H73="", $G73=""), 0, ((Data!AU73*Data!$H73*$G73)/2000) * IF(AND(AT$5="Particulate", ISNUMBER(Data!$O73)), (1-Data!$O73), 1) * IF(AND($K$3="Yes", ISNUMBER(Data!$Q73)), (1-Data!$Q73), 1))</f>
        <v>0</v>
      </c>
      <c r="AU73" s="3">
        <f>IF(OR(Data!AV73="", Data!$H73="", $G73=""), 0, ((Data!AV73*Data!$H73*$G73)/2000) * IF(AND(AU$5="Particulate", ISNUMBER(Data!$O73)), (1-Data!$O73), 1) * IF(AND($K$3="Yes", ISNUMBER(Data!$Q73)), (1-Data!$Q73), 1))</f>
        <v>0</v>
      </c>
      <c r="AV73" s="3">
        <f>IF(OR(Data!AW73="", Data!$H73="", $G73=""), 0, ((Data!AW73*Data!$H73*$G73)/2000) * IF(AND(AV$5="Particulate", ISNUMBER(Data!$O73)), (1-Data!$O73), 1) * IF(AND($K$3="Yes", ISNUMBER(Data!$Q73)), (1-Data!$Q73), 1))</f>
        <v>0</v>
      </c>
      <c r="AW73" s="3">
        <f>IF(OR(Data!AX73="", Data!$H73="", $G73=""), 0, ((Data!AX73*Data!$H73*$G73)/2000) * IF(AND(AW$5="Particulate", ISNUMBER(Data!$O73)), (1-Data!$O73), 1) * IF(AND($K$3="Yes", ISNUMBER(Data!$Q73)), (1-Data!$Q73), 1))</f>
        <v>0</v>
      </c>
      <c r="AX73" s="3">
        <f>IF(OR(Data!AY73="", Data!$H73="", $G73=""), 0, ((Data!AY73*Data!$H73*$G73)/2000) * IF(AND(AX$5="Particulate", ISNUMBER(Data!$O73)), (1-Data!$O73), 1) * IF(AND($K$3="Yes", ISNUMBER(Data!$Q73)), (1-Data!$Q73), 1))</f>
        <v>0</v>
      </c>
      <c r="AY73" s="3">
        <f>IF(OR(Data!AZ73="", Data!$H73="", $G73=""), 0, ((Data!AZ73*Data!$H73*$G73)/2000) * IF(AND(AY$5="Particulate", ISNUMBER(Data!$O73)), (1-Data!$O73), 1) * IF(AND($K$3="Yes", ISNUMBER(Data!$Q73)), (1-Data!$Q73), 1))</f>
        <v>0</v>
      </c>
      <c r="AZ73" s="3">
        <f>IF(OR(Data!BA73="", Data!$H73="", $G73=""), 0, ((Data!BA73*Data!$H73*$G73)/2000) * IF(AND(AZ$5="Particulate", ISNUMBER(Data!$O73)), (1-Data!$O73), 1) * IF(AND($K$3="Yes", ISNUMBER(Data!$Q73)), (1-Data!$Q73), 1))</f>
        <v>0</v>
      </c>
      <c r="BA73" s="3">
        <f>IF(OR(Data!BB73="", Data!$H73="", $G73=""), 0, ((Data!BB73*Data!$H73*$G73)/2000) * IF(AND(BA$5="Particulate", ISNUMBER(Data!$O73)), (1-Data!$O73), 1) * IF(AND($K$3="Yes", ISNUMBER(Data!$Q73)), (1-Data!$Q73), 1))</f>
        <v>0</v>
      </c>
      <c r="BB73" s="3">
        <f>IF(OR(Data!BC73="", Data!$H73="", $G73=""), 0, ((Data!BC73*Data!$H73*$G73)/2000) * IF(AND(BB$5="Particulate", ISNUMBER(Data!$O73)), (1-Data!$O73), 1) * IF(AND($K$3="Yes", ISNUMBER(Data!$Q73)), (1-Data!$Q73), 1))</f>
        <v>0</v>
      </c>
      <c r="BC73" s="3">
        <f>IF(OR(Data!BD73="", Data!$H73="", $G73=""), 0, ((Data!BD73*Data!$H73*$G73)/2000) * IF(AND(BC$5="Particulate", ISNUMBER(Data!$O73)), (1-Data!$O73), 1) * IF(AND($K$3="Yes", ISNUMBER(Data!$Q73)), (1-Data!$Q73), 1))</f>
        <v>0</v>
      </c>
      <c r="BD73" s="3">
        <f>IF(OR(Data!BE73="", Data!$H73="", $G73=""), 0, ((Data!BE73*Data!$H73*$G73)/2000) * IF(AND(BD$5="Particulate", ISNUMBER(Data!$O73)), (1-Data!$O73), 1) * IF(AND($K$3="Yes", ISNUMBER(Data!$Q73)), (1-Data!$Q73), 1))</f>
        <v>0</v>
      </c>
      <c r="BE73" s="3">
        <f>IF(OR(Data!BF73="", Data!$H73="", $G73=""), 0, ((Data!BF73*Data!$H73*$G73)/2000) * IF(AND(BE$5="Particulate", ISNUMBER(Data!$O73)), (1-Data!$O73), 1) * IF(AND($K$3="Yes", ISNUMBER(Data!$Q73)), (1-Data!$Q73), 1))</f>
        <v>0</v>
      </c>
      <c r="BF73" s="3">
        <f>IF(OR(Data!BG73="", Data!$H73="", $G73=""), 0, ((Data!BG73*Data!$H73*$G73)/2000) * IF(AND(BF$5="Particulate", ISNUMBER(Data!$O73)), (1-Data!$O73), 1) * IF(AND($K$3="Yes", ISNUMBER(Data!$Q73)), (1-Data!$Q73), 1))</f>
        <v>0</v>
      </c>
      <c r="BG73" s="3">
        <f>IF(OR(Data!BH73="", Data!$H73="", $G73=""), 0, ((Data!BH73*Data!$H73*$G73)/2000) * IF(AND(BG$5="Particulate", ISNUMBER(Data!$O73)), (1-Data!$O73), 1) * IF(AND($K$3="Yes", ISNUMBER(Data!$Q73)), (1-Data!$Q73), 1))</f>
        <v>0</v>
      </c>
      <c r="BH73" s="3">
        <f>IF(OR(Data!BI73="", Data!$H73="", $G73=""), 0, ((Data!BI73*Data!$H73*$G73)/2000) * IF(AND(BH$5="Particulate", ISNUMBER(Data!$O73)), (1-Data!$O73), 1) * IF(AND($K$3="Yes", ISNUMBER(Data!$Q73)), (1-Data!$Q73), 1))</f>
        <v>0</v>
      </c>
      <c r="BI73" s="3">
        <f>IF(OR(Data!BJ73="", Data!$H73="", $G73=""), 0, ((Data!BJ73*Data!$H73*$G73)/2000) * IF(AND(BI$5="Particulate", ISNUMBER(Data!$O73)), (1-Data!$O73), 1) * IF(AND($K$3="Yes", ISNUMBER(Data!$Q73)), (1-Data!$Q73), 1))</f>
        <v>0</v>
      </c>
      <c r="BJ73" s="3">
        <f>IF(OR(Data!BK73="", Data!$H73="", $G73=""), 0, ((Data!BK73*Data!$H73*$G73)/2000) * IF(AND(BJ$5="Particulate", ISNUMBER(Data!$O73)), (1-Data!$O73), 1) * IF(AND($K$3="Yes", ISNUMBER(Data!$Q73)), (1-Data!$Q73), 1))</f>
        <v>0</v>
      </c>
      <c r="BK73" s="3">
        <f>IF(OR(Data!BL73="", Data!$H73="", $G73=""), 0, ((Data!BL73*Data!$H73*$G73)/2000) * IF(AND(BK$5="Particulate", ISNUMBER(Data!$O73)), (1-Data!$O73), 1) * IF(AND($K$3="Yes", ISNUMBER(Data!$Q73)), (1-Data!$Q73), 1))</f>
        <v>0</v>
      </c>
      <c r="BL73" s="3">
        <f>IF(OR(Data!BM73="", Data!$H73="", $G73=""), 0, ((Data!BM73*Data!$H73*$G73)/2000) * IF(AND(BL$5="Particulate", ISNUMBER(Data!$O73)), (1-Data!$O73), 1) * IF(AND($K$3="Yes", ISNUMBER(Data!$Q73)), (1-Data!$Q73), 1))</f>
        <v>0</v>
      </c>
      <c r="BM73" s="3">
        <f>IF(OR(Data!BN73="", Data!$H73="", $G73=""), 0, ((Data!BN73*Data!$H73*$G73)/2000) * IF(AND(BM$5="Particulate", ISNUMBER(Data!$O73)), (1-Data!$O73), 1) * IF(AND($K$3="Yes", ISNUMBER(Data!$Q73)), (1-Data!$Q73), 1))</f>
        <v>0</v>
      </c>
      <c r="BN73" s="3">
        <f>IF(OR(Data!BO73="", Data!$H73="", $G73=""), 0, ((Data!BO73*Data!$H73*$G73)/2000) * IF(AND(BN$5="Particulate", ISNUMBER(Data!$O73)), (1-Data!$O73), 1) * IF(AND($K$3="Yes", ISNUMBER(Data!$Q73)), (1-Data!$Q73), 1))</f>
        <v>0</v>
      </c>
      <c r="BO73" s="3">
        <f>IF(OR(Data!BP73="", Data!$H73="", $G73=""), 0, ((Data!BP73*Data!$H73*$G73)/2000) * IF(AND(BO$5="Particulate", ISNUMBER(Data!$O73)), (1-Data!$O73), 1) * IF(AND($K$3="Yes", ISNUMBER(Data!$Q73)), (1-Data!$Q73), 1))</f>
        <v>0</v>
      </c>
      <c r="BP73" s="3">
        <f>IF(OR(Data!BQ73="", Data!$H73="", $G73=""), 0, ((Data!BQ73*Data!$H73*$G73)/2000) * IF(AND(BP$5="Particulate", ISNUMBER(Data!$O73)), (1-Data!$O73), 1) * IF(AND($K$3="Yes", ISNUMBER(Data!$Q73)), (1-Data!$Q73), 1))</f>
        <v>0</v>
      </c>
      <c r="BQ73" s="3">
        <f>IF(OR(Data!BR73="", Data!$H73="", $G73=""), 0, ((Data!BR73*Data!$H73*$G73)/2000) * IF(AND(BQ$5="Particulate", ISNUMBER(Data!$O73)), (1-Data!$O73), 1) * IF(AND($K$3="Yes", ISNUMBER(Data!$Q73)), (1-Data!$Q73), 1))</f>
        <v>0</v>
      </c>
      <c r="BR73" s="3">
        <f>IF(OR(Data!BS73="", Data!$H73="", $G73=""), 0, ((Data!BS73*Data!$H73*$G73)/2000) * IF(AND(BR$5="Particulate", ISNUMBER(Data!$O73)), (1-Data!$O73), 1) * IF(AND($K$3="Yes", ISNUMBER(Data!$Q73)), (1-Data!$Q73), 1))</f>
        <v>0</v>
      </c>
      <c r="BS73" s="3">
        <f>IF(OR(Data!BT73="", Data!$H73="", $G73=""), 0, ((Data!BT73*Data!$H73*$G73)/2000) * IF(AND(BS$5="Particulate", ISNUMBER(Data!$O73)), (1-Data!$O73), 1) * IF(AND($K$3="Yes", ISNUMBER(Data!$Q73)), (1-Data!$Q73), 1))</f>
        <v>0</v>
      </c>
      <c r="BT73" s="3">
        <f>IF(OR(Data!BU73="", Data!$H73="", $G73=""), 0, ((Data!BU73*Data!$H73*$G73)/2000) * IF(AND(BT$5="Particulate", ISNUMBER(Data!$O73)), (1-Data!$O73), 1) * IF(AND($K$3="Yes", ISNUMBER(Data!$Q73)), (1-Data!$Q73), 1))</f>
        <v>0</v>
      </c>
      <c r="BU73" s="3">
        <f>IF(OR(Data!BV73="", Data!$H73="", $G73=""), 0, ((Data!BV73*Data!$H73*$G73)/2000) * IF(AND(BU$5="Particulate", ISNUMBER(Data!$O73)), (1-Data!$O73), 1) * IF(AND($K$3="Yes", ISNUMBER(Data!$Q73)), (1-Data!$Q73), 1))</f>
        <v>0</v>
      </c>
      <c r="BV73" s="3">
        <f>IF(OR(Data!BW73="", Data!$H73="", $G73=""), 0, ((Data!BW73*Data!$H73*$G73)/2000) * IF(AND(BV$5="Particulate", ISNUMBER(Data!$O73)), (1-Data!$O73), 1) * IF(AND($K$3="Yes", ISNUMBER(Data!$Q73)), (1-Data!$Q73), 1))</f>
        <v>0</v>
      </c>
      <c r="BW73" s="3">
        <f>IF(OR(Data!BX73="", Data!$H73="", $G73=""), 0, ((Data!BX73*Data!$H73*$G73)/2000) * IF(AND(BW$5="Particulate", ISNUMBER(Data!$O73)), (1-Data!$O73), 1) * IF(AND($K$3="Yes", ISNUMBER(Data!$Q73)), (1-Data!$Q73), 1))</f>
        <v>0</v>
      </c>
      <c r="BX73" s="3">
        <f>IF(OR(Data!BY73="", Data!$H73="", $G73=""), 0, ((Data!BY73*Data!$H73*$G73)/2000) * IF(AND(BX$5="Particulate", ISNUMBER(Data!$O73)), (1-Data!$O73), 1) * IF(AND($K$3="Yes", ISNUMBER(Data!$Q73)), (1-Data!$Q73), 1))</f>
        <v>0</v>
      </c>
      <c r="BY73" s="3">
        <f>IF(OR(Data!BZ73="", Data!$H73="", $G73=""), 0, ((Data!BZ73*Data!$H73*$G73)/2000) * IF(AND(BY$5="Particulate", ISNUMBER(Data!$O73)), (1-Data!$O73), 1) * IF(AND($K$3="Yes", ISNUMBER(Data!$Q73)), (1-Data!$Q73), 1))</f>
        <v>0</v>
      </c>
      <c r="BZ73" s="3">
        <f>IF(OR(Data!CA73="", Data!$H73="", $G73=""), 0, ((Data!CA73*Data!$H73*$G73)/2000) * IF(AND(BZ$5="Particulate", ISNUMBER(Data!$O73)), (1-Data!$O73), 1) * IF(AND($K$3="Yes", ISNUMBER(Data!$Q73)), (1-Data!$Q73), 1))</f>
        <v>0</v>
      </c>
    </row>
    <row r="74" spans="1:78" x14ac:dyDescent="0.25">
      <c r="A74" s="347">
        <f>Data!A74</f>
        <v>66</v>
      </c>
      <c r="B74" s="108">
        <f>Data!B74</f>
        <v>0</v>
      </c>
      <c r="C74" s="108">
        <f>Data!C74</f>
        <v>0</v>
      </c>
      <c r="D74" s="108">
        <f>Data!D74</f>
        <v>0</v>
      </c>
      <c r="E74" s="108">
        <f>Data!E74</f>
        <v>0</v>
      </c>
      <c r="F74" s="108">
        <f>Data!F74</f>
        <v>0</v>
      </c>
      <c r="G74" s="189"/>
      <c r="Q74" s="365">
        <f>IF(ISNUMBER(Data!$K74), (Data!$K74*$G74)/2000, IF(AND(ISNUMBER(Data!$H74), ISNUMBER(Data!$I74)), (Data!$H74*Data!$I74*$G74)/2000, 0))</f>
        <v>0</v>
      </c>
      <c r="R74" s="17">
        <f>IF(ISNUMBER(Data!$L74), (Data!$L74*$G74)/2000, IF(AND(ISNUMBER(Data!$H74), ISNUMBER(Data!$J74)), (Data!$H74*Data!$J74*$G74)/2000, 0)) * IF(ISNUMBER(Data!$O74), 1-Data!$O74, 1) * IF(AND($K$3="yes",ISNUMBER(Data!$Q74)),(1-Data!$Q74),1)</f>
        <v>0</v>
      </c>
      <c r="S74" s="3">
        <f>IF(OR(Data!T74="", Data!$H74="", $G74=""), 0, ((Data!T74*Data!$H74*$G74)/2000) * IF(AND(S$5="Particulate", ISNUMBER(Data!$O74)), (1-Data!$O74), 1) * IF(AND($K$3="Yes", ISNUMBER(Data!$Q74)), (1-Data!$Q74), 1))</f>
        <v>0</v>
      </c>
      <c r="T74" s="3">
        <f>IF(OR(Data!U74="", Data!$H74="", $G74=""), 0, ((Data!U74*Data!$H74*$G74)/2000) * IF(AND(T$5="Particulate", ISNUMBER(Data!$O74)), (1-Data!$O74), 1) * IF(AND($K$3="Yes", ISNUMBER(Data!$Q74)), (1-Data!$Q74), 1))</f>
        <v>0</v>
      </c>
      <c r="U74" s="3">
        <f>IF(OR(Data!V74="", Data!$H74="", $G74=""), 0, ((Data!V74*Data!$H74*$G74)/2000) * IF(AND(U$5="Particulate", ISNUMBER(Data!$O74)), (1-Data!$O74), 1) * IF(AND($K$3="Yes", ISNUMBER(Data!$Q74)), (1-Data!$Q74), 1))</f>
        <v>0</v>
      </c>
      <c r="V74" s="3">
        <f>IF(OR(Data!W74="", Data!$H74="", $G74=""), 0, ((Data!W74*Data!$H74*$G74)/2000) * IF(AND(V$5="Particulate", ISNUMBER(Data!$O74)), (1-Data!$O74), 1) * IF(AND($K$3="Yes", ISNUMBER(Data!$Q74)), (1-Data!$Q74), 1))</f>
        <v>0</v>
      </c>
      <c r="W74" s="3">
        <f>IF(OR(Data!X74="", Data!$H74="", $G74=""), 0, ((Data!X74*Data!$H74*$G74)/2000) * IF(AND(W$5="Particulate", ISNUMBER(Data!$O74)), (1-Data!$O74), 1) * IF(AND($K$3="Yes", ISNUMBER(Data!$Q74)), (1-Data!$Q74), 1))</f>
        <v>0</v>
      </c>
      <c r="X74" s="3">
        <f>IF(OR(Data!Y74="", Data!$H74="", $G74=""), 0, ((Data!Y74*Data!$H74*$G74)/2000) * IF(AND(X$5="Particulate", ISNUMBER(Data!$O74)), (1-Data!$O74), 1) * IF(AND($K$3="Yes", ISNUMBER(Data!$Q74)), (1-Data!$Q74), 1))</f>
        <v>0</v>
      </c>
      <c r="Y74" s="3">
        <f>IF(OR(Data!Z74="", Data!$H74="", $G74=""), 0, ((Data!Z74*Data!$H74*$G74)/2000) * IF(AND(Y$5="Particulate", ISNUMBER(Data!$O74)), (1-Data!$O74), 1) * IF(AND($K$3="Yes", ISNUMBER(Data!$Q74)), (1-Data!$Q74), 1))</f>
        <v>0</v>
      </c>
      <c r="Z74" s="3">
        <f>IF(OR(Data!AA74="", Data!$H74="", $G74=""), 0, ((Data!AA74*Data!$H74*$G74)/2000) * IF(AND(Z$5="Particulate", ISNUMBER(Data!$O74)), (1-Data!$O74), 1) * IF(AND($K$3="Yes", ISNUMBER(Data!$Q74)), (1-Data!$Q74), 1))</f>
        <v>0</v>
      </c>
      <c r="AA74" s="3">
        <f>IF(OR(Data!AB74="", Data!$H74="", $G74=""), 0, ((Data!AB74*Data!$H74*$G74)/2000) * IF(AND(AA$5="Particulate", ISNUMBER(Data!$O74)), (1-Data!$O74), 1) * IF(AND($K$3="Yes", ISNUMBER(Data!$Q74)), (1-Data!$Q74), 1))</f>
        <v>0</v>
      </c>
      <c r="AB74" s="3">
        <f>IF(OR(Data!AC74="", Data!$H74="", $G74=""), 0, ((Data!AC74*Data!$H74*$G74)/2000) * IF(AND(AB$5="Particulate", ISNUMBER(Data!$O74)), (1-Data!$O74), 1) * IF(AND($K$3="Yes", ISNUMBER(Data!$Q74)), (1-Data!$Q74), 1))</f>
        <v>0</v>
      </c>
      <c r="AC74" s="3">
        <f>IF(OR(Data!AD74="", Data!$H74="", $G74=""), 0, ((Data!AD74*Data!$H74*$G74)/2000) * IF(AND(AC$5="Particulate", ISNUMBER(Data!$O74)), (1-Data!$O74), 1) * IF(AND($K$3="Yes", ISNUMBER(Data!$Q74)), (1-Data!$Q74), 1))</f>
        <v>0</v>
      </c>
      <c r="AD74" s="3">
        <f>IF(OR(Data!AE74="", Data!$H74="", $G74=""), 0, ((Data!AE74*Data!$H74*$G74)/2000) * IF(AND(AD$5="Particulate", ISNUMBER(Data!$O74)), (1-Data!$O74), 1) * IF(AND($K$3="Yes", ISNUMBER(Data!$Q74)), (1-Data!$Q74), 1))</f>
        <v>0</v>
      </c>
      <c r="AE74" s="3">
        <f>IF(OR(Data!AF74="", Data!$H74="", $G74=""), 0, ((Data!AF74*Data!$H74*$G74)/2000) * IF(AND(AE$5="Particulate", ISNUMBER(Data!$O74)), (1-Data!$O74), 1) * IF(AND($K$3="Yes", ISNUMBER(Data!$Q74)), (1-Data!$Q74), 1))</f>
        <v>0</v>
      </c>
      <c r="AF74" s="3">
        <f>IF(OR(Data!AG74="", Data!$H74="", $G74=""), 0, ((Data!AG74*Data!$H74*$G74)/2000) * IF(AND(AF$5="Particulate", ISNUMBER(Data!$O74)), (1-Data!$O74), 1) * IF(AND($K$3="Yes", ISNUMBER(Data!$Q74)), (1-Data!$Q74), 1))</f>
        <v>0</v>
      </c>
      <c r="AG74" s="3">
        <f>IF(OR(Data!AH74="", Data!$H74="", $G74=""), 0, ((Data!AH74*Data!$H74*$G74)/2000) * IF(AND(AG$5="Particulate", ISNUMBER(Data!$O74)), (1-Data!$O74), 1) * IF(AND($K$3="Yes", ISNUMBER(Data!$Q74)), (1-Data!$Q74), 1))</f>
        <v>0</v>
      </c>
      <c r="AH74" s="3">
        <f>IF(OR(Data!AI74="", Data!$H74="", $G74=""), 0, ((Data!AI74*Data!$H74*$G74)/2000) * IF(AND(AH$5="Particulate", ISNUMBER(Data!$O74)), (1-Data!$O74), 1) * IF(AND($K$3="Yes", ISNUMBER(Data!$Q74)), (1-Data!$Q74), 1))</f>
        <v>0</v>
      </c>
      <c r="AI74" s="3">
        <f>IF(OR(Data!AJ74="", Data!$H74="", $G74=""), 0, ((Data!AJ74*Data!$H74*$G74)/2000) * IF(AND(AI$5="Particulate", ISNUMBER(Data!$O74)), (1-Data!$O74), 1) * IF(AND($K$3="Yes", ISNUMBER(Data!$Q74)), (1-Data!$Q74), 1))</f>
        <v>0</v>
      </c>
      <c r="AJ74" s="3">
        <f>IF(OR(Data!AK74="", Data!$H74="", $G74=""), 0, ((Data!AK74*Data!$H74*$G74)/2000) * IF(AND(AJ$5="Particulate", ISNUMBER(Data!$O74)), (1-Data!$O74), 1) * IF(AND($K$3="Yes", ISNUMBER(Data!$Q74)), (1-Data!$Q74), 1))</f>
        <v>0</v>
      </c>
      <c r="AK74" s="3">
        <f>IF(OR(Data!AL74="", Data!$H74="", $G74=""), 0, ((Data!AL74*Data!$H74*$G74)/2000) * IF(AND(AK$5="Particulate", ISNUMBER(Data!$O74)), (1-Data!$O74), 1) * IF(AND($K$3="Yes", ISNUMBER(Data!$Q74)), (1-Data!$Q74), 1))</f>
        <v>0</v>
      </c>
      <c r="AL74" s="3">
        <f>IF(OR(Data!AM74="", Data!$H74="", $G74=""), 0, ((Data!AM74*Data!$H74*$G74)/2000) * IF(AND(AL$5="Particulate", ISNUMBER(Data!$O74)), (1-Data!$O74), 1) * IF(AND($K$3="Yes", ISNUMBER(Data!$Q74)), (1-Data!$Q74), 1))</f>
        <v>0</v>
      </c>
      <c r="AM74" s="3">
        <f>IF(OR(Data!AN74="", Data!$H74="", $G74=""), 0, ((Data!AN74*Data!$H74*$G74)/2000) * IF(AND(AM$5="Particulate", ISNUMBER(Data!$O74)), (1-Data!$O74), 1) * IF(AND($K$3="Yes", ISNUMBER(Data!$Q74)), (1-Data!$Q74), 1))</f>
        <v>0</v>
      </c>
      <c r="AN74" s="3">
        <f>IF(OR(Data!AO74="", Data!$H74="", $G74=""), 0, ((Data!AO74*Data!$H74*$G74)/2000) * IF(AND(AN$5="Particulate", ISNUMBER(Data!$O74)), (1-Data!$O74), 1) * IF(AND($K$3="Yes", ISNUMBER(Data!$Q74)), (1-Data!$Q74), 1))</f>
        <v>0</v>
      </c>
      <c r="AO74" s="3">
        <f>IF(OR(Data!AP74="", Data!$H74="", $G74=""), 0, ((Data!AP74*Data!$H74*$G74)/2000) * IF(AND(AO$5="Particulate", ISNUMBER(Data!$O74)), (1-Data!$O74), 1) * IF(AND($K$3="Yes", ISNUMBER(Data!$Q74)), (1-Data!$Q74), 1))</f>
        <v>0</v>
      </c>
      <c r="AP74" s="3">
        <f>IF(OR(Data!AQ74="", Data!$H74="", $G74=""), 0, ((Data!AQ74*Data!$H74*$G74)/2000) * IF(AND(AP$5="Particulate", ISNUMBER(Data!$O74)), (1-Data!$O74), 1) * IF(AND($K$3="Yes", ISNUMBER(Data!$Q74)), (1-Data!$Q74), 1))</f>
        <v>0</v>
      </c>
      <c r="AQ74" s="3">
        <f>IF(OR(Data!AR74="", Data!$H74="", $G74=""), 0, ((Data!AR74*Data!$H74*$G74)/2000) * IF(AND(AQ$5="Particulate", ISNUMBER(Data!$O74)), (1-Data!$O74), 1) * IF(AND($K$3="Yes", ISNUMBER(Data!$Q74)), (1-Data!$Q74), 1))</f>
        <v>0</v>
      </c>
      <c r="AR74" s="3">
        <f>IF(OR(Data!AS74="", Data!$H74="", $G74=""), 0, ((Data!AS74*Data!$H74*$G74)/2000) * IF(AND(AR$5="Particulate", ISNUMBER(Data!$O74)), (1-Data!$O74), 1) * IF(AND($K$3="Yes", ISNUMBER(Data!$Q74)), (1-Data!$Q74), 1))</f>
        <v>0</v>
      </c>
      <c r="AS74" s="3">
        <f>IF(OR(Data!AT74="", Data!$H74="", $G74=""), 0, ((Data!AT74*Data!$H74*$G74)/2000) * IF(AND(AS$5="Particulate", ISNUMBER(Data!$O74)), (1-Data!$O74), 1) * IF(AND($K$3="Yes", ISNUMBER(Data!$Q74)), (1-Data!$Q74), 1))</f>
        <v>0</v>
      </c>
      <c r="AT74" s="3">
        <f>IF(OR(Data!AU74="", Data!$H74="", $G74=""), 0, ((Data!AU74*Data!$H74*$G74)/2000) * IF(AND(AT$5="Particulate", ISNUMBER(Data!$O74)), (1-Data!$O74), 1) * IF(AND($K$3="Yes", ISNUMBER(Data!$Q74)), (1-Data!$Q74), 1))</f>
        <v>0</v>
      </c>
      <c r="AU74" s="3">
        <f>IF(OR(Data!AV74="", Data!$H74="", $G74=""), 0, ((Data!AV74*Data!$H74*$G74)/2000) * IF(AND(AU$5="Particulate", ISNUMBER(Data!$O74)), (1-Data!$O74), 1) * IF(AND($K$3="Yes", ISNUMBER(Data!$Q74)), (1-Data!$Q74), 1))</f>
        <v>0</v>
      </c>
      <c r="AV74" s="3">
        <f>IF(OR(Data!AW74="", Data!$H74="", $G74=""), 0, ((Data!AW74*Data!$H74*$G74)/2000) * IF(AND(AV$5="Particulate", ISNUMBER(Data!$O74)), (1-Data!$O74), 1) * IF(AND($K$3="Yes", ISNUMBER(Data!$Q74)), (1-Data!$Q74), 1))</f>
        <v>0</v>
      </c>
      <c r="AW74" s="3">
        <f>IF(OR(Data!AX74="", Data!$H74="", $G74=""), 0, ((Data!AX74*Data!$H74*$G74)/2000) * IF(AND(AW$5="Particulate", ISNUMBER(Data!$O74)), (1-Data!$O74), 1) * IF(AND($K$3="Yes", ISNUMBER(Data!$Q74)), (1-Data!$Q74), 1))</f>
        <v>0</v>
      </c>
      <c r="AX74" s="3">
        <f>IF(OR(Data!AY74="", Data!$H74="", $G74=""), 0, ((Data!AY74*Data!$H74*$G74)/2000) * IF(AND(AX$5="Particulate", ISNUMBER(Data!$O74)), (1-Data!$O74), 1) * IF(AND($K$3="Yes", ISNUMBER(Data!$Q74)), (1-Data!$Q74), 1))</f>
        <v>0</v>
      </c>
      <c r="AY74" s="3">
        <f>IF(OR(Data!AZ74="", Data!$H74="", $G74=""), 0, ((Data!AZ74*Data!$H74*$G74)/2000) * IF(AND(AY$5="Particulate", ISNUMBER(Data!$O74)), (1-Data!$O74), 1) * IF(AND($K$3="Yes", ISNUMBER(Data!$Q74)), (1-Data!$Q74), 1))</f>
        <v>0</v>
      </c>
      <c r="AZ74" s="3">
        <f>IF(OR(Data!BA74="", Data!$H74="", $G74=""), 0, ((Data!BA74*Data!$H74*$G74)/2000) * IF(AND(AZ$5="Particulate", ISNUMBER(Data!$O74)), (1-Data!$O74), 1) * IF(AND($K$3="Yes", ISNUMBER(Data!$Q74)), (1-Data!$Q74), 1))</f>
        <v>0</v>
      </c>
      <c r="BA74" s="3">
        <f>IF(OR(Data!BB74="", Data!$H74="", $G74=""), 0, ((Data!BB74*Data!$H74*$G74)/2000) * IF(AND(BA$5="Particulate", ISNUMBER(Data!$O74)), (1-Data!$O74), 1) * IF(AND($K$3="Yes", ISNUMBER(Data!$Q74)), (1-Data!$Q74), 1))</f>
        <v>0</v>
      </c>
      <c r="BB74" s="3">
        <f>IF(OR(Data!BC74="", Data!$H74="", $G74=""), 0, ((Data!BC74*Data!$H74*$G74)/2000) * IF(AND(BB$5="Particulate", ISNUMBER(Data!$O74)), (1-Data!$O74), 1) * IF(AND($K$3="Yes", ISNUMBER(Data!$Q74)), (1-Data!$Q74), 1))</f>
        <v>0</v>
      </c>
      <c r="BC74" s="3">
        <f>IF(OR(Data!BD74="", Data!$H74="", $G74=""), 0, ((Data!BD74*Data!$H74*$G74)/2000) * IF(AND(BC$5="Particulate", ISNUMBER(Data!$O74)), (1-Data!$O74), 1) * IF(AND($K$3="Yes", ISNUMBER(Data!$Q74)), (1-Data!$Q74), 1))</f>
        <v>0</v>
      </c>
      <c r="BD74" s="3">
        <f>IF(OR(Data!BE74="", Data!$H74="", $G74=""), 0, ((Data!BE74*Data!$H74*$G74)/2000) * IF(AND(BD$5="Particulate", ISNUMBER(Data!$O74)), (1-Data!$O74), 1) * IF(AND($K$3="Yes", ISNUMBER(Data!$Q74)), (1-Data!$Q74), 1))</f>
        <v>0</v>
      </c>
      <c r="BE74" s="3">
        <f>IF(OR(Data!BF74="", Data!$H74="", $G74=""), 0, ((Data!BF74*Data!$H74*$G74)/2000) * IF(AND(BE$5="Particulate", ISNUMBER(Data!$O74)), (1-Data!$O74), 1) * IF(AND($K$3="Yes", ISNUMBER(Data!$Q74)), (1-Data!$Q74), 1))</f>
        <v>0</v>
      </c>
      <c r="BF74" s="3">
        <f>IF(OR(Data!BG74="", Data!$H74="", $G74=""), 0, ((Data!BG74*Data!$H74*$G74)/2000) * IF(AND(BF$5="Particulate", ISNUMBER(Data!$O74)), (1-Data!$O74), 1) * IF(AND($K$3="Yes", ISNUMBER(Data!$Q74)), (1-Data!$Q74), 1))</f>
        <v>0</v>
      </c>
      <c r="BG74" s="3">
        <f>IF(OR(Data!BH74="", Data!$H74="", $G74=""), 0, ((Data!BH74*Data!$H74*$G74)/2000) * IF(AND(BG$5="Particulate", ISNUMBER(Data!$O74)), (1-Data!$O74), 1) * IF(AND($K$3="Yes", ISNUMBER(Data!$Q74)), (1-Data!$Q74), 1))</f>
        <v>0</v>
      </c>
      <c r="BH74" s="3">
        <f>IF(OR(Data!BI74="", Data!$H74="", $G74=""), 0, ((Data!BI74*Data!$H74*$G74)/2000) * IF(AND(BH$5="Particulate", ISNUMBER(Data!$O74)), (1-Data!$O74), 1) * IF(AND($K$3="Yes", ISNUMBER(Data!$Q74)), (1-Data!$Q74), 1))</f>
        <v>0</v>
      </c>
      <c r="BI74" s="3">
        <f>IF(OR(Data!BJ74="", Data!$H74="", $G74=""), 0, ((Data!BJ74*Data!$H74*$G74)/2000) * IF(AND(BI$5="Particulate", ISNUMBER(Data!$O74)), (1-Data!$O74), 1) * IF(AND($K$3="Yes", ISNUMBER(Data!$Q74)), (1-Data!$Q74), 1))</f>
        <v>0</v>
      </c>
      <c r="BJ74" s="3">
        <f>IF(OR(Data!BK74="", Data!$H74="", $G74=""), 0, ((Data!BK74*Data!$H74*$G74)/2000) * IF(AND(BJ$5="Particulate", ISNUMBER(Data!$O74)), (1-Data!$O74), 1) * IF(AND($K$3="Yes", ISNUMBER(Data!$Q74)), (1-Data!$Q74), 1))</f>
        <v>0</v>
      </c>
      <c r="BK74" s="3">
        <f>IF(OR(Data!BL74="", Data!$H74="", $G74=""), 0, ((Data!BL74*Data!$H74*$G74)/2000) * IF(AND(BK$5="Particulate", ISNUMBER(Data!$O74)), (1-Data!$O74), 1) * IF(AND($K$3="Yes", ISNUMBER(Data!$Q74)), (1-Data!$Q74), 1))</f>
        <v>0</v>
      </c>
      <c r="BL74" s="3">
        <f>IF(OR(Data!BM74="", Data!$H74="", $G74=""), 0, ((Data!BM74*Data!$H74*$G74)/2000) * IF(AND(BL$5="Particulate", ISNUMBER(Data!$O74)), (1-Data!$O74), 1) * IF(AND($K$3="Yes", ISNUMBER(Data!$Q74)), (1-Data!$Q74), 1))</f>
        <v>0</v>
      </c>
      <c r="BM74" s="3">
        <f>IF(OR(Data!BN74="", Data!$H74="", $G74=""), 0, ((Data!BN74*Data!$H74*$G74)/2000) * IF(AND(BM$5="Particulate", ISNUMBER(Data!$O74)), (1-Data!$O74), 1) * IF(AND($K$3="Yes", ISNUMBER(Data!$Q74)), (1-Data!$Q74), 1))</f>
        <v>0</v>
      </c>
      <c r="BN74" s="3">
        <f>IF(OR(Data!BO74="", Data!$H74="", $G74=""), 0, ((Data!BO74*Data!$H74*$G74)/2000) * IF(AND(BN$5="Particulate", ISNUMBER(Data!$O74)), (1-Data!$O74), 1) * IF(AND($K$3="Yes", ISNUMBER(Data!$Q74)), (1-Data!$Q74), 1))</f>
        <v>0</v>
      </c>
      <c r="BO74" s="3">
        <f>IF(OR(Data!BP74="", Data!$H74="", $G74=""), 0, ((Data!BP74*Data!$H74*$G74)/2000) * IF(AND(BO$5="Particulate", ISNUMBER(Data!$O74)), (1-Data!$O74), 1) * IF(AND($K$3="Yes", ISNUMBER(Data!$Q74)), (1-Data!$Q74), 1))</f>
        <v>0</v>
      </c>
      <c r="BP74" s="3">
        <f>IF(OR(Data!BQ74="", Data!$H74="", $G74=""), 0, ((Data!BQ74*Data!$H74*$G74)/2000) * IF(AND(BP$5="Particulate", ISNUMBER(Data!$O74)), (1-Data!$O74), 1) * IF(AND($K$3="Yes", ISNUMBER(Data!$Q74)), (1-Data!$Q74), 1))</f>
        <v>0</v>
      </c>
      <c r="BQ74" s="3">
        <f>IF(OR(Data!BR74="", Data!$H74="", $G74=""), 0, ((Data!BR74*Data!$H74*$G74)/2000) * IF(AND(BQ$5="Particulate", ISNUMBER(Data!$O74)), (1-Data!$O74), 1) * IF(AND($K$3="Yes", ISNUMBER(Data!$Q74)), (1-Data!$Q74), 1))</f>
        <v>0</v>
      </c>
      <c r="BR74" s="3">
        <f>IF(OR(Data!BS74="", Data!$H74="", $G74=""), 0, ((Data!BS74*Data!$H74*$G74)/2000) * IF(AND(BR$5="Particulate", ISNUMBER(Data!$O74)), (1-Data!$O74), 1) * IF(AND($K$3="Yes", ISNUMBER(Data!$Q74)), (1-Data!$Q74), 1))</f>
        <v>0</v>
      </c>
      <c r="BS74" s="3">
        <f>IF(OR(Data!BT74="", Data!$H74="", $G74=""), 0, ((Data!BT74*Data!$H74*$G74)/2000) * IF(AND(BS$5="Particulate", ISNUMBER(Data!$O74)), (1-Data!$O74), 1) * IF(AND($K$3="Yes", ISNUMBER(Data!$Q74)), (1-Data!$Q74), 1))</f>
        <v>0</v>
      </c>
      <c r="BT74" s="3">
        <f>IF(OR(Data!BU74="", Data!$H74="", $G74=""), 0, ((Data!BU74*Data!$H74*$G74)/2000) * IF(AND(BT$5="Particulate", ISNUMBER(Data!$O74)), (1-Data!$O74), 1) * IF(AND($K$3="Yes", ISNUMBER(Data!$Q74)), (1-Data!$Q74), 1))</f>
        <v>0</v>
      </c>
      <c r="BU74" s="3">
        <f>IF(OR(Data!BV74="", Data!$H74="", $G74=""), 0, ((Data!BV74*Data!$H74*$G74)/2000) * IF(AND(BU$5="Particulate", ISNUMBER(Data!$O74)), (1-Data!$O74), 1) * IF(AND($K$3="Yes", ISNUMBER(Data!$Q74)), (1-Data!$Q74), 1))</f>
        <v>0</v>
      </c>
      <c r="BV74" s="3">
        <f>IF(OR(Data!BW74="", Data!$H74="", $G74=""), 0, ((Data!BW74*Data!$H74*$G74)/2000) * IF(AND(BV$5="Particulate", ISNUMBER(Data!$O74)), (1-Data!$O74), 1) * IF(AND($K$3="Yes", ISNUMBER(Data!$Q74)), (1-Data!$Q74), 1))</f>
        <v>0</v>
      </c>
      <c r="BW74" s="3">
        <f>IF(OR(Data!BX74="", Data!$H74="", $G74=""), 0, ((Data!BX74*Data!$H74*$G74)/2000) * IF(AND(BW$5="Particulate", ISNUMBER(Data!$O74)), (1-Data!$O74), 1) * IF(AND($K$3="Yes", ISNUMBER(Data!$Q74)), (1-Data!$Q74), 1))</f>
        <v>0</v>
      </c>
      <c r="BX74" s="3">
        <f>IF(OR(Data!BY74="", Data!$H74="", $G74=""), 0, ((Data!BY74*Data!$H74*$G74)/2000) * IF(AND(BX$5="Particulate", ISNUMBER(Data!$O74)), (1-Data!$O74), 1) * IF(AND($K$3="Yes", ISNUMBER(Data!$Q74)), (1-Data!$Q74), 1))</f>
        <v>0</v>
      </c>
      <c r="BY74" s="3">
        <f>IF(OR(Data!BZ74="", Data!$H74="", $G74=""), 0, ((Data!BZ74*Data!$H74*$G74)/2000) * IF(AND(BY$5="Particulate", ISNUMBER(Data!$O74)), (1-Data!$O74), 1) * IF(AND($K$3="Yes", ISNUMBER(Data!$Q74)), (1-Data!$Q74), 1))</f>
        <v>0</v>
      </c>
      <c r="BZ74" s="3">
        <f>IF(OR(Data!CA74="", Data!$H74="", $G74=""), 0, ((Data!CA74*Data!$H74*$G74)/2000) * IF(AND(BZ$5="Particulate", ISNUMBER(Data!$O74)), (1-Data!$O74), 1) * IF(AND($K$3="Yes", ISNUMBER(Data!$Q74)), (1-Data!$Q74), 1))</f>
        <v>0</v>
      </c>
    </row>
    <row r="75" spans="1:78" x14ac:dyDescent="0.25">
      <c r="A75" s="347">
        <f>Data!A75</f>
        <v>67</v>
      </c>
      <c r="B75" s="108">
        <f>Data!B75</f>
        <v>0</v>
      </c>
      <c r="C75" s="108">
        <f>Data!C75</f>
        <v>0</v>
      </c>
      <c r="D75" s="108">
        <f>Data!D75</f>
        <v>0</v>
      </c>
      <c r="E75" s="108">
        <f>Data!E75</f>
        <v>0</v>
      </c>
      <c r="F75" s="108">
        <f>Data!F75</f>
        <v>0</v>
      </c>
      <c r="G75" s="189"/>
      <c r="Q75" s="365">
        <f>IF(ISNUMBER(Data!$K75), (Data!$K75*$G75)/2000, IF(AND(ISNUMBER(Data!$H75), ISNUMBER(Data!$I75)), (Data!$H75*Data!$I75*$G75)/2000, 0))</f>
        <v>0</v>
      </c>
      <c r="R75" s="17">
        <f>IF(ISNUMBER(Data!$L75), (Data!$L75*$G75)/2000, IF(AND(ISNUMBER(Data!$H75), ISNUMBER(Data!$J75)), (Data!$H75*Data!$J75*$G75)/2000, 0)) * IF(ISNUMBER(Data!$O75), 1-Data!$O75, 1) * IF(AND($K$3="yes",ISNUMBER(Data!$Q75)),(1-Data!$Q75),1)</f>
        <v>0</v>
      </c>
      <c r="S75" s="3">
        <f>IF(OR(Data!T75="", Data!$H75="", $G75=""), 0, ((Data!T75*Data!$H75*$G75)/2000) * IF(AND(S$5="Particulate", ISNUMBER(Data!$O75)), (1-Data!$O75), 1) * IF(AND($K$3="Yes", ISNUMBER(Data!$Q75)), (1-Data!$Q75), 1))</f>
        <v>0</v>
      </c>
      <c r="T75" s="3">
        <f>IF(OR(Data!U75="", Data!$H75="", $G75=""), 0, ((Data!U75*Data!$H75*$G75)/2000) * IF(AND(T$5="Particulate", ISNUMBER(Data!$O75)), (1-Data!$O75), 1) * IF(AND($K$3="Yes", ISNUMBER(Data!$Q75)), (1-Data!$Q75), 1))</f>
        <v>0</v>
      </c>
      <c r="U75" s="3">
        <f>IF(OR(Data!V75="", Data!$H75="", $G75=""), 0, ((Data!V75*Data!$H75*$G75)/2000) * IF(AND(U$5="Particulate", ISNUMBER(Data!$O75)), (1-Data!$O75), 1) * IF(AND($K$3="Yes", ISNUMBER(Data!$Q75)), (1-Data!$Q75), 1))</f>
        <v>0</v>
      </c>
      <c r="V75" s="3">
        <f>IF(OR(Data!W75="", Data!$H75="", $G75=""), 0, ((Data!W75*Data!$H75*$G75)/2000) * IF(AND(V$5="Particulate", ISNUMBER(Data!$O75)), (1-Data!$O75), 1) * IF(AND($K$3="Yes", ISNUMBER(Data!$Q75)), (1-Data!$Q75), 1))</f>
        <v>0</v>
      </c>
      <c r="W75" s="3">
        <f>IF(OR(Data!X75="", Data!$H75="", $G75=""), 0, ((Data!X75*Data!$H75*$G75)/2000) * IF(AND(W$5="Particulate", ISNUMBER(Data!$O75)), (1-Data!$O75), 1) * IF(AND($K$3="Yes", ISNUMBER(Data!$Q75)), (1-Data!$Q75), 1))</f>
        <v>0</v>
      </c>
      <c r="X75" s="3">
        <f>IF(OR(Data!Y75="", Data!$H75="", $G75=""), 0, ((Data!Y75*Data!$H75*$G75)/2000) * IF(AND(X$5="Particulate", ISNUMBER(Data!$O75)), (1-Data!$O75), 1) * IF(AND($K$3="Yes", ISNUMBER(Data!$Q75)), (1-Data!$Q75), 1))</f>
        <v>0</v>
      </c>
      <c r="Y75" s="3">
        <f>IF(OR(Data!Z75="", Data!$H75="", $G75=""), 0, ((Data!Z75*Data!$H75*$G75)/2000) * IF(AND(Y$5="Particulate", ISNUMBER(Data!$O75)), (1-Data!$O75), 1) * IF(AND($K$3="Yes", ISNUMBER(Data!$Q75)), (1-Data!$Q75), 1))</f>
        <v>0</v>
      </c>
      <c r="Z75" s="3">
        <f>IF(OR(Data!AA75="", Data!$H75="", $G75=""), 0, ((Data!AA75*Data!$H75*$G75)/2000) * IF(AND(Z$5="Particulate", ISNUMBER(Data!$O75)), (1-Data!$O75), 1) * IF(AND($K$3="Yes", ISNUMBER(Data!$Q75)), (1-Data!$Q75), 1))</f>
        <v>0</v>
      </c>
      <c r="AA75" s="3">
        <f>IF(OR(Data!AB75="", Data!$H75="", $G75=""), 0, ((Data!AB75*Data!$H75*$G75)/2000) * IF(AND(AA$5="Particulate", ISNUMBER(Data!$O75)), (1-Data!$O75), 1) * IF(AND($K$3="Yes", ISNUMBER(Data!$Q75)), (1-Data!$Q75), 1))</f>
        <v>0</v>
      </c>
      <c r="AB75" s="3">
        <f>IF(OR(Data!AC75="", Data!$H75="", $G75=""), 0, ((Data!AC75*Data!$H75*$G75)/2000) * IF(AND(AB$5="Particulate", ISNUMBER(Data!$O75)), (1-Data!$O75), 1) * IF(AND($K$3="Yes", ISNUMBER(Data!$Q75)), (1-Data!$Q75), 1))</f>
        <v>0</v>
      </c>
      <c r="AC75" s="3">
        <f>IF(OR(Data!AD75="", Data!$H75="", $G75=""), 0, ((Data!AD75*Data!$H75*$G75)/2000) * IF(AND(AC$5="Particulate", ISNUMBER(Data!$O75)), (1-Data!$O75), 1) * IF(AND($K$3="Yes", ISNUMBER(Data!$Q75)), (1-Data!$Q75), 1))</f>
        <v>0</v>
      </c>
      <c r="AD75" s="3">
        <f>IF(OR(Data!AE75="", Data!$H75="", $G75=""), 0, ((Data!AE75*Data!$H75*$G75)/2000) * IF(AND(AD$5="Particulate", ISNUMBER(Data!$O75)), (1-Data!$O75), 1) * IF(AND($K$3="Yes", ISNUMBER(Data!$Q75)), (1-Data!$Q75), 1))</f>
        <v>0</v>
      </c>
      <c r="AE75" s="3">
        <f>IF(OR(Data!AF75="", Data!$H75="", $G75=""), 0, ((Data!AF75*Data!$H75*$G75)/2000) * IF(AND(AE$5="Particulate", ISNUMBER(Data!$O75)), (1-Data!$O75), 1) * IF(AND($K$3="Yes", ISNUMBER(Data!$Q75)), (1-Data!$Q75), 1))</f>
        <v>0</v>
      </c>
      <c r="AF75" s="3">
        <f>IF(OR(Data!AG75="", Data!$H75="", $G75=""), 0, ((Data!AG75*Data!$H75*$G75)/2000) * IF(AND(AF$5="Particulate", ISNUMBER(Data!$O75)), (1-Data!$O75), 1) * IF(AND($K$3="Yes", ISNUMBER(Data!$Q75)), (1-Data!$Q75), 1))</f>
        <v>0</v>
      </c>
      <c r="AG75" s="3">
        <f>IF(OR(Data!AH75="", Data!$H75="", $G75=""), 0, ((Data!AH75*Data!$H75*$G75)/2000) * IF(AND(AG$5="Particulate", ISNUMBER(Data!$O75)), (1-Data!$O75), 1) * IF(AND($K$3="Yes", ISNUMBER(Data!$Q75)), (1-Data!$Q75), 1))</f>
        <v>0</v>
      </c>
      <c r="AH75" s="3">
        <f>IF(OR(Data!AI75="", Data!$H75="", $G75=""), 0, ((Data!AI75*Data!$H75*$G75)/2000) * IF(AND(AH$5="Particulate", ISNUMBER(Data!$O75)), (1-Data!$O75), 1) * IF(AND($K$3="Yes", ISNUMBER(Data!$Q75)), (1-Data!$Q75), 1))</f>
        <v>0</v>
      </c>
      <c r="AI75" s="3">
        <f>IF(OR(Data!AJ75="", Data!$H75="", $G75=""), 0, ((Data!AJ75*Data!$H75*$G75)/2000) * IF(AND(AI$5="Particulate", ISNUMBER(Data!$O75)), (1-Data!$O75), 1) * IF(AND($K$3="Yes", ISNUMBER(Data!$Q75)), (1-Data!$Q75), 1))</f>
        <v>0</v>
      </c>
      <c r="AJ75" s="3">
        <f>IF(OR(Data!AK75="", Data!$H75="", $G75=""), 0, ((Data!AK75*Data!$H75*$G75)/2000) * IF(AND(AJ$5="Particulate", ISNUMBER(Data!$O75)), (1-Data!$O75), 1) * IF(AND($K$3="Yes", ISNUMBER(Data!$Q75)), (1-Data!$Q75), 1))</f>
        <v>0</v>
      </c>
      <c r="AK75" s="3">
        <f>IF(OR(Data!AL75="", Data!$H75="", $G75=""), 0, ((Data!AL75*Data!$H75*$G75)/2000) * IF(AND(AK$5="Particulate", ISNUMBER(Data!$O75)), (1-Data!$O75), 1) * IF(AND($K$3="Yes", ISNUMBER(Data!$Q75)), (1-Data!$Q75), 1))</f>
        <v>0</v>
      </c>
      <c r="AL75" s="3">
        <f>IF(OR(Data!AM75="", Data!$H75="", $G75=""), 0, ((Data!AM75*Data!$H75*$G75)/2000) * IF(AND(AL$5="Particulate", ISNUMBER(Data!$O75)), (1-Data!$O75), 1) * IF(AND($K$3="Yes", ISNUMBER(Data!$Q75)), (1-Data!$Q75), 1))</f>
        <v>0</v>
      </c>
      <c r="AM75" s="3">
        <f>IF(OR(Data!AN75="", Data!$H75="", $G75=""), 0, ((Data!AN75*Data!$H75*$G75)/2000) * IF(AND(AM$5="Particulate", ISNUMBER(Data!$O75)), (1-Data!$O75), 1) * IF(AND($K$3="Yes", ISNUMBER(Data!$Q75)), (1-Data!$Q75), 1))</f>
        <v>0</v>
      </c>
      <c r="AN75" s="3">
        <f>IF(OR(Data!AO75="", Data!$H75="", $G75=""), 0, ((Data!AO75*Data!$H75*$G75)/2000) * IF(AND(AN$5="Particulate", ISNUMBER(Data!$O75)), (1-Data!$O75), 1) * IF(AND($K$3="Yes", ISNUMBER(Data!$Q75)), (1-Data!$Q75), 1))</f>
        <v>0</v>
      </c>
      <c r="AO75" s="3">
        <f>IF(OR(Data!AP75="", Data!$H75="", $G75=""), 0, ((Data!AP75*Data!$H75*$G75)/2000) * IF(AND(AO$5="Particulate", ISNUMBER(Data!$O75)), (1-Data!$O75), 1) * IF(AND($K$3="Yes", ISNUMBER(Data!$Q75)), (1-Data!$Q75), 1))</f>
        <v>0</v>
      </c>
      <c r="AP75" s="3">
        <f>IF(OR(Data!AQ75="", Data!$H75="", $G75=""), 0, ((Data!AQ75*Data!$H75*$G75)/2000) * IF(AND(AP$5="Particulate", ISNUMBER(Data!$O75)), (1-Data!$O75), 1) * IF(AND($K$3="Yes", ISNUMBER(Data!$Q75)), (1-Data!$Q75), 1))</f>
        <v>0</v>
      </c>
      <c r="AQ75" s="3">
        <f>IF(OR(Data!AR75="", Data!$H75="", $G75=""), 0, ((Data!AR75*Data!$H75*$G75)/2000) * IF(AND(AQ$5="Particulate", ISNUMBER(Data!$O75)), (1-Data!$O75), 1) * IF(AND($K$3="Yes", ISNUMBER(Data!$Q75)), (1-Data!$Q75), 1))</f>
        <v>0</v>
      </c>
      <c r="AR75" s="3">
        <f>IF(OR(Data!AS75="", Data!$H75="", $G75=""), 0, ((Data!AS75*Data!$H75*$G75)/2000) * IF(AND(AR$5="Particulate", ISNUMBER(Data!$O75)), (1-Data!$O75), 1) * IF(AND($K$3="Yes", ISNUMBER(Data!$Q75)), (1-Data!$Q75), 1))</f>
        <v>0</v>
      </c>
      <c r="AS75" s="3">
        <f>IF(OR(Data!AT75="", Data!$H75="", $G75=""), 0, ((Data!AT75*Data!$H75*$G75)/2000) * IF(AND(AS$5="Particulate", ISNUMBER(Data!$O75)), (1-Data!$O75), 1) * IF(AND($K$3="Yes", ISNUMBER(Data!$Q75)), (1-Data!$Q75), 1))</f>
        <v>0</v>
      </c>
      <c r="AT75" s="3">
        <f>IF(OR(Data!AU75="", Data!$H75="", $G75=""), 0, ((Data!AU75*Data!$H75*$G75)/2000) * IF(AND(AT$5="Particulate", ISNUMBER(Data!$O75)), (1-Data!$O75), 1) * IF(AND($K$3="Yes", ISNUMBER(Data!$Q75)), (1-Data!$Q75), 1))</f>
        <v>0</v>
      </c>
      <c r="AU75" s="3">
        <f>IF(OR(Data!AV75="", Data!$H75="", $G75=""), 0, ((Data!AV75*Data!$H75*$G75)/2000) * IF(AND(AU$5="Particulate", ISNUMBER(Data!$O75)), (1-Data!$O75), 1) * IF(AND($K$3="Yes", ISNUMBER(Data!$Q75)), (1-Data!$Q75), 1))</f>
        <v>0</v>
      </c>
      <c r="AV75" s="3">
        <f>IF(OR(Data!AW75="", Data!$H75="", $G75=""), 0, ((Data!AW75*Data!$H75*$G75)/2000) * IF(AND(AV$5="Particulate", ISNUMBER(Data!$O75)), (1-Data!$O75), 1) * IF(AND($K$3="Yes", ISNUMBER(Data!$Q75)), (1-Data!$Q75), 1))</f>
        <v>0</v>
      </c>
      <c r="AW75" s="3">
        <f>IF(OR(Data!AX75="", Data!$H75="", $G75=""), 0, ((Data!AX75*Data!$H75*$G75)/2000) * IF(AND(AW$5="Particulate", ISNUMBER(Data!$O75)), (1-Data!$O75), 1) * IF(AND($K$3="Yes", ISNUMBER(Data!$Q75)), (1-Data!$Q75), 1))</f>
        <v>0</v>
      </c>
      <c r="AX75" s="3">
        <f>IF(OR(Data!AY75="", Data!$H75="", $G75=""), 0, ((Data!AY75*Data!$H75*$G75)/2000) * IF(AND(AX$5="Particulate", ISNUMBER(Data!$O75)), (1-Data!$O75), 1) * IF(AND($K$3="Yes", ISNUMBER(Data!$Q75)), (1-Data!$Q75), 1))</f>
        <v>0</v>
      </c>
      <c r="AY75" s="3">
        <f>IF(OR(Data!AZ75="", Data!$H75="", $G75=""), 0, ((Data!AZ75*Data!$H75*$G75)/2000) * IF(AND(AY$5="Particulate", ISNUMBER(Data!$O75)), (1-Data!$O75), 1) * IF(AND($K$3="Yes", ISNUMBER(Data!$Q75)), (1-Data!$Q75), 1))</f>
        <v>0</v>
      </c>
      <c r="AZ75" s="3">
        <f>IF(OR(Data!BA75="", Data!$H75="", $G75=""), 0, ((Data!BA75*Data!$H75*$G75)/2000) * IF(AND(AZ$5="Particulate", ISNUMBER(Data!$O75)), (1-Data!$O75), 1) * IF(AND($K$3="Yes", ISNUMBER(Data!$Q75)), (1-Data!$Q75), 1))</f>
        <v>0</v>
      </c>
      <c r="BA75" s="3">
        <f>IF(OR(Data!BB75="", Data!$H75="", $G75=""), 0, ((Data!BB75*Data!$H75*$G75)/2000) * IF(AND(BA$5="Particulate", ISNUMBER(Data!$O75)), (1-Data!$O75), 1) * IF(AND($K$3="Yes", ISNUMBER(Data!$Q75)), (1-Data!$Q75), 1))</f>
        <v>0</v>
      </c>
      <c r="BB75" s="3">
        <f>IF(OR(Data!BC75="", Data!$H75="", $G75=""), 0, ((Data!BC75*Data!$H75*$G75)/2000) * IF(AND(BB$5="Particulate", ISNUMBER(Data!$O75)), (1-Data!$O75), 1) * IF(AND($K$3="Yes", ISNUMBER(Data!$Q75)), (1-Data!$Q75), 1))</f>
        <v>0</v>
      </c>
      <c r="BC75" s="3">
        <f>IF(OR(Data!BD75="", Data!$H75="", $G75=""), 0, ((Data!BD75*Data!$H75*$G75)/2000) * IF(AND(BC$5="Particulate", ISNUMBER(Data!$O75)), (1-Data!$O75), 1) * IF(AND($K$3="Yes", ISNUMBER(Data!$Q75)), (1-Data!$Q75), 1))</f>
        <v>0</v>
      </c>
      <c r="BD75" s="3">
        <f>IF(OR(Data!BE75="", Data!$H75="", $G75=""), 0, ((Data!BE75*Data!$H75*$G75)/2000) * IF(AND(BD$5="Particulate", ISNUMBER(Data!$O75)), (1-Data!$O75), 1) * IF(AND($K$3="Yes", ISNUMBER(Data!$Q75)), (1-Data!$Q75), 1))</f>
        <v>0</v>
      </c>
      <c r="BE75" s="3">
        <f>IF(OR(Data!BF75="", Data!$H75="", $G75=""), 0, ((Data!BF75*Data!$H75*$G75)/2000) * IF(AND(BE$5="Particulate", ISNUMBER(Data!$O75)), (1-Data!$O75), 1) * IF(AND($K$3="Yes", ISNUMBER(Data!$Q75)), (1-Data!$Q75), 1))</f>
        <v>0</v>
      </c>
      <c r="BF75" s="3">
        <f>IF(OR(Data!BG75="", Data!$H75="", $G75=""), 0, ((Data!BG75*Data!$H75*$G75)/2000) * IF(AND(BF$5="Particulate", ISNUMBER(Data!$O75)), (1-Data!$O75), 1) * IF(AND($K$3="Yes", ISNUMBER(Data!$Q75)), (1-Data!$Q75), 1))</f>
        <v>0</v>
      </c>
      <c r="BG75" s="3">
        <f>IF(OR(Data!BH75="", Data!$H75="", $G75=""), 0, ((Data!BH75*Data!$H75*$G75)/2000) * IF(AND(BG$5="Particulate", ISNUMBER(Data!$O75)), (1-Data!$O75), 1) * IF(AND($K$3="Yes", ISNUMBER(Data!$Q75)), (1-Data!$Q75), 1))</f>
        <v>0</v>
      </c>
      <c r="BH75" s="3">
        <f>IF(OR(Data!BI75="", Data!$H75="", $G75=""), 0, ((Data!BI75*Data!$H75*$G75)/2000) * IF(AND(BH$5="Particulate", ISNUMBER(Data!$O75)), (1-Data!$O75), 1) * IF(AND($K$3="Yes", ISNUMBER(Data!$Q75)), (1-Data!$Q75), 1))</f>
        <v>0</v>
      </c>
      <c r="BI75" s="3">
        <f>IF(OR(Data!BJ75="", Data!$H75="", $G75=""), 0, ((Data!BJ75*Data!$H75*$G75)/2000) * IF(AND(BI$5="Particulate", ISNUMBER(Data!$O75)), (1-Data!$O75), 1) * IF(AND($K$3="Yes", ISNUMBER(Data!$Q75)), (1-Data!$Q75), 1))</f>
        <v>0</v>
      </c>
      <c r="BJ75" s="3">
        <f>IF(OR(Data!BK75="", Data!$H75="", $G75=""), 0, ((Data!BK75*Data!$H75*$G75)/2000) * IF(AND(BJ$5="Particulate", ISNUMBER(Data!$O75)), (1-Data!$O75), 1) * IF(AND($K$3="Yes", ISNUMBER(Data!$Q75)), (1-Data!$Q75), 1))</f>
        <v>0</v>
      </c>
      <c r="BK75" s="3">
        <f>IF(OR(Data!BL75="", Data!$H75="", $G75=""), 0, ((Data!BL75*Data!$H75*$G75)/2000) * IF(AND(BK$5="Particulate", ISNUMBER(Data!$O75)), (1-Data!$O75), 1) * IF(AND($K$3="Yes", ISNUMBER(Data!$Q75)), (1-Data!$Q75), 1))</f>
        <v>0</v>
      </c>
      <c r="BL75" s="3">
        <f>IF(OR(Data!BM75="", Data!$H75="", $G75=""), 0, ((Data!BM75*Data!$H75*$G75)/2000) * IF(AND(BL$5="Particulate", ISNUMBER(Data!$O75)), (1-Data!$O75), 1) * IF(AND($K$3="Yes", ISNUMBER(Data!$Q75)), (1-Data!$Q75), 1))</f>
        <v>0</v>
      </c>
      <c r="BM75" s="3">
        <f>IF(OR(Data!BN75="", Data!$H75="", $G75=""), 0, ((Data!BN75*Data!$H75*$G75)/2000) * IF(AND(BM$5="Particulate", ISNUMBER(Data!$O75)), (1-Data!$O75), 1) * IF(AND($K$3="Yes", ISNUMBER(Data!$Q75)), (1-Data!$Q75), 1))</f>
        <v>0</v>
      </c>
      <c r="BN75" s="3">
        <f>IF(OR(Data!BO75="", Data!$H75="", $G75=""), 0, ((Data!BO75*Data!$H75*$G75)/2000) * IF(AND(BN$5="Particulate", ISNUMBER(Data!$O75)), (1-Data!$O75), 1) * IF(AND($K$3="Yes", ISNUMBER(Data!$Q75)), (1-Data!$Q75), 1))</f>
        <v>0</v>
      </c>
      <c r="BO75" s="3">
        <f>IF(OR(Data!BP75="", Data!$H75="", $G75=""), 0, ((Data!BP75*Data!$H75*$G75)/2000) * IF(AND(BO$5="Particulate", ISNUMBER(Data!$O75)), (1-Data!$O75), 1) * IF(AND($K$3="Yes", ISNUMBER(Data!$Q75)), (1-Data!$Q75), 1))</f>
        <v>0</v>
      </c>
      <c r="BP75" s="3">
        <f>IF(OR(Data!BQ75="", Data!$H75="", $G75=""), 0, ((Data!BQ75*Data!$H75*$G75)/2000) * IF(AND(BP$5="Particulate", ISNUMBER(Data!$O75)), (1-Data!$O75), 1) * IF(AND($K$3="Yes", ISNUMBER(Data!$Q75)), (1-Data!$Q75), 1))</f>
        <v>0</v>
      </c>
      <c r="BQ75" s="3">
        <f>IF(OR(Data!BR75="", Data!$H75="", $G75=""), 0, ((Data!BR75*Data!$H75*$G75)/2000) * IF(AND(BQ$5="Particulate", ISNUMBER(Data!$O75)), (1-Data!$O75), 1) * IF(AND($K$3="Yes", ISNUMBER(Data!$Q75)), (1-Data!$Q75), 1))</f>
        <v>0</v>
      </c>
      <c r="BR75" s="3">
        <f>IF(OR(Data!BS75="", Data!$H75="", $G75=""), 0, ((Data!BS75*Data!$H75*$G75)/2000) * IF(AND(BR$5="Particulate", ISNUMBER(Data!$O75)), (1-Data!$O75), 1) * IF(AND($K$3="Yes", ISNUMBER(Data!$Q75)), (1-Data!$Q75), 1))</f>
        <v>0</v>
      </c>
      <c r="BS75" s="3">
        <f>IF(OR(Data!BT75="", Data!$H75="", $G75=""), 0, ((Data!BT75*Data!$H75*$G75)/2000) * IF(AND(BS$5="Particulate", ISNUMBER(Data!$O75)), (1-Data!$O75), 1) * IF(AND($K$3="Yes", ISNUMBER(Data!$Q75)), (1-Data!$Q75), 1))</f>
        <v>0</v>
      </c>
      <c r="BT75" s="3">
        <f>IF(OR(Data!BU75="", Data!$H75="", $G75=""), 0, ((Data!BU75*Data!$H75*$G75)/2000) * IF(AND(BT$5="Particulate", ISNUMBER(Data!$O75)), (1-Data!$O75), 1) * IF(AND($K$3="Yes", ISNUMBER(Data!$Q75)), (1-Data!$Q75), 1))</f>
        <v>0</v>
      </c>
      <c r="BU75" s="3">
        <f>IF(OR(Data!BV75="", Data!$H75="", $G75=""), 0, ((Data!BV75*Data!$H75*$G75)/2000) * IF(AND(BU$5="Particulate", ISNUMBER(Data!$O75)), (1-Data!$O75), 1) * IF(AND($K$3="Yes", ISNUMBER(Data!$Q75)), (1-Data!$Q75), 1))</f>
        <v>0</v>
      </c>
      <c r="BV75" s="3">
        <f>IF(OR(Data!BW75="", Data!$H75="", $G75=""), 0, ((Data!BW75*Data!$H75*$G75)/2000) * IF(AND(BV$5="Particulate", ISNUMBER(Data!$O75)), (1-Data!$O75), 1) * IF(AND($K$3="Yes", ISNUMBER(Data!$Q75)), (1-Data!$Q75), 1))</f>
        <v>0</v>
      </c>
      <c r="BW75" s="3">
        <f>IF(OR(Data!BX75="", Data!$H75="", $G75=""), 0, ((Data!BX75*Data!$H75*$G75)/2000) * IF(AND(BW$5="Particulate", ISNUMBER(Data!$O75)), (1-Data!$O75), 1) * IF(AND($K$3="Yes", ISNUMBER(Data!$Q75)), (1-Data!$Q75), 1))</f>
        <v>0</v>
      </c>
      <c r="BX75" s="3">
        <f>IF(OR(Data!BY75="", Data!$H75="", $G75=""), 0, ((Data!BY75*Data!$H75*$G75)/2000) * IF(AND(BX$5="Particulate", ISNUMBER(Data!$O75)), (1-Data!$O75), 1) * IF(AND($K$3="Yes", ISNUMBER(Data!$Q75)), (1-Data!$Q75), 1))</f>
        <v>0</v>
      </c>
      <c r="BY75" s="3">
        <f>IF(OR(Data!BZ75="", Data!$H75="", $G75=""), 0, ((Data!BZ75*Data!$H75*$G75)/2000) * IF(AND(BY$5="Particulate", ISNUMBER(Data!$O75)), (1-Data!$O75), 1) * IF(AND($K$3="Yes", ISNUMBER(Data!$Q75)), (1-Data!$Q75), 1))</f>
        <v>0</v>
      </c>
      <c r="BZ75" s="3">
        <f>IF(OR(Data!CA75="", Data!$H75="", $G75=""), 0, ((Data!CA75*Data!$H75*$G75)/2000) * IF(AND(BZ$5="Particulate", ISNUMBER(Data!$O75)), (1-Data!$O75), 1) * IF(AND($K$3="Yes", ISNUMBER(Data!$Q75)), (1-Data!$Q75), 1))</f>
        <v>0</v>
      </c>
    </row>
    <row r="76" spans="1:78" x14ac:dyDescent="0.25">
      <c r="A76" s="347">
        <f>Data!A76</f>
        <v>68</v>
      </c>
      <c r="B76" s="108">
        <f>Data!B76</f>
        <v>0</v>
      </c>
      <c r="C76" s="108">
        <f>Data!C76</f>
        <v>0</v>
      </c>
      <c r="D76" s="108">
        <f>Data!D76</f>
        <v>0</v>
      </c>
      <c r="E76" s="108">
        <f>Data!E76</f>
        <v>0</v>
      </c>
      <c r="F76" s="108">
        <f>Data!F76</f>
        <v>0</v>
      </c>
      <c r="G76" s="189"/>
      <c r="Q76" s="365">
        <f>IF(ISNUMBER(Data!$K76), (Data!$K76*$G76)/2000, IF(AND(ISNUMBER(Data!$H76), ISNUMBER(Data!$I76)), (Data!$H76*Data!$I76*$G76)/2000, 0))</f>
        <v>0</v>
      </c>
      <c r="R76" s="17">
        <f>IF(ISNUMBER(Data!$L76), (Data!$L76*$G76)/2000, IF(AND(ISNUMBER(Data!$H76), ISNUMBER(Data!$J76)), (Data!$H76*Data!$J76*$G76)/2000, 0)) * IF(ISNUMBER(Data!$O76), 1-Data!$O76, 1) * IF(AND($K$3="yes",ISNUMBER(Data!$Q76)),(1-Data!$Q76),1)</f>
        <v>0</v>
      </c>
      <c r="S76" s="3">
        <f>IF(OR(Data!T76="", Data!$H76="", $G76=""), 0, ((Data!T76*Data!$H76*$G76)/2000) * IF(AND(S$5="Particulate", ISNUMBER(Data!$O76)), (1-Data!$O76), 1) * IF(AND($K$3="Yes", ISNUMBER(Data!$Q76)), (1-Data!$Q76), 1))</f>
        <v>0</v>
      </c>
      <c r="T76" s="3">
        <f>IF(OR(Data!U76="", Data!$H76="", $G76=""), 0, ((Data!U76*Data!$H76*$G76)/2000) * IF(AND(T$5="Particulate", ISNUMBER(Data!$O76)), (1-Data!$O76), 1) * IF(AND($K$3="Yes", ISNUMBER(Data!$Q76)), (1-Data!$Q76), 1))</f>
        <v>0</v>
      </c>
      <c r="U76" s="3">
        <f>IF(OR(Data!V76="", Data!$H76="", $G76=""), 0, ((Data!V76*Data!$H76*$G76)/2000) * IF(AND(U$5="Particulate", ISNUMBER(Data!$O76)), (1-Data!$O76), 1) * IF(AND($K$3="Yes", ISNUMBER(Data!$Q76)), (1-Data!$Q76), 1))</f>
        <v>0</v>
      </c>
      <c r="V76" s="3">
        <f>IF(OR(Data!W76="", Data!$H76="", $G76=""), 0, ((Data!W76*Data!$H76*$G76)/2000) * IF(AND(V$5="Particulate", ISNUMBER(Data!$O76)), (1-Data!$O76), 1) * IF(AND($K$3="Yes", ISNUMBER(Data!$Q76)), (1-Data!$Q76), 1))</f>
        <v>0</v>
      </c>
      <c r="W76" s="3">
        <f>IF(OR(Data!X76="", Data!$H76="", $G76=""), 0, ((Data!X76*Data!$H76*$G76)/2000) * IF(AND(W$5="Particulate", ISNUMBER(Data!$O76)), (1-Data!$O76), 1) * IF(AND($K$3="Yes", ISNUMBER(Data!$Q76)), (1-Data!$Q76), 1))</f>
        <v>0</v>
      </c>
      <c r="X76" s="3">
        <f>IF(OR(Data!Y76="", Data!$H76="", $G76=""), 0, ((Data!Y76*Data!$H76*$G76)/2000) * IF(AND(X$5="Particulate", ISNUMBER(Data!$O76)), (1-Data!$O76), 1) * IF(AND($K$3="Yes", ISNUMBER(Data!$Q76)), (1-Data!$Q76), 1))</f>
        <v>0</v>
      </c>
      <c r="Y76" s="3">
        <f>IF(OR(Data!Z76="", Data!$H76="", $G76=""), 0, ((Data!Z76*Data!$H76*$G76)/2000) * IF(AND(Y$5="Particulate", ISNUMBER(Data!$O76)), (1-Data!$O76), 1) * IF(AND($K$3="Yes", ISNUMBER(Data!$Q76)), (1-Data!$Q76), 1))</f>
        <v>0</v>
      </c>
      <c r="Z76" s="3">
        <f>IF(OR(Data!AA76="", Data!$H76="", $G76=""), 0, ((Data!AA76*Data!$H76*$G76)/2000) * IF(AND(Z$5="Particulate", ISNUMBER(Data!$O76)), (1-Data!$O76), 1) * IF(AND($K$3="Yes", ISNUMBER(Data!$Q76)), (1-Data!$Q76), 1))</f>
        <v>0</v>
      </c>
      <c r="AA76" s="3">
        <f>IF(OR(Data!AB76="", Data!$H76="", $G76=""), 0, ((Data!AB76*Data!$H76*$G76)/2000) * IF(AND(AA$5="Particulate", ISNUMBER(Data!$O76)), (1-Data!$O76), 1) * IF(AND($K$3="Yes", ISNUMBER(Data!$Q76)), (1-Data!$Q76), 1))</f>
        <v>0</v>
      </c>
      <c r="AB76" s="3">
        <f>IF(OR(Data!AC76="", Data!$H76="", $G76=""), 0, ((Data!AC76*Data!$H76*$G76)/2000) * IF(AND(AB$5="Particulate", ISNUMBER(Data!$O76)), (1-Data!$O76), 1) * IF(AND($K$3="Yes", ISNUMBER(Data!$Q76)), (1-Data!$Q76), 1))</f>
        <v>0</v>
      </c>
      <c r="AC76" s="3">
        <f>IF(OR(Data!AD76="", Data!$H76="", $G76=""), 0, ((Data!AD76*Data!$H76*$G76)/2000) * IF(AND(AC$5="Particulate", ISNUMBER(Data!$O76)), (1-Data!$O76), 1) * IF(AND($K$3="Yes", ISNUMBER(Data!$Q76)), (1-Data!$Q76), 1))</f>
        <v>0</v>
      </c>
      <c r="AD76" s="3">
        <f>IF(OR(Data!AE76="", Data!$H76="", $G76=""), 0, ((Data!AE76*Data!$H76*$G76)/2000) * IF(AND(AD$5="Particulate", ISNUMBER(Data!$O76)), (1-Data!$O76), 1) * IF(AND($K$3="Yes", ISNUMBER(Data!$Q76)), (1-Data!$Q76), 1))</f>
        <v>0</v>
      </c>
      <c r="AE76" s="3">
        <f>IF(OR(Data!AF76="", Data!$H76="", $G76=""), 0, ((Data!AF76*Data!$H76*$G76)/2000) * IF(AND(AE$5="Particulate", ISNUMBER(Data!$O76)), (1-Data!$O76), 1) * IF(AND($K$3="Yes", ISNUMBER(Data!$Q76)), (1-Data!$Q76), 1))</f>
        <v>0</v>
      </c>
      <c r="AF76" s="3">
        <f>IF(OR(Data!AG76="", Data!$H76="", $G76=""), 0, ((Data!AG76*Data!$H76*$G76)/2000) * IF(AND(AF$5="Particulate", ISNUMBER(Data!$O76)), (1-Data!$O76), 1) * IF(AND($K$3="Yes", ISNUMBER(Data!$Q76)), (1-Data!$Q76), 1))</f>
        <v>0</v>
      </c>
      <c r="AG76" s="3">
        <f>IF(OR(Data!AH76="", Data!$H76="", $G76=""), 0, ((Data!AH76*Data!$H76*$G76)/2000) * IF(AND(AG$5="Particulate", ISNUMBER(Data!$O76)), (1-Data!$O76), 1) * IF(AND($K$3="Yes", ISNUMBER(Data!$Q76)), (1-Data!$Q76), 1))</f>
        <v>0</v>
      </c>
      <c r="AH76" s="3">
        <f>IF(OR(Data!AI76="", Data!$H76="", $G76=""), 0, ((Data!AI76*Data!$H76*$G76)/2000) * IF(AND(AH$5="Particulate", ISNUMBER(Data!$O76)), (1-Data!$O76), 1) * IF(AND($K$3="Yes", ISNUMBER(Data!$Q76)), (1-Data!$Q76), 1))</f>
        <v>0</v>
      </c>
      <c r="AI76" s="3">
        <f>IF(OR(Data!AJ76="", Data!$H76="", $G76=""), 0, ((Data!AJ76*Data!$H76*$G76)/2000) * IF(AND(AI$5="Particulate", ISNUMBER(Data!$O76)), (1-Data!$O76), 1) * IF(AND($K$3="Yes", ISNUMBER(Data!$Q76)), (1-Data!$Q76), 1))</f>
        <v>0</v>
      </c>
      <c r="AJ76" s="3">
        <f>IF(OR(Data!AK76="", Data!$H76="", $G76=""), 0, ((Data!AK76*Data!$H76*$G76)/2000) * IF(AND(AJ$5="Particulate", ISNUMBER(Data!$O76)), (1-Data!$O76), 1) * IF(AND($K$3="Yes", ISNUMBER(Data!$Q76)), (1-Data!$Q76), 1))</f>
        <v>0</v>
      </c>
      <c r="AK76" s="3">
        <f>IF(OR(Data!AL76="", Data!$H76="", $G76=""), 0, ((Data!AL76*Data!$H76*$G76)/2000) * IF(AND(AK$5="Particulate", ISNUMBER(Data!$O76)), (1-Data!$O76), 1) * IF(AND($K$3="Yes", ISNUMBER(Data!$Q76)), (1-Data!$Q76), 1))</f>
        <v>0</v>
      </c>
      <c r="AL76" s="3">
        <f>IF(OR(Data!AM76="", Data!$H76="", $G76=""), 0, ((Data!AM76*Data!$H76*$G76)/2000) * IF(AND(AL$5="Particulate", ISNUMBER(Data!$O76)), (1-Data!$O76), 1) * IF(AND($K$3="Yes", ISNUMBER(Data!$Q76)), (1-Data!$Q76), 1))</f>
        <v>0</v>
      </c>
      <c r="AM76" s="3">
        <f>IF(OR(Data!AN76="", Data!$H76="", $G76=""), 0, ((Data!AN76*Data!$H76*$G76)/2000) * IF(AND(AM$5="Particulate", ISNUMBER(Data!$O76)), (1-Data!$O76), 1) * IF(AND($K$3="Yes", ISNUMBER(Data!$Q76)), (1-Data!$Q76), 1))</f>
        <v>0</v>
      </c>
      <c r="AN76" s="3">
        <f>IF(OR(Data!AO76="", Data!$H76="", $G76=""), 0, ((Data!AO76*Data!$H76*$G76)/2000) * IF(AND(AN$5="Particulate", ISNUMBER(Data!$O76)), (1-Data!$O76), 1) * IF(AND($K$3="Yes", ISNUMBER(Data!$Q76)), (1-Data!$Q76), 1))</f>
        <v>0</v>
      </c>
      <c r="AO76" s="3">
        <f>IF(OR(Data!AP76="", Data!$H76="", $G76=""), 0, ((Data!AP76*Data!$H76*$G76)/2000) * IF(AND(AO$5="Particulate", ISNUMBER(Data!$O76)), (1-Data!$O76), 1) * IF(AND($K$3="Yes", ISNUMBER(Data!$Q76)), (1-Data!$Q76), 1))</f>
        <v>0</v>
      </c>
      <c r="AP76" s="3">
        <f>IF(OR(Data!AQ76="", Data!$H76="", $G76=""), 0, ((Data!AQ76*Data!$H76*$G76)/2000) * IF(AND(AP$5="Particulate", ISNUMBER(Data!$O76)), (1-Data!$O76), 1) * IF(AND($K$3="Yes", ISNUMBER(Data!$Q76)), (1-Data!$Q76), 1))</f>
        <v>0</v>
      </c>
      <c r="AQ76" s="3">
        <f>IF(OR(Data!AR76="", Data!$H76="", $G76=""), 0, ((Data!AR76*Data!$H76*$G76)/2000) * IF(AND(AQ$5="Particulate", ISNUMBER(Data!$O76)), (1-Data!$O76), 1) * IF(AND($K$3="Yes", ISNUMBER(Data!$Q76)), (1-Data!$Q76), 1))</f>
        <v>0</v>
      </c>
      <c r="AR76" s="3">
        <f>IF(OR(Data!AS76="", Data!$H76="", $G76=""), 0, ((Data!AS76*Data!$H76*$G76)/2000) * IF(AND(AR$5="Particulate", ISNUMBER(Data!$O76)), (1-Data!$O76), 1) * IF(AND($K$3="Yes", ISNUMBER(Data!$Q76)), (1-Data!$Q76), 1))</f>
        <v>0</v>
      </c>
      <c r="AS76" s="3">
        <f>IF(OR(Data!AT76="", Data!$H76="", $G76=""), 0, ((Data!AT76*Data!$H76*$G76)/2000) * IF(AND(AS$5="Particulate", ISNUMBER(Data!$O76)), (1-Data!$O76), 1) * IF(AND($K$3="Yes", ISNUMBER(Data!$Q76)), (1-Data!$Q76), 1))</f>
        <v>0</v>
      </c>
      <c r="AT76" s="3">
        <f>IF(OR(Data!AU76="", Data!$H76="", $G76=""), 0, ((Data!AU76*Data!$H76*$G76)/2000) * IF(AND(AT$5="Particulate", ISNUMBER(Data!$O76)), (1-Data!$O76), 1) * IF(AND($K$3="Yes", ISNUMBER(Data!$Q76)), (1-Data!$Q76), 1))</f>
        <v>0</v>
      </c>
      <c r="AU76" s="3">
        <f>IF(OR(Data!AV76="", Data!$H76="", $G76=""), 0, ((Data!AV76*Data!$H76*$G76)/2000) * IF(AND(AU$5="Particulate", ISNUMBER(Data!$O76)), (1-Data!$O76), 1) * IF(AND($K$3="Yes", ISNUMBER(Data!$Q76)), (1-Data!$Q76), 1))</f>
        <v>0</v>
      </c>
      <c r="AV76" s="3">
        <f>IF(OR(Data!AW76="", Data!$H76="", $G76=""), 0, ((Data!AW76*Data!$H76*$G76)/2000) * IF(AND(AV$5="Particulate", ISNUMBER(Data!$O76)), (1-Data!$O76), 1) * IF(AND($K$3="Yes", ISNUMBER(Data!$Q76)), (1-Data!$Q76), 1))</f>
        <v>0</v>
      </c>
      <c r="AW76" s="3">
        <f>IF(OR(Data!AX76="", Data!$H76="", $G76=""), 0, ((Data!AX76*Data!$H76*$G76)/2000) * IF(AND(AW$5="Particulate", ISNUMBER(Data!$O76)), (1-Data!$O76), 1) * IF(AND($K$3="Yes", ISNUMBER(Data!$Q76)), (1-Data!$Q76), 1))</f>
        <v>0</v>
      </c>
      <c r="AX76" s="3">
        <f>IF(OR(Data!AY76="", Data!$H76="", $G76=""), 0, ((Data!AY76*Data!$H76*$G76)/2000) * IF(AND(AX$5="Particulate", ISNUMBER(Data!$O76)), (1-Data!$O76), 1) * IF(AND($K$3="Yes", ISNUMBER(Data!$Q76)), (1-Data!$Q76), 1))</f>
        <v>0</v>
      </c>
      <c r="AY76" s="3">
        <f>IF(OR(Data!AZ76="", Data!$H76="", $G76=""), 0, ((Data!AZ76*Data!$H76*$G76)/2000) * IF(AND(AY$5="Particulate", ISNUMBER(Data!$O76)), (1-Data!$O76), 1) * IF(AND($K$3="Yes", ISNUMBER(Data!$Q76)), (1-Data!$Q76), 1))</f>
        <v>0</v>
      </c>
      <c r="AZ76" s="3">
        <f>IF(OR(Data!BA76="", Data!$H76="", $G76=""), 0, ((Data!BA76*Data!$H76*$G76)/2000) * IF(AND(AZ$5="Particulate", ISNUMBER(Data!$O76)), (1-Data!$O76), 1) * IF(AND($K$3="Yes", ISNUMBER(Data!$Q76)), (1-Data!$Q76), 1))</f>
        <v>0</v>
      </c>
      <c r="BA76" s="3">
        <f>IF(OR(Data!BB76="", Data!$H76="", $G76=""), 0, ((Data!BB76*Data!$H76*$G76)/2000) * IF(AND(BA$5="Particulate", ISNUMBER(Data!$O76)), (1-Data!$O76), 1) * IF(AND($K$3="Yes", ISNUMBER(Data!$Q76)), (1-Data!$Q76), 1))</f>
        <v>0</v>
      </c>
      <c r="BB76" s="3">
        <f>IF(OR(Data!BC76="", Data!$H76="", $G76=""), 0, ((Data!BC76*Data!$H76*$G76)/2000) * IF(AND(BB$5="Particulate", ISNUMBER(Data!$O76)), (1-Data!$O76), 1) * IF(AND($K$3="Yes", ISNUMBER(Data!$Q76)), (1-Data!$Q76), 1))</f>
        <v>0</v>
      </c>
      <c r="BC76" s="3">
        <f>IF(OR(Data!BD76="", Data!$H76="", $G76=""), 0, ((Data!BD76*Data!$H76*$G76)/2000) * IF(AND(BC$5="Particulate", ISNUMBER(Data!$O76)), (1-Data!$O76), 1) * IF(AND($K$3="Yes", ISNUMBER(Data!$Q76)), (1-Data!$Q76), 1))</f>
        <v>0</v>
      </c>
      <c r="BD76" s="3">
        <f>IF(OR(Data!BE76="", Data!$H76="", $G76=""), 0, ((Data!BE76*Data!$H76*$G76)/2000) * IF(AND(BD$5="Particulate", ISNUMBER(Data!$O76)), (1-Data!$O76), 1) * IF(AND($K$3="Yes", ISNUMBER(Data!$Q76)), (1-Data!$Q76), 1))</f>
        <v>0</v>
      </c>
      <c r="BE76" s="3">
        <f>IF(OR(Data!BF76="", Data!$H76="", $G76=""), 0, ((Data!BF76*Data!$H76*$G76)/2000) * IF(AND(BE$5="Particulate", ISNUMBER(Data!$O76)), (1-Data!$O76), 1) * IF(AND($K$3="Yes", ISNUMBER(Data!$Q76)), (1-Data!$Q76), 1))</f>
        <v>0</v>
      </c>
      <c r="BF76" s="3">
        <f>IF(OR(Data!BG76="", Data!$H76="", $G76=""), 0, ((Data!BG76*Data!$H76*$G76)/2000) * IF(AND(BF$5="Particulate", ISNUMBER(Data!$O76)), (1-Data!$O76), 1) * IF(AND($K$3="Yes", ISNUMBER(Data!$Q76)), (1-Data!$Q76), 1))</f>
        <v>0</v>
      </c>
      <c r="BG76" s="3">
        <f>IF(OR(Data!BH76="", Data!$H76="", $G76=""), 0, ((Data!BH76*Data!$H76*$G76)/2000) * IF(AND(BG$5="Particulate", ISNUMBER(Data!$O76)), (1-Data!$O76), 1) * IF(AND($K$3="Yes", ISNUMBER(Data!$Q76)), (1-Data!$Q76), 1))</f>
        <v>0</v>
      </c>
      <c r="BH76" s="3">
        <f>IF(OR(Data!BI76="", Data!$H76="", $G76=""), 0, ((Data!BI76*Data!$H76*$G76)/2000) * IF(AND(BH$5="Particulate", ISNUMBER(Data!$O76)), (1-Data!$O76), 1) * IF(AND($K$3="Yes", ISNUMBER(Data!$Q76)), (1-Data!$Q76), 1))</f>
        <v>0</v>
      </c>
      <c r="BI76" s="3">
        <f>IF(OR(Data!BJ76="", Data!$H76="", $G76=""), 0, ((Data!BJ76*Data!$H76*$G76)/2000) * IF(AND(BI$5="Particulate", ISNUMBER(Data!$O76)), (1-Data!$O76), 1) * IF(AND($K$3="Yes", ISNUMBER(Data!$Q76)), (1-Data!$Q76), 1))</f>
        <v>0</v>
      </c>
      <c r="BJ76" s="3">
        <f>IF(OR(Data!BK76="", Data!$H76="", $G76=""), 0, ((Data!BK76*Data!$H76*$G76)/2000) * IF(AND(BJ$5="Particulate", ISNUMBER(Data!$O76)), (1-Data!$O76), 1) * IF(AND($K$3="Yes", ISNUMBER(Data!$Q76)), (1-Data!$Q76), 1))</f>
        <v>0</v>
      </c>
      <c r="BK76" s="3">
        <f>IF(OR(Data!BL76="", Data!$H76="", $G76=""), 0, ((Data!BL76*Data!$H76*$G76)/2000) * IF(AND(BK$5="Particulate", ISNUMBER(Data!$O76)), (1-Data!$O76), 1) * IF(AND($K$3="Yes", ISNUMBER(Data!$Q76)), (1-Data!$Q76), 1))</f>
        <v>0</v>
      </c>
      <c r="BL76" s="3">
        <f>IF(OR(Data!BM76="", Data!$H76="", $G76=""), 0, ((Data!BM76*Data!$H76*$G76)/2000) * IF(AND(BL$5="Particulate", ISNUMBER(Data!$O76)), (1-Data!$O76), 1) * IF(AND($K$3="Yes", ISNUMBER(Data!$Q76)), (1-Data!$Q76), 1))</f>
        <v>0</v>
      </c>
      <c r="BM76" s="3">
        <f>IF(OR(Data!BN76="", Data!$H76="", $G76=""), 0, ((Data!BN76*Data!$H76*$G76)/2000) * IF(AND(BM$5="Particulate", ISNUMBER(Data!$O76)), (1-Data!$O76), 1) * IF(AND($K$3="Yes", ISNUMBER(Data!$Q76)), (1-Data!$Q76), 1))</f>
        <v>0</v>
      </c>
      <c r="BN76" s="3">
        <f>IF(OR(Data!BO76="", Data!$H76="", $G76=""), 0, ((Data!BO76*Data!$H76*$G76)/2000) * IF(AND(BN$5="Particulate", ISNUMBER(Data!$O76)), (1-Data!$O76), 1) * IF(AND($K$3="Yes", ISNUMBER(Data!$Q76)), (1-Data!$Q76), 1))</f>
        <v>0</v>
      </c>
      <c r="BO76" s="3">
        <f>IF(OR(Data!BP76="", Data!$H76="", $G76=""), 0, ((Data!BP76*Data!$H76*$G76)/2000) * IF(AND(BO$5="Particulate", ISNUMBER(Data!$O76)), (1-Data!$O76), 1) * IF(AND($K$3="Yes", ISNUMBER(Data!$Q76)), (1-Data!$Q76), 1))</f>
        <v>0</v>
      </c>
      <c r="BP76" s="3">
        <f>IF(OR(Data!BQ76="", Data!$H76="", $G76=""), 0, ((Data!BQ76*Data!$H76*$G76)/2000) * IF(AND(BP$5="Particulate", ISNUMBER(Data!$O76)), (1-Data!$O76), 1) * IF(AND($K$3="Yes", ISNUMBER(Data!$Q76)), (1-Data!$Q76), 1))</f>
        <v>0</v>
      </c>
      <c r="BQ76" s="3">
        <f>IF(OR(Data!BR76="", Data!$H76="", $G76=""), 0, ((Data!BR76*Data!$H76*$G76)/2000) * IF(AND(BQ$5="Particulate", ISNUMBER(Data!$O76)), (1-Data!$O76), 1) * IF(AND($K$3="Yes", ISNUMBER(Data!$Q76)), (1-Data!$Q76), 1))</f>
        <v>0</v>
      </c>
      <c r="BR76" s="3">
        <f>IF(OR(Data!BS76="", Data!$H76="", $G76=""), 0, ((Data!BS76*Data!$H76*$G76)/2000) * IF(AND(BR$5="Particulate", ISNUMBER(Data!$O76)), (1-Data!$O76), 1) * IF(AND($K$3="Yes", ISNUMBER(Data!$Q76)), (1-Data!$Q76), 1))</f>
        <v>0</v>
      </c>
      <c r="BS76" s="3">
        <f>IF(OR(Data!BT76="", Data!$H76="", $G76=""), 0, ((Data!BT76*Data!$H76*$G76)/2000) * IF(AND(BS$5="Particulate", ISNUMBER(Data!$O76)), (1-Data!$O76), 1) * IF(AND($K$3="Yes", ISNUMBER(Data!$Q76)), (1-Data!$Q76), 1))</f>
        <v>0</v>
      </c>
      <c r="BT76" s="3">
        <f>IF(OR(Data!BU76="", Data!$H76="", $G76=""), 0, ((Data!BU76*Data!$H76*$G76)/2000) * IF(AND(BT$5="Particulate", ISNUMBER(Data!$O76)), (1-Data!$O76), 1) * IF(AND($K$3="Yes", ISNUMBER(Data!$Q76)), (1-Data!$Q76), 1))</f>
        <v>0</v>
      </c>
      <c r="BU76" s="3">
        <f>IF(OR(Data!BV76="", Data!$H76="", $G76=""), 0, ((Data!BV76*Data!$H76*$G76)/2000) * IF(AND(BU$5="Particulate", ISNUMBER(Data!$O76)), (1-Data!$O76), 1) * IF(AND($K$3="Yes", ISNUMBER(Data!$Q76)), (1-Data!$Q76), 1))</f>
        <v>0</v>
      </c>
      <c r="BV76" s="3">
        <f>IF(OR(Data!BW76="", Data!$H76="", $G76=""), 0, ((Data!BW76*Data!$H76*$G76)/2000) * IF(AND(BV$5="Particulate", ISNUMBER(Data!$O76)), (1-Data!$O76), 1) * IF(AND($K$3="Yes", ISNUMBER(Data!$Q76)), (1-Data!$Q76), 1))</f>
        <v>0</v>
      </c>
      <c r="BW76" s="3">
        <f>IF(OR(Data!BX76="", Data!$H76="", $G76=""), 0, ((Data!BX76*Data!$H76*$G76)/2000) * IF(AND(BW$5="Particulate", ISNUMBER(Data!$O76)), (1-Data!$O76), 1) * IF(AND($K$3="Yes", ISNUMBER(Data!$Q76)), (1-Data!$Q76), 1))</f>
        <v>0</v>
      </c>
      <c r="BX76" s="3">
        <f>IF(OR(Data!BY76="", Data!$H76="", $G76=""), 0, ((Data!BY76*Data!$H76*$G76)/2000) * IF(AND(BX$5="Particulate", ISNUMBER(Data!$O76)), (1-Data!$O76), 1) * IF(AND($K$3="Yes", ISNUMBER(Data!$Q76)), (1-Data!$Q76), 1))</f>
        <v>0</v>
      </c>
      <c r="BY76" s="3">
        <f>IF(OR(Data!BZ76="", Data!$H76="", $G76=""), 0, ((Data!BZ76*Data!$H76*$G76)/2000) * IF(AND(BY$5="Particulate", ISNUMBER(Data!$O76)), (1-Data!$O76), 1) * IF(AND($K$3="Yes", ISNUMBER(Data!$Q76)), (1-Data!$Q76), 1))</f>
        <v>0</v>
      </c>
      <c r="BZ76" s="3">
        <f>IF(OR(Data!CA76="", Data!$H76="", $G76=""), 0, ((Data!CA76*Data!$H76*$G76)/2000) * IF(AND(BZ$5="Particulate", ISNUMBER(Data!$O76)), (1-Data!$O76), 1) * IF(AND($K$3="Yes", ISNUMBER(Data!$Q76)), (1-Data!$Q76), 1))</f>
        <v>0</v>
      </c>
    </row>
    <row r="77" spans="1:78" x14ac:dyDescent="0.25">
      <c r="A77" s="347">
        <f>Data!A77</f>
        <v>69</v>
      </c>
      <c r="B77" s="108">
        <f>Data!B77</f>
        <v>0</v>
      </c>
      <c r="C77" s="108">
        <f>Data!C77</f>
        <v>0</v>
      </c>
      <c r="D77" s="108">
        <f>Data!D77</f>
        <v>0</v>
      </c>
      <c r="E77" s="108">
        <f>Data!E77</f>
        <v>0</v>
      </c>
      <c r="F77" s="108">
        <f>Data!F77</f>
        <v>0</v>
      </c>
      <c r="G77" s="189"/>
      <c r="Q77" s="365">
        <f>IF(ISNUMBER(Data!$K77), (Data!$K77*$G77)/2000, IF(AND(ISNUMBER(Data!$H77), ISNUMBER(Data!$I77)), (Data!$H77*Data!$I77*$G77)/2000, 0))</f>
        <v>0</v>
      </c>
      <c r="R77" s="17">
        <f>IF(ISNUMBER(Data!$L77), (Data!$L77*$G77)/2000, IF(AND(ISNUMBER(Data!$H77), ISNUMBER(Data!$J77)), (Data!$H77*Data!$J77*$G77)/2000, 0)) * IF(ISNUMBER(Data!$O77), 1-Data!$O77, 1) * IF(AND($K$3="yes",ISNUMBER(Data!$Q77)),(1-Data!$Q77),1)</f>
        <v>0</v>
      </c>
      <c r="S77" s="3">
        <f>IF(OR(Data!T77="", Data!$H77="", $G77=""), 0, ((Data!T77*Data!$H77*$G77)/2000) * IF(AND(S$5="Particulate", ISNUMBER(Data!$O77)), (1-Data!$O77), 1) * IF(AND($K$3="Yes", ISNUMBER(Data!$Q77)), (1-Data!$Q77), 1))</f>
        <v>0</v>
      </c>
      <c r="T77" s="3">
        <f>IF(OR(Data!U77="", Data!$H77="", $G77=""), 0, ((Data!U77*Data!$H77*$G77)/2000) * IF(AND(T$5="Particulate", ISNUMBER(Data!$O77)), (1-Data!$O77), 1) * IF(AND($K$3="Yes", ISNUMBER(Data!$Q77)), (1-Data!$Q77), 1))</f>
        <v>0</v>
      </c>
      <c r="U77" s="3">
        <f>IF(OR(Data!V77="", Data!$H77="", $G77=""), 0, ((Data!V77*Data!$H77*$G77)/2000) * IF(AND(U$5="Particulate", ISNUMBER(Data!$O77)), (1-Data!$O77), 1) * IF(AND($K$3="Yes", ISNUMBER(Data!$Q77)), (1-Data!$Q77), 1))</f>
        <v>0</v>
      </c>
      <c r="V77" s="3">
        <f>IF(OR(Data!W77="", Data!$H77="", $G77=""), 0, ((Data!W77*Data!$H77*$G77)/2000) * IF(AND(V$5="Particulate", ISNUMBER(Data!$O77)), (1-Data!$O77), 1) * IF(AND($K$3="Yes", ISNUMBER(Data!$Q77)), (1-Data!$Q77), 1))</f>
        <v>0</v>
      </c>
      <c r="W77" s="3">
        <f>IF(OR(Data!X77="", Data!$H77="", $G77=""), 0, ((Data!X77*Data!$H77*$G77)/2000) * IF(AND(W$5="Particulate", ISNUMBER(Data!$O77)), (1-Data!$O77), 1) * IF(AND($K$3="Yes", ISNUMBER(Data!$Q77)), (1-Data!$Q77), 1))</f>
        <v>0</v>
      </c>
      <c r="X77" s="3">
        <f>IF(OR(Data!Y77="", Data!$H77="", $G77=""), 0, ((Data!Y77*Data!$H77*$G77)/2000) * IF(AND(X$5="Particulate", ISNUMBER(Data!$O77)), (1-Data!$O77), 1) * IF(AND($K$3="Yes", ISNUMBER(Data!$Q77)), (1-Data!$Q77), 1))</f>
        <v>0</v>
      </c>
      <c r="Y77" s="3">
        <f>IF(OR(Data!Z77="", Data!$H77="", $G77=""), 0, ((Data!Z77*Data!$H77*$G77)/2000) * IF(AND(Y$5="Particulate", ISNUMBER(Data!$O77)), (1-Data!$O77), 1) * IF(AND($K$3="Yes", ISNUMBER(Data!$Q77)), (1-Data!$Q77), 1))</f>
        <v>0</v>
      </c>
      <c r="Z77" s="3">
        <f>IF(OR(Data!AA77="", Data!$H77="", $G77=""), 0, ((Data!AA77*Data!$H77*$G77)/2000) * IF(AND(Z$5="Particulate", ISNUMBER(Data!$O77)), (1-Data!$O77), 1) * IF(AND($K$3="Yes", ISNUMBER(Data!$Q77)), (1-Data!$Q77), 1))</f>
        <v>0</v>
      </c>
      <c r="AA77" s="3">
        <f>IF(OR(Data!AB77="", Data!$H77="", $G77=""), 0, ((Data!AB77*Data!$H77*$G77)/2000) * IF(AND(AA$5="Particulate", ISNUMBER(Data!$O77)), (1-Data!$O77), 1) * IF(AND($K$3="Yes", ISNUMBER(Data!$Q77)), (1-Data!$Q77), 1))</f>
        <v>0</v>
      </c>
      <c r="AB77" s="3">
        <f>IF(OR(Data!AC77="", Data!$H77="", $G77=""), 0, ((Data!AC77*Data!$H77*$G77)/2000) * IF(AND(AB$5="Particulate", ISNUMBER(Data!$O77)), (1-Data!$O77), 1) * IF(AND($K$3="Yes", ISNUMBER(Data!$Q77)), (1-Data!$Q77), 1))</f>
        <v>0</v>
      </c>
      <c r="AC77" s="3">
        <f>IF(OR(Data!AD77="", Data!$H77="", $G77=""), 0, ((Data!AD77*Data!$H77*$G77)/2000) * IF(AND(AC$5="Particulate", ISNUMBER(Data!$O77)), (1-Data!$O77), 1) * IF(AND($K$3="Yes", ISNUMBER(Data!$Q77)), (1-Data!$Q77), 1))</f>
        <v>0</v>
      </c>
      <c r="AD77" s="3">
        <f>IF(OR(Data!AE77="", Data!$H77="", $G77=""), 0, ((Data!AE77*Data!$H77*$G77)/2000) * IF(AND(AD$5="Particulate", ISNUMBER(Data!$O77)), (1-Data!$O77), 1) * IF(AND($K$3="Yes", ISNUMBER(Data!$Q77)), (1-Data!$Q77), 1))</f>
        <v>0</v>
      </c>
      <c r="AE77" s="3">
        <f>IF(OR(Data!AF77="", Data!$H77="", $G77=""), 0, ((Data!AF77*Data!$H77*$G77)/2000) * IF(AND(AE$5="Particulate", ISNUMBER(Data!$O77)), (1-Data!$O77), 1) * IF(AND($K$3="Yes", ISNUMBER(Data!$Q77)), (1-Data!$Q77), 1))</f>
        <v>0</v>
      </c>
      <c r="AF77" s="3">
        <f>IF(OR(Data!AG77="", Data!$H77="", $G77=""), 0, ((Data!AG77*Data!$H77*$G77)/2000) * IF(AND(AF$5="Particulate", ISNUMBER(Data!$O77)), (1-Data!$O77), 1) * IF(AND($K$3="Yes", ISNUMBER(Data!$Q77)), (1-Data!$Q77), 1))</f>
        <v>0</v>
      </c>
      <c r="AG77" s="3">
        <f>IF(OR(Data!AH77="", Data!$H77="", $G77=""), 0, ((Data!AH77*Data!$H77*$G77)/2000) * IF(AND(AG$5="Particulate", ISNUMBER(Data!$O77)), (1-Data!$O77), 1) * IF(AND($K$3="Yes", ISNUMBER(Data!$Q77)), (1-Data!$Q77), 1))</f>
        <v>0</v>
      </c>
      <c r="AH77" s="3">
        <f>IF(OR(Data!AI77="", Data!$H77="", $G77=""), 0, ((Data!AI77*Data!$H77*$G77)/2000) * IF(AND(AH$5="Particulate", ISNUMBER(Data!$O77)), (1-Data!$O77), 1) * IF(AND($K$3="Yes", ISNUMBER(Data!$Q77)), (1-Data!$Q77), 1))</f>
        <v>0</v>
      </c>
      <c r="AI77" s="3">
        <f>IF(OR(Data!AJ77="", Data!$H77="", $G77=""), 0, ((Data!AJ77*Data!$H77*$G77)/2000) * IF(AND(AI$5="Particulate", ISNUMBER(Data!$O77)), (1-Data!$O77), 1) * IF(AND($K$3="Yes", ISNUMBER(Data!$Q77)), (1-Data!$Q77), 1))</f>
        <v>0</v>
      </c>
      <c r="AJ77" s="3">
        <f>IF(OR(Data!AK77="", Data!$H77="", $G77=""), 0, ((Data!AK77*Data!$H77*$G77)/2000) * IF(AND(AJ$5="Particulate", ISNUMBER(Data!$O77)), (1-Data!$O77), 1) * IF(AND($K$3="Yes", ISNUMBER(Data!$Q77)), (1-Data!$Q77), 1))</f>
        <v>0</v>
      </c>
      <c r="AK77" s="3">
        <f>IF(OR(Data!AL77="", Data!$H77="", $G77=""), 0, ((Data!AL77*Data!$H77*$G77)/2000) * IF(AND(AK$5="Particulate", ISNUMBER(Data!$O77)), (1-Data!$O77), 1) * IF(AND($K$3="Yes", ISNUMBER(Data!$Q77)), (1-Data!$Q77), 1))</f>
        <v>0</v>
      </c>
      <c r="AL77" s="3">
        <f>IF(OR(Data!AM77="", Data!$H77="", $G77=""), 0, ((Data!AM77*Data!$H77*$G77)/2000) * IF(AND(AL$5="Particulate", ISNUMBER(Data!$O77)), (1-Data!$O77), 1) * IF(AND($K$3="Yes", ISNUMBER(Data!$Q77)), (1-Data!$Q77), 1))</f>
        <v>0</v>
      </c>
      <c r="AM77" s="3">
        <f>IF(OR(Data!AN77="", Data!$H77="", $G77=""), 0, ((Data!AN77*Data!$H77*$G77)/2000) * IF(AND(AM$5="Particulate", ISNUMBER(Data!$O77)), (1-Data!$O77), 1) * IF(AND($K$3="Yes", ISNUMBER(Data!$Q77)), (1-Data!$Q77), 1))</f>
        <v>0</v>
      </c>
      <c r="AN77" s="3">
        <f>IF(OR(Data!AO77="", Data!$H77="", $G77=""), 0, ((Data!AO77*Data!$H77*$G77)/2000) * IF(AND(AN$5="Particulate", ISNUMBER(Data!$O77)), (1-Data!$O77), 1) * IF(AND($K$3="Yes", ISNUMBER(Data!$Q77)), (1-Data!$Q77), 1))</f>
        <v>0</v>
      </c>
      <c r="AO77" s="3">
        <f>IF(OR(Data!AP77="", Data!$H77="", $G77=""), 0, ((Data!AP77*Data!$H77*$G77)/2000) * IF(AND(AO$5="Particulate", ISNUMBER(Data!$O77)), (1-Data!$O77), 1) * IF(AND($K$3="Yes", ISNUMBER(Data!$Q77)), (1-Data!$Q77), 1))</f>
        <v>0</v>
      </c>
      <c r="AP77" s="3">
        <f>IF(OR(Data!AQ77="", Data!$H77="", $G77=""), 0, ((Data!AQ77*Data!$H77*$G77)/2000) * IF(AND(AP$5="Particulate", ISNUMBER(Data!$O77)), (1-Data!$O77), 1) * IF(AND($K$3="Yes", ISNUMBER(Data!$Q77)), (1-Data!$Q77), 1))</f>
        <v>0</v>
      </c>
      <c r="AQ77" s="3">
        <f>IF(OR(Data!AR77="", Data!$H77="", $G77=""), 0, ((Data!AR77*Data!$H77*$G77)/2000) * IF(AND(AQ$5="Particulate", ISNUMBER(Data!$O77)), (1-Data!$O77), 1) * IF(AND($K$3="Yes", ISNUMBER(Data!$Q77)), (1-Data!$Q77), 1))</f>
        <v>0</v>
      </c>
      <c r="AR77" s="3">
        <f>IF(OR(Data!AS77="", Data!$H77="", $G77=""), 0, ((Data!AS77*Data!$H77*$G77)/2000) * IF(AND(AR$5="Particulate", ISNUMBER(Data!$O77)), (1-Data!$O77), 1) * IF(AND($K$3="Yes", ISNUMBER(Data!$Q77)), (1-Data!$Q77), 1))</f>
        <v>0</v>
      </c>
      <c r="AS77" s="3">
        <f>IF(OR(Data!AT77="", Data!$H77="", $G77=""), 0, ((Data!AT77*Data!$H77*$G77)/2000) * IF(AND(AS$5="Particulate", ISNUMBER(Data!$O77)), (1-Data!$O77), 1) * IF(AND($K$3="Yes", ISNUMBER(Data!$Q77)), (1-Data!$Q77), 1))</f>
        <v>0</v>
      </c>
      <c r="AT77" s="3">
        <f>IF(OR(Data!AU77="", Data!$H77="", $G77=""), 0, ((Data!AU77*Data!$H77*$G77)/2000) * IF(AND(AT$5="Particulate", ISNUMBER(Data!$O77)), (1-Data!$O77), 1) * IF(AND($K$3="Yes", ISNUMBER(Data!$Q77)), (1-Data!$Q77), 1))</f>
        <v>0</v>
      </c>
      <c r="AU77" s="3">
        <f>IF(OR(Data!AV77="", Data!$H77="", $G77=""), 0, ((Data!AV77*Data!$H77*$G77)/2000) * IF(AND(AU$5="Particulate", ISNUMBER(Data!$O77)), (1-Data!$O77), 1) * IF(AND($K$3="Yes", ISNUMBER(Data!$Q77)), (1-Data!$Q77), 1))</f>
        <v>0</v>
      </c>
      <c r="AV77" s="3">
        <f>IF(OR(Data!AW77="", Data!$H77="", $G77=""), 0, ((Data!AW77*Data!$H77*$G77)/2000) * IF(AND(AV$5="Particulate", ISNUMBER(Data!$O77)), (1-Data!$O77), 1) * IF(AND($K$3="Yes", ISNUMBER(Data!$Q77)), (1-Data!$Q77), 1))</f>
        <v>0</v>
      </c>
      <c r="AW77" s="3">
        <f>IF(OR(Data!AX77="", Data!$H77="", $G77=""), 0, ((Data!AX77*Data!$H77*$G77)/2000) * IF(AND(AW$5="Particulate", ISNUMBER(Data!$O77)), (1-Data!$O77), 1) * IF(AND($K$3="Yes", ISNUMBER(Data!$Q77)), (1-Data!$Q77), 1))</f>
        <v>0</v>
      </c>
      <c r="AX77" s="3">
        <f>IF(OR(Data!AY77="", Data!$H77="", $G77=""), 0, ((Data!AY77*Data!$H77*$G77)/2000) * IF(AND(AX$5="Particulate", ISNUMBER(Data!$O77)), (1-Data!$O77), 1) * IF(AND($K$3="Yes", ISNUMBER(Data!$Q77)), (1-Data!$Q77), 1))</f>
        <v>0</v>
      </c>
      <c r="AY77" s="3">
        <f>IF(OR(Data!AZ77="", Data!$H77="", $G77=""), 0, ((Data!AZ77*Data!$H77*$G77)/2000) * IF(AND(AY$5="Particulate", ISNUMBER(Data!$O77)), (1-Data!$O77), 1) * IF(AND($K$3="Yes", ISNUMBER(Data!$Q77)), (1-Data!$Q77), 1))</f>
        <v>0</v>
      </c>
      <c r="AZ77" s="3">
        <f>IF(OR(Data!BA77="", Data!$H77="", $G77=""), 0, ((Data!BA77*Data!$H77*$G77)/2000) * IF(AND(AZ$5="Particulate", ISNUMBER(Data!$O77)), (1-Data!$O77), 1) * IF(AND($K$3="Yes", ISNUMBER(Data!$Q77)), (1-Data!$Q77), 1))</f>
        <v>0</v>
      </c>
      <c r="BA77" s="3">
        <f>IF(OR(Data!BB77="", Data!$H77="", $G77=""), 0, ((Data!BB77*Data!$H77*$G77)/2000) * IF(AND(BA$5="Particulate", ISNUMBER(Data!$O77)), (1-Data!$O77), 1) * IF(AND($K$3="Yes", ISNUMBER(Data!$Q77)), (1-Data!$Q77), 1))</f>
        <v>0</v>
      </c>
      <c r="BB77" s="3">
        <f>IF(OR(Data!BC77="", Data!$H77="", $G77=""), 0, ((Data!BC77*Data!$H77*$G77)/2000) * IF(AND(BB$5="Particulate", ISNUMBER(Data!$O77)), (1-Data!$O77), 1) * IF(AND($K$3="Yes", ISNUMBER(Data!$Q77)), (1-Data!$Q77), 1))</f>
        <v>0</v>
      </c>
      <c r="BC77" s="3">
        <f>IF(OR(Data!BD77="", Data!$H77="", $G77=""), 0, ((Data!BD77*Data!$H77*$G77)/2000) * IF(AND(BC$5="Particulate", ISNUMBER(Data!$O77)), (1-Data!$O77), 1) * IF(AND($K$3="Yes", ISNUMBER(Data!$Q77)), (1-Data!$Q77), 1))</f>
        <v>0</v>
      </c>
      <c r="BD77" s="3">
        <f>IF(OR(Data!BE77="", Data!$H77="", $G77=""), 0, ((Data!BE77*Data!$H77*$G77)/2000) * IF(AND(BD$5="Particulate", ISNUMBER(Data!$O77)), (1-Data!$O77), 1) * IF(AND($K$3="Yes", ISNUMBER(Data!$Q77)), (1-Data!$Q77), 1))</f>
        <v>0</v>
      </c>
      <c r="BE77" s="3">
        <f>IF(OR(Data!BF77="", Data!$H77="", $G77=""), 0, ((Data!BF77*Data!$H77*$G77)/2000) * IF(AND(BE$5="Particulate", ISNUMBER(Data!$O77)), (1-Data!$O77), 1) * IF(AND($K$3="Yes", ISNUMBER(Data!$Q77)), (1-Data!$Q77), 1))</f>
        <v>0</v>
      </c>
      <c r="BF77" s="3">
        <f>IF(OR(Data!BG77="", Data!$H77="", $G77=""), 0, ((Data!BG77*Data!$H77*$G77)/2000) * IF(AND(BF$5="Particulate", ISNUMBER(Data!$O77)), (1-Data!$O77), 1) * IF(AND($K$3="Yes", ISNUMBER(Data!$Q77)), (1-Data!$Q77), 1))</f>
        <v>0</v>
      </c>
      <c r="BG77" s="3">
        <f>IF(OR(Data!BH77="", Data!$H77="", $G77=""), 0, ((Data!BH77*Data!$H77*$G77)/2000) * IF(AND(BG$5="Particulate", ISNUMBER(Data!$O77)), (1-Data!$O77), 1) * IF(AND($K$3="Yes", ISNUMBER(Data!$Q77)), (1-Data!$Q77), 1))</f>
        <v>0</v>
      </c>
      <c r="BH77" s="3">
        <f>IF(OR(Data!BI77="", Data!$H77="", $G77=""), 0, ((Data!BI77*Data!$H77*$G77)/2000) * IF(AND(BH$5="Particulate", ISNUMBER(Data!$O77)), (1-Data!$O77), 1) * IF(AND($K$3="Yes", ISNUMBER(Data!$Q77)), (1-Data!$Q77), 1))</f>
        <v>0</v>
      </c>
      <c r="BI77" s="3">
        <f>IF(OR(Data!BJ77="", Data!$H77="", $G77=""), 0, ((Data!BJ77*Data!$H77*$G77)/2000) * IF(AND(BI$5="Particulate", ISNUMBER(Data!$O77)), (1-Data!$O77), 1) * IF(AND($K$3="Yes", ISNUMBER(Data!$Q77)), (1-Data!$Q77), 1))</f>
        <v>0</v>
      </c>
      <c r="BJ77" s="3">
        <f>IF(OR(Data!BK77="", Data!$H77="", $G77=""), 0, ((Data!BK77*Data!$H77*$G77)/2000) * IF(AND(BJ$5="Particulate", ISNUMBER(Data!$O77)), (1-Data!$O77), 1) * IF(AND($K$3="Yes", ISNUMBER(Data!$Q77)), (1-Data!$Q77), 1))</f>
        <v>0</v>
      </c>
      <c r="BK77" s="3">
        <f>IF(OR(Data!BL77="", Data!$H77="", $G77=""), 0, ((Data!BL77*Data!$H77*$G77)/2000) * IF(AND(BK$5="Particulate", ISNUMBER(Data!$O77)), (1-Data!$O77), 1) * IF(AND($K$3="Yes", ISNUMBER(Data!$Q77)), (1-Data!$Q77), 1))</f>
        <v>0</v>
      </c>
      <c r="BL77" s="3">
        <f>IF(OR(Data!BM77="", Data!$H77="", $G77=""), 0, ((Data!BM77*Data!$H77*$G77)/2000) * IF(AND(BL$5="Particulate", ISNUMBER(Data!$O77)), (1-Data!$O77), 1) * IF(AND($K$3="Yes", ISNUMBER(Data!$Q77)), (1-Data!$Q77), 1))</f>
        <v>0</v>
      </c>
      <c r="BM77" s="3">
        <f>IF(OR(Data!BN77="", Data!$H77="", $G77=""), 0, ((Data!BN77*Data!$H77*$G77)/2000) * IF(AND(BM$5="Particulate", ISNUMBER(Data!$O77)), (1-Data!$O77), 1) * IF(AND($K$3="Yes", ISNUMBER(Data!$Q77)), (1-Data!$Q77), 1))</f>
        <v>0</v>
      </c>
      <c r="BN77" s="3">
        <f>IF(OR(Data!BO77="", Data!$H77="", $G77=""), 0, ((Data!BO77*Data!$H77*$G77)/2000) * IF(AND(BN$5="Particulate", ISNUMBER(Data!$O77)), (1-Data!$O77), 1) * IF(AND($K$3="Yes", ISNUMBER(Data!$Q77)), (1-Data!$Q77), 1))</f>
        <v>0</v>
      </c>
      <c r="BO77" s="3">
        <f>IF(OR(Data!BP77="", Data!$H77="", $G77=""), 0, ((Data!BP77*Data!$H77*$G77)/2000) * IF(AND(BO$5="Particulate", ISNUMBER(Data!$O77)), (1-Data!$O77), 1) * IF(AND($K$3="Yes", ISNUMBER(Data!$Q77)), (1-Data!$Q77), 1))</f>
        <v>0</v>
      </c>
      <c r="BP77" s="3">
        <f>IF(OR(Data!BQ77="", Data!$H77="", $G77=""), 0, ((Data!BQ77*Data!$H77*$G77)/2000) * IF(AND(BP$5="Particulate", ISNUMBER(Data!$O77)), (1-Data!$O77), 1) * IF(AND($K$3="Yes", ISNUMBER(Data!$Q77)), (1-Data!$Q77), 1))</f>
        <v>0</v>
      </c>
      <c r="BQ77" s="3">
        <f>IF(OR(Data!BR77="", Data!$H77="", $G77=""), 0, ((Data!BR77*Data!$H77*$G77)/2000) * IF(AND(BQ$5="Particulate", ISNUMBER(Data!$O77)), (1-Data!$O77), 1) * IF(AND($K$3="Yes", ISNUMBER(Data!$Q77)), (1-Data!$Q77), 1))</f>
        <v>0</v>
      </c>
      <c r="BR77" s="3">
        <f>IF(OR(Data!BS77="", Data!$H77="", $G77=""), 0, ((Data!BS77*Data!$H77*$G77)/2000) * IF(AND(BR$5="Particulate", ISNUMBER(Data!$O77)), (1-Data!$O77), 1) * IF(AND($K$3="Yes", ISNUMBER(Data!$Q77)), (1-Data!$Q77), 1))</f>
        <v>0</v>
      </c>
      <c r="BS77" s="3">
        <f>IF(OR(Data!BT77="", Data!$H77="", $G77=""), 0, ((Data!BT77*Data!$H77*$G77)/2000) * IF(AND(BS$5="Particulate", ISNUMBER(Data!$O77)), (1-Data!$O77), 1) * IF(AND($K$3="Yes", ISNUMBER(Data!$Q77)), (1-Data!$Q77), 1))</f>
        <v>0</v>
      </c>
      <c r="BT77" s="3">
        <f>IF(OR(Data!BU77="", Data!$H77="", $G77=""), 0, ((Data!BU77*Data!$H77*$G77)/2000) * IF(AND(BT$5="Particulate", ISNUMBER(Data!$O77)), (1-Data!$O77), 1) * IF(AND($K$3="Yes", ISNUMBER(Data!$Q77)), (1-Data!$Q77), 1))</f>
        <v>0</v>
      </c>
      <c r="BU77" s="3">
        <f>IF(OR(Data!BV77="", Data!$H77="", $G77=""), 0, ((Data!BV77*Data!$H77*$G77)/2000) * IF(AND(BU$5="Particulate", ISNUMBER(Data!$O77)), (1-Data!$O77), 1) * IF(AND($K$3="Yes", ISNUMBER(Data!$Q77)), (1-Data!$Q77), 1))</f>
        <v>0</v>
      </c>
      <c r="BV77" s="3">
        <f>IF(OR(Data!BW77="", Data!$H77="", $G77=""), 0, ((Data!BW77*Data!$H77*$G77)/2000) * IF(AND(BV$5="Particulate", ISNUMBER(Data!$O77)), (1-Data!$O77), 1) * IF(AND($K$3="Yes", ISNUMBER(Data!$Q77)), (1-Data!$Q77), 1))</f>
        <v>0</v>
      </c>
      <c r="BW77" s="3">
        <f>IF(OR(Data!BX77="", Data!$H77="", $G77=""), 0, ((Data!BX77*Data!$H77*$G77)/2000) * IF(AND(BW$5="Particulate", ISNUMBER(Data!$O77)), (1-Data!$O77), 1) * IF(AND($K$3="Yes", ISNUMBER(Data!$Q77)), (1-Data!$Q77), 1))</f>
        <v>0</v>
      </c>
      <c r="BX77" s="3">
        <f>IF(OR(Data!BY77="", Data!$H77="", $G77=""), 0, ((Data!BY77*Data!$H77*$G77)/2000) * IF(AND(BX$5="Particulate", ISNUMBER(Data!$O77)), (1-Data!$O77), 1) * IF(AND($K$3="Yes", ISNUMBER(Data!$Q77)), (1-Data!$Q77), 1))</f>
        <v>0</v>
      </c>
      <c r="BY77" s="3">
        <f>IF(OR(Data!BZ77="", Data!$H77="", $G77=""), 0, ((Data!BZ77*Data!$H77*$G77)/2000) * IF(AND(BY$5="Particulate", ISNUMBER(Data!$O77)), (1-Data!$O77), 1) * IF(AND($K$3="Yes", ISNUMBER(Data!$Q77)), (1-Data!$Q77), 1))</f>
        <v>0</v>
      </c>
      <c r="BZ77" s="3">
        <f>IF(OR(Data!CA77="", Data!$H77="", $G77=""), 0, ((Data!CA77*Data!$H77*$G77)/2000) * IF(AND(BZ$5="Particulate", ISNUMBER(Data!$O77)), (1-Data!$O77), 1) * IF(AND($K$3="Yes", ISNUMBER(Data!$Q77)), (1-Data!$Q77), 1))</f>
        <v>0</v>
      </c>
    </row>
    <row r="78" spans="1:78" x14ac:dyDescent="0.25">
      <c r="A78" s="347">
        <f>Data!A78</f>
        <v>70</v>
      </c>
      <c r="B78" s="108">
        <f>Data!B78</f>
        <v>0</v>
      </c>
      <c r="C78" s="108">
        <f>Data!C78</f>
        <v>0</v>
      </c>
      <c r="D78" s="108">
        <f>Data!D78</f>
        <v>0</v>
      </c>
      <c r="E78" s="108">
        <f>Data!E78</f>
        <v>0</v>
      </c>
      <c r="F78" s="108">
        <f>Data!F78</f>
        <v>0</v>
      </c>
      <c r="G78" s="189"/>
      <c r="Q78" s="365">
        <f>IF(ISNUMBER(Data!$K78), (Data!$K78*$G78)/2000, IF(AND(ISNUMBER(Data!$H78), ISNUMBER(Data!$I78)), (Data!$H78*Data!$I78*$G78)/2000, 0))</f>
        <v>0</v>
      </c>
      <c r="R78" s="17">
        <f>IF(ISNUMBER(Data!$L78), (Data!$L78*$G78)/2000, IF(AND(ISNUMBER(Data!$H78), ISNUMBER(Data!$J78)), (Data!$H78*Data!$J78*$G78)/2000, 0)) * IF(ISNUMBER(Data!$O78), 1-Data!$O78, 1) * IF(AND($K$3="yes",ISNUMBER(Data!$Q78)),(1-Data!$Q78),1)</f>
        <v>0</v>
      </c>
      <c r="S78" s="3">
        <f>IF(OR(Data!T78="", Data!$H78="", $G78=""), 0, ((Data!T78*Data!$H78*$G78)/2000) * IF(AND(S$5="Particulate", ISNUMBER(Data!$O78)), (1-Data!$O78), 1) * IF(AND($K$3="Yes", ISNUMBER(Data!$Q78)), (1-Data!$Q78), 1))</f>
        <v>0</v>
      </c>
      <c r="T78" s="3">
        <f>IF(OR(Data!U78="", Data!$H78="", $G78=""), 0, ((Data!U78*Data!$H78*$G78)/2000) * IF(AND(T$5="Particulate", ISNUMBER(Data!$O78)), (1-Data!$O78), 1) * IF(AND($K$3="Yes", ISNUMBER(Data!$Q78)), (1-Data!$Q78), 1))</f>
        <v>0</v>
      </c>
      <c r="U78" s="3">
        <f>IF(OR(Data!V78="", Data!$H78="", $G78=""), 0, ((Data!V78*Data!$H78*$G78)/2000) * IF(AND(U$5="Particulate", ISNUMBER(Data!$O78)), (1-Data!$O78), 1) * IF(AND($K$3="Yes", ISNUMBER(Data!$Q78)), (1-Data!$Q78), 1))</f>
        <v>0</v>
      </c>
      <c r="V78" s="3">
        <f>IF(OR(Data!W78="", Data!$H78="", $G78=""), 0, ((Data!W78*Data!$H78*$G78)/2000) * IF(AND(V$5="Particulate", ISNUMBER(Data!$O78)), (1-Data!$O78), 1) * IF(AND($K$3="Yes", ISNUMBER(Data!$Q78)), (1-Data!$Q78), 1))</f>
        <v>0</v>
      </c>
      <c r="W78" s="3">
        <f>IF(OR(Data!X78="", Data!$H78="", $G78=""), 0, ((Data!X78*Data!$H78*$G78)/2000) * IF(AND(W$5="Particulate", ISNUMBER(Data!$O78)), (1-Data!$O78), 1) * IF(AND($K$3="Yes", ISNUMBER(Data!$Q78)), (1-Data!$Q78), 1))</f>
        <v>0</v>
      </c>
      <c r="X78" s="3">
        <f>IF(OR(Data!Y78="", Data!$H78="", $G78=""), 0, ((Data!Y78*Data!$H78*$G78)/2000) * IF(AND(X$5="Particulate", ISNUMBER(Data!$O78)), (1-Data!$O78), 1) * IF(AND($K$3="Yes", ISNUMBER(Data!$Q78)), (1-Data!$Q78), 1))</f>
        <v>0</v>
      </c>
      <c r="Y78" s="3">
        <f>IF(OR(Data!Z78="", Data!$H78="", $G78=""), 0, ((Data!Z78*Data!$H78*$G78)/2000) * IF(AND(Y$5="Particulate", ISNUMBER(Data!$O78)), (1-Data!$O78), 1) * IF(AND($K$3="Yes", ISNUMBER(Data!$Q78)), (1-Data!$Q78), 1))</f>
        <v>0</v>
      </c>
      <c r="Z78" s="3">
        <f>IF(OR(Data!AA78="", Data!$H78="", $G78=""), 0, ((Data!AA78*Data!$H78*$G78)/2000) * IF(AND(Z$5="Particulate", ISNUMBER(Data!$O78)), (1-Data!$O78), 1) * IF(AND($K$3="Yes", ISNUMBER(Data!$Q78)), (1-Data!$Q78), 1))</f>
        <v>0</v>
      </c>
      <c r="AA78" s="3">
        <f>IF(OR(Data!AB78="", Data!$H78="", $G78=""), 0, ((Data!AB78*Data!$H78*$G78)/2000) * IF(AND(AA$5="Particulate", ISNUMBER(Data!$O78)), (1-Data!$O78), 1) * IF(AND($K$3="Yes", ISNUMBER(Data!$Q78)), (1-Data!$Q78), 1))</f>
        <v>0</v>
      </c>
      <c r="AB78" s="3">
        <f>IF(OR(Data!AC78="", Data!$H78="", $G78=""), 0, ((Data!AC78*Data!$H78*$G78)/2000) * IF(AND(AB$5="Particulate", ISNUMBER(Data!$O78)), (1-Data!$O78), 1) * IF(AND($K$3="Yes", ISNUMBER(Data!$Q78)), (1-Data!$Q78), 1))</f>
        <v>0</v>
      </c>
      <c r="AC78" s="3">
        <f>IF(OR(Data!AD78="", Data!$H78="", $G78=""), 0, ((Data!AD78*Data!$H78*$G78)/2000) * IF(AND(AC$5="Particulate", ISNUMBER(Data!$O78)), (1-Data!$O78), 1) * IF(AND($K$3="Yes", ISNUMBER(Data!$Q78)), (1-Data!$Q78), 1))</f>
        <v>0</v>
      </c>
      <c r="AD78" s="3">
        <f>IF(OR(Data!AE78="", Data!$H78="", $G78=""), 0, ((Data!AE78*Data!$H78*$G78)/2000) * IF(AND(AD$5="Particulate", ISNUMBER(Data!$O78)), (1-Data!$O78), 1) * IF(AND($K$3="Yes", ISNUMBER(Data!$Q78)), (1-Data!$Q78), 1))</f>
        <v>0</v>
      </c>
      <c r="AE78" s="3">
        <f>IF(OR(Data!AF78="", Data!$H78="", $G78=""), 0, ((Data!AF78*Data!$H78*$G78)/2000) * IF(AND(AE$5="Particulate", ISNUMBER(Data!$O78)), (1-Data!$O78), 1) * IF(AND($K$3="Yes", ISNUMBER(Data!$Q78)), (1-Data!$Q78), 1))</f>
        <v>0</v>
      </c>
      <c r="AF78" s="3">
        <f>IF(OR(Data!AG78="", Data!$H78="", $G78=""), 0, ((Data!AG78*Data!$H78*$G78)/2000) * IF(AND(AF$5="Particulate", ISNUMBER(Data!$O78)), (1-Data!$O78), 1) * IF(AND($K$3="Yes", ISNUMBER(Data!$Q78)), (1-Data!$Q78), 1))</f>
        <v>0</v>
      </c>
      <c r="AG78" s="3">
        <f>IF(OR(Data!AH78="", Data!$H78="", $G78=""), 0, ((Data!AH78*Data!$H78*$G78)/2000) * IF(AND(AG$5="Particulate", ISNUMBER(Data!$O78)), (1-Data!$O78), 1) * IF(AND($K$3="Yes", ISNUMBER(Data!$Q78)), (1-Data!$Q78), 1))</f>
        <v>0</v>
      </c>
      <c r="AH78" s="3">
        <f>IF(OR(Data!AI78="", Data!$H78="", $G78=""), 0, ((Data!AI78*Data!$H78*$G78)/2000) * IF(AND(AH$5="Particulate", ISNUMBER(Data!$O78)), (1-Data!$O78), 1) * IF(AND($K$3="Yes", ISNUMBER(Data!$Q78)), (1-Data!$Q78), 1))</f>
        <v>0</v>
      </c>
      <c r="AI78" s="3">
        <f>IF(OR(Data!AJ78="", Data!$H78="", $G78=""), 0, ((Data!AJ78*Data!$H78*$G78)/2000) * IF(AND(AI$5="Particulate", ISNUMBER(Data!$O78)), (1-Data!$O78), 1) * IF(AND($K$3="Yes", ISNUMBER(Data!$Q78)), (1-Data!$Q78), 1))</f>
        <v>0</v>
      </c>
      <c r="AJ78" s="3">
        <f>IF(OR(Data!AK78="", Data!$H78="", $G78=""), 0, ((Data!AK78*Data!$H78*$G78)/2000) * IF(AND(AJ$5="Particulate", ISNUMBER(Data!$O78)), (1-Data!$O78), 1) * IF(AND($K$3="Yes", ISNUMBER(Data!$Q78)), (1-Data!$Q78), 1))</f>
        <v>0</v>
      </c>
      <c r="AK78" s="3">
        <f>IF(OR(Data!AL78="", Data!$H78="", $G78=""), 0, ((Data!AL78*Data!$H78*$G78)/2000) * IF(AND(AK$5="Particulate", ISNUMBER(Data!$O78)), (1-Data!$O78), 1) * IF(AND($K$3="Yes", ISNUMBER(Data!$Q78)), (1-Data!$Q78), 1))</f>
        <v>0</v>
      </c>
      <c r="AL78" s="3">
        <f>IF(OR(Data!AM78="", Data!$H78="", $G78=""), 0, ((Data!AM78*Data!$H78*$G78)/2000) * IF(AND(AL$5="Particulate", ISNUMBER(Data!$O78)), (1-Data!$O78), 1) * IF(AND($K$3="Yes", ISNUMBER(Data!$Q78)), (1-Data!$Q78), 1))</f>
        <v>0</v>
      </c>
      <c r="AM78" s="3">
        <f>IF(OR(Data!AN78="", Data!$H78="", $G78=""), 0, ((Data!AN78*Data!$H78*$G78)/2000) * IF(AND(AM$5="Particulate", ISNUMBER(Data!$O78)), (1-Data!$O78), 1) * IF(AND($K$3="Yes", ISNUMBER(Data!$Q78)), (1-Data!$Q78), 1))</f>
        <v>0</v>
      </c>
      <c r="AN78" s="3">
        <f>IF(OR(Data!AO78="", Data!$H78="", $G78=""), 0, ((Data!AO78*Data!$H78*$G78)/2000) * IF(AND(AN$5="Particulate", ISNUMBER(Data!$O78)), (1-Data!$O78), 1) * IF(AND($K$3="Yes", ISNUMBER(Data!$Q78)), (1-Data!$Q78), 1))</f>
        <v>0</v>
      </c>
      <c r="AO78" s="3">
        <f>IF(OR(Data!AP78="", Data!$H78="", $G78=""), 0, ((Data!AP78*Data!$H78*$G78)/2000) * IF(AND(AO$5="Particulate", ISNUMBER(Data!$O78)), (1-Data!$O78), 1) * IF(AND($K$3="Yes", ISNUMBER(Data!$Q78)), (1-Data!$Q78), 1))</f>
        <v>0</v>
      </c>
      <c r="AP78" s="3">
        <f>IF(OR(Data!AQ78="", Data!$H78="", $G78=""), 0, ((Data!AQ78*Data!$H78*$G78)/2000) * IF(AND(AP$5="Particulate", ISNUMBER(Data!$O78)), (1-Data!$O78), 1) * IF(AND($K$3="Yes", ISNUMBER(Data!$Q78)), (1-Data!$Q78), 1))</f>
        <v>0</v>
      </c>
      <c r="AQ78" s="3">
        <f>IF(OR(Data!AR78="", Data!$H78="", $G78=""), 0, ((Data!AR78*Data!$H78*$G78)/2000) * IF(AND(AQ$5="Particulate", ISNUMBER(Data!$O78)), (1-Data!$O78), 1) * IF(AND($K$3="Yes", ISNUMBER(Data!$Q78)), (1-Data!$Q78), 1))</f>
        <v>0</v>
      </c>
      <c r="AR78" s="3">
        <f>IF(OR(Data!AS78="", Data!$H78="", $G78=""), 0, ((Data!AS78*Data!$H78*$G78)/2000) * IF(AND(AR$5="Particulate", ISNUMBER(Data!$O78)), (1-Data!$O78), 1) * IF(AND($K$3="Yes", ISNUMBER(Data!$Q78)), (1-Data!$Q78), 1))</f>
        <v>0</v>
      </c>
      <c r="AS78" s="3">
        <f>IF(OR(Data!AT78="", Data!$H78="", $G78=""), 0, ((Data!AT78*Data!$H78*$G78)/2000) * IF(AND(AS$5="Particulate", ISNUMBER(Data!$O78)), (1-Data!$O78), 1) * IF(AND($K$3="Yes", ISNUMBER(Data!$Q78)), (1-Data!$Q78), 1))</f>
        <v>0</v>
      </c>
      <c r="AT78" s="3">
        <f>IF(OR(Data!AU78="", Data!$H78="", $G78=""), 0, ((Data!AU78*Data!$H78*$G78)/2000) * IF(AND(AT$5="Particulate", ISNUMBER(Data!$O78)), (1-Data!$O78), 1) * IF(AND($K$3="Yes", ISNUMBER(Data!$Q78)), (1-Data!$Q78), 1))</f>
        <v>0</v>
      </c>
      <c r="AU78" s="3">
        <f>IF(OR(Data!AV78="", Data!$H78="", $G78=""), 0, ((Data!AV78*Data!$H78*$G78)/2000) * IF(AND(AU$5="Particulate", ISNUMBER(Data!$O78)), (1-Data!$O78), 1) * IF(AND($K$3="Yes", ISNUMBER(Data!$Q78)), (1-Data!$Q78), 1))</f>
        <v>0</v>
      </c>
      <c r="AV78" s="3">
        <f>IF(OR(Data!AW78="", Data!$H78="", $G78=""), 0, ((Data!AW78*Data!$H78*$G78)/2000) * IF(AND(AV$5="Particulate", ISNUMBER(Data!$O78)), (1-Data!$O78), 1) * IF(AND($K$3="Yes", ISNUMBER(Data!$Q78)), (1-Data!$Q78), 1))</f>
        <v>0</v>
      </c>
      <c r="AW78" s="3">
        <f>IF(OR(Data!AX78="", Data!$H78="", $G78=""), 0, ((Data!AX78*Data!$H78*$G78)/2000) * IF(AND(AW$5="Particulate", ISNUMBER(Data!$O78)), (1-Data!$O78), 1) * IF(AND($K$3="Yes", ISNUMBER(Data!$Q78)), (1-Data!$Q78), 1))</f>
        <v>0</v>
      </c>
      <c r="AX78" s="3">
        <f>IF(OR(Data!AY78="", Data!$H78="", $G78=""), 0, ((Data!AY78*Data!$H78*$G78)/2000) * IF(AND(AX$5="Particulate", ISNUMBER(Data!$O78)), (1-Data!$O78), 1) * IF(AND($K$3="Yes", ISNUMBER(Data!$Q78)), (1-Data!$Q78), 1))</f>
        <v>0</v>
      </c>
      <c r="AY78" s="3">
        <f>IF(OR(Data!AZ78="", Data!$H78="", $G78=""), 0, ((Data!AZ78*Data!$H78*$G78)/2000) * IF(AND(AY$5="Particulate", ISNUMBER(Data!$O78)), (1-Data!$O78), 1) * IF(AND($K$3="Yes", ISNUMBER(Data!$Q78)), (1-Data!$Q78), 1))</f>
        <v>0</v>
      </c>
      <c r="AZ78" s="3">
        <f>IF(OR(Data!BA78="", Data!$H78="", $G78=""), 0, ((Data!BA78*Data!$H78*$G78)/2000) * IF(AND(AZ$5="Particulate", ISNUMBER(Data!$O78)), (1-Data!$O78), 1) * IF(AND($K$3="Yes", ISNUMBER(Data!$Q78)), (1-Data!$Q78), 1))</f>
        <v>0</v>
      </c>
      <c r="BA78" s="3">
        <f>IF(OR(Data!BB78="", Data!$H78="", $G78=""), 0, ((Data!BB78*Data!$H78*$G78)/2000) * IF(AND(BA$5="Particulate", ISNUMBER(Data!$O78)), (1-Data!$O78), 1) * IF(AND($K$3="Yes", ISNUMBER(Data!$Q78)), (1-Data!$Q78), 1))</f>
        <v>0</v>
      </c>
      <c r="BB78" s="3">
        <f>IF(OR(Data!BC78="", Data!$H78="", $G78=""), 0, ((Data!BC78*Data!$H78*$G78)/2000) * IF(AND(BB$5="Particulate", ISNUMBER(Data!$O78)), (1-Data!$O78), 1) * IF(AND($K$3="Yes", ISNUMBER(Data!$Q78)), (1-Data!$Q78), 1))</f>
        <v>0</v>
      </c>
      <c r="BC78" s="3">
        <f>IF(OR(Data!BD78="", Data!$H78="", $G78=""), 0, ((Data!BD78*Data!$H78*$G78)/2000) * IF(AND(BC$5="Particulate", ISNUMBER(Data!$O78)), (1-Data!$O78), 1) * IF(AND($K$3="Yes", ISNUMBER(Data!$Q78)), (1-Data!$Q78), 1))</f>
        <v>0</v>
      </c>
      <c r="BD78" s="3">
        <f>IF(OR(Data!BE78="", Data!$H78="", $G78=""), 0, ((Data!BE78*Data!$H78*$G78)/2000) * IF(AND(BD$5="Particulate", ISNUMBER(Data!$O78)), (1-Data!$O78), 1) * IF(AND($K$3="Yes", ISNUMBER(Data!$Q78)), (1-Data!$Q78), 1))</f>
        <v>0</v>
      </c>
      <c r="BE78" s="3">
        <f>IF(OR(Data!BF78="", Data!$H78="", $G78=""), 0, ((Data!BF78*Data!$H78*$G78)/2000) * IF(AND(BE$5="Particulate", ISNUMBER(Data!$O78)), (1-Data!$O78), 1) * IF(AND($K$3="Yes", ISNUMBER(Data!$Q78)), (1-Data!$Q78), 1))</f>
        <v>0</v>
      </c>
      <c r="BF78" s="3">
        <f>IF(OR(Data!BG78="", Data!$H78="", $G78=""), 0, ((Data!BG78*Data!$H78*$G78)/2000) * IF(AND(BF$5="Particulate", ISNUMBER(Data!$O78)), (1-Data!$O78), 1) * IF(AND($K$3="Yes", ISNUMBER(Data!$Q78)), (1-Data!$Q78), 1))</f>
        <v>0</v>
      </c>
      <c r="BG78" s="3">
        <f>IF(OR(Data!BH78="", Data!$H78="", $G78=""), 0, ((Data!BH78*Data!$H78*$G78)/2000) * IF(AND(BG$5="Particulate", ISNUMBER(Data!$O78)), (1-Data!$O78), 1) * IF(AND($K$3="Yes", ISNUMBER(Data!$Q78)), (1-Data!$Q78), 1))</f>
        <v>0</v>
      </c>
      <c r="BH78" s="3">
        <f>IF(OR(Data!BI78="", Data!$H78="", $G78=""), 0, ((Data!BI78*Data!$H78*$G78)/2000) * IF(AND(BH$5="Particulate", ISNUMBER(Data!$O78)), (1-Data!$O78), 1) * IF(AND($K$3="Yes", ISNUMBER(Data!$Q78)), (1-Data!$Q78), 1))</f>
        <v>0</v>
      </c>
      <c r="BI78" s="3">
        <f>IF(OR(Data!BJ78="", Data!$H78="", $G78=""), 0, ((Data!BJ78*Data!$H78*$G78)/2000) * IF(AND(BI$5="Particulate", ISNUMBER(Data!$O78)), (1-Data!$O78), 1) * IF(AND($K$3="Yes", ISNUMBER(Data!$Q78)), (1-Data!$Q78), 1))</f>
        <v>0</v>
      </c>
      <c r="BJ78" s="3">
        <f>IF(OR(Data!BK78="", Data!$H78="", $G78=""), 0, ((Data!BK78*Data!$H78*$G78)/2000) * IF(AND(BJ$5="Particulate", ISNUMBER(Data!$O78)), (1-Data!$O78), 1) * IF(AND($K$3="Yes", ISNUMBER(Data!$Q78)), (1-Data!$Q78), 1))</f>
        <v>0</v>
      </c>
      <c r="BK78" s="3">
        <f>IF(OR(Data!BL78="", Data!$H78="", $G78=""), 0, ((Data!BL78*Data!$H78*$G78)/2000) * IF(AND(BK$5="Particulate", ISNUMBER(Data!$O78)), (1-Data!$O78), 1) * IF(AND($K$3="Yes", ISNUMBER(Data!$Q78)), (1-Data!$Q78), 1))</f>
        <v>0</v>
      </c>
      <c r="BL78" s="3">
        <f>IF(OR(Data!BM78="", Data!$H78="", $G78=""), 0, ((Data!BM78*Data!$H78*$G78)/2000) * IF(AND(BL$5="Particulate", ISNUMBER(Data!$O78)), (1-Data!$O78), 1) * IF(AND($K$3="Yes", ISNUMBER(Data!$Q78)), (1-Data!$Q78), 1))</f>
        <v>0</v>
      </c>
      <c r="BM78" s="3">
        <f>IF(OR(Data!BN78="", Data!$H78="", $G78=""), 0, ((Data!BN78*Data!$H78*$G78)/2000) * IF(AND(BM$5="Particulate", ISNUMBER(Data!$O78)), (1-Data!$O78), 1) * IF(AND($K$3="Yes", ISNUMBER(Data!$Q78)), (1-Data!$Q78), 1))</f>
        <v>0</v>
      </c>
      <c r="BN78" s="3">
        <f>IF(OR(Data!BO78="", Data!$H78="", $G78=""), 0, ((Data!BO78*Data!$H78*$G78)/2000) * IF(AND(BN$5="Particulate", ISNUMBER(Data!$O78)), (1-Data!$O78), 1) * IF(AND($K$3="Yes", ISNUMBER(Data!$Q78)), (1-Data!$Q78), 1))</f>
        <v>0</v>
      </c>
      <c r="BO78" s="3">
        <f>IF(OR(Data!BP78="", Data!$H78="", $G78=""), 0, ((Data!BP78*Data!$H78*$G78)/2000) * IF(AND(BO$5="Particulate", ISNUMBER(Data!$O78)), (1-Data!$O78), 1) * IF(AND($K$3="Yes", ISNUMBER(Data!$Q78)), (1-Data!$Q78), 1))</f>
        <v>0</v>
      </c>
      <c r="BP78" s="3">
        <f>IF(OR(Data!BQ78="", Data!$H78="", $G78=""), 0, ((Data!BQ78*Data!$H78*$G78)/2000) * IF(AND(BP$5="Particulate", ISNUMBER(Data!$O78)), (1-Data!$O78), 1) * IF(AND($K$3="Yes", ISNUMBER(Data!$Q78)), (1-Data!$Q78), 1))</f>
        <v>0</v>
      </c>
      <c r="BQ78" s="3">
        <f>IF(OR(Data!BR78="", Data!$H78="", $G78=""), 0, ((Data!BR78*Data!$H78*$G78)/2000) * IF(AND(BQ$5="Particulate", ISNUMBER(Data!$O78)), (1-Data!$O78), 1) * IF(AND($K$3="Yes", ISNUMBER(Data!$Q78)), (1-Data!$Q78), 1))</f>
        <v>0</v>
      </c>
      <c r="BR78" s="3">
        <f>IF(OR(Data!BS78="", Data!$H78="", $G78=""), 0, ((Data!BS78*Data!$H78*$G78)/2000) * IF(AND(BR$5="Particulate", ISNUMBER(Data!$O78)), (1-Data!$O78), 1) * IF(AND($K$3="Yes", ISNUMBER(Data!$Q78)), (1-Data!$Q78), 1))</f>
        <v>0</v>
      </c>
      <c r="BS78" s="3">
        <f>IF(OR(Data!BT78="", Data!$H78="", $G78=""), 0, ((Data!BT78*Data!$H78*$G78)/2000) * IF(AND(BS$5="Particulate", ISNUMBER(Data!$O78)), (1-Data!$O78), 1) * IF(AND($K$3="Yes", ISNUMBER(Data!$Q78)), (1-Data!$Q78), 1))</f>
        <v>0</v>
      </c>
      <c r="BT78" s="3">
        <f>IF(OR(Data!BU78="", Data!$H78="", $G78=""), 0, ((Data!BU78*Data!$H78*$G78)/2000) * IF(AND(BT$5="Particulate", ISNUMBER(Data!$O78)), (1-Data!$O78), 1) * IF(AND($K$3="Yes", ISNUMBER(Data!$Q78)), (1-Data!$Q78), 1))</f>
        <v>0</v>
      </c>
      <c r="BU78" s="3">
        <f>IF(OR(Data!BV78="", Data!$H78="", $G78=""), 0, ((Data!BV78*Data!$H78*$G78)/2000) * IF(AND(BU$5="Particulate", ISNUMBER(Data!$O78)), (1-Data!$O78), 1) * IF(AND($K$3="Yes", ISNUMBER(Data!$Q78)), (1-Data!$Q78), 1))</f>
        <v>0</v>
      </c>
      <c r="BV78" s="3">
        <f>IF(OR(Data!BW78="", Data!$H78="", $G78=""), 0, ((Data!BW78*Data!$H78*$G78)/2000) * IF(AND(BV$5="Particulate", ISNUMBER(Data!$O78)), (1-Data!$O78), 1) * IF(AND($K$3="Yes", ISNUMBER(Data!$Q78)), (1-Data!$Q78), 1))</f>
        <v>0</v>
      </c>
      <c r="BW78" s="3">
        <f>IF(OR(Data!BX78="", Data!$H78="", $G78=""), 0, ((Data!BX78*Data!$H78*$G78)/2000) * IF(AND(BW$5="Particulate", ISNUMBER(Data!$O78)), (1-Data!$O78), 1) * IF(AND($K$3="Yes", ISNUMBER(Data!$Q78)), (1-Data!$Q78), 1))</f>
        <v>0</v>
      </c>
      <c r="BX78" s="3">
        <f>IF(OR(Data!BY78="", Data!$H78="", $G78=""), 0, ((Data!BY78*Data!$H78*$G78)/2000) * IF(AND(BX$5="Particulate", ISNUMBER(Data!$O78)), (1-Data!$O78), 1) * IF(AND($K$3="Yes", ISNUMBER(Data!$Q78)), (1-Data!$Q78), 1))</f>
        <v>0</v>
      </c>
      <c r="BY78" s="3">
        <f>IF(OR(Data!BZ78="", Data!$H78="", $G78=""), 0, ((Data!BZ78*Data!$H78*$G78)/2000) * IF(AND(BY$5="Particulate", ISNUMBER(Data!$O78)), (1-Data!$O78), 1) * IF(AND($K$3="Yes", ISNUMBER(Data!$Q78)), (1-Data!$Q78), 1))</f>
        <v>0</v>
      </c>
      <c r="BZ78" s="3">
        <f>IF(OR(Data!CA78="", Data!$H78="", $G78=""), 0, ((Data!CA78*Data!$H78*$G78)/2000) * IF(AND(BZ$5="Particulate", ISNUMBER(Data!$O78)), (1-Data!$O78), 1) * IF(AND($K$3="Yes", ISNUMBER(Data!$Q78)), (1-Data!$Q78), 1))</f>
        <v>0</v>
      </c>
    </row>
    <row r="79" spans="1:78" x14ac:dyDescent="0.25">
      <c r="A79" s="347">
        <f>Data!A79</f>
        <v>71</v>
      </c>
      <c r="B79" s="108">
        <f>Data!B79</f>
        <v>0</v>
      </c>
      <c r="C79" s="108">
        <f>Data!C79</f>
        <v>0</v>
      </c>
      <c r="D79" s="108">
        <f>Data!D79</f>
        <v>0</v>
      </c>
      <c r="E79" s="108">
        <f>Data!E79</f>
        <v>0</v>
      </c>
      <c r="F79" s="108">
        <f>Data!F79</f>
        <v>0</v>
      </c>
      <c r="G79" s="189"/>
      <c r="Q79" s="365">
        <f>IF(ISNUMBER(Data!$K79), (Data!$K79*$G79)/2000, IF(AND(ISNUMBER(Data!$H79), ISNUMBER(Data!$I79)), (Data!$H79*Data!$I79*$G79)/2000, 0))</f>
        <v>0</v>
      </c>
      <c r="R79" s="17">
        <f>IF(ISNUMBER(Data!$L79), (Data!$L79*$G79)/2000, IF(AND(ISNUMBER(Data!$H79), ISNUMBER(Data!$J79)), (Data!$H79*Data!$J79*$G79)/2000, 0)) * IF(ISNUMBER(Data!$O79), 1-Data!$O79, 1) * IF(AND($K$3="yes",ISNUMBER(Data!$Q79)),(1-Data!$Q79),1)</f>
        <v>0</v>
      </c>
      <c r="S79" s="3">
        <f>IF(OR(Data!T79="", Data!$H79="", $G79=""), 0, ((Data!T79*Data!$H79*$G79)/2000) * IF(AND(S$5="Particulate", ISNUMBER(Data!$O79)), (1-Data!$O79), 1) * IF(AND($K$3="Yes", ISNUMBER(Data!$Q79)), (1-Data!$Q79), 1))</f>
        <v>0</v>
      </c>
      <c r="T79" s="3">
        <f>IF(OR(Data!U79="", Data!$H79="", $G79=""), 0, ((Data!U79*Data!$H79*$G79)/2000) * IF(AND(T$5="Particulate", ISNUMBER(Data!$O79)), (1-Data!$O79), 1) * IF(AND($K$3="Yes", ISNUMBER(Data!$Q79)), (1-Data!$Q79), 1))</f>
        <v>0</v>
      </c>
      <c r="U79" s="3">
        <f>IF(OR(Data!V79="", Data!$H79="", $G79=""), 0, ((Data!V79*Data!$H79*$G79)/2000) * IF(AND(U$5="Particulate", ISNUMBER(Data!$O79)), (1-Data!$O79), 1) * IF(AND($K$3="Yes", ISNUMBER(Data!$Q79)), (1-Data!$Q79), 1))</f>
        <v>0</v>
      </c>
      <c r="V79" s="3">
        <f>IF(OR(Data!W79="", Data!$H79="", $G79=""), 0, ((Data!W79*Data!$H79*$G79)/2000) * IF(AND(V$5="Particulate", ISNUMBER(Data!$O79)), (1-Data!$O79), 1) * IF(AND($K$3="Yes", ISNUMBER(Data!$Q79)), (1-Data!$Q79), 1))</f>
        <v>0</v>
      </c>
      <c r="W79" s="3">
        <f>IF(OR(Data!X79="", Data!$H79="", $G79=""), 0, ((Data!X79*Data!$H79*$G79)/2000) * IF(AND(W$5="Particulate", ISNUMBER(Data!$O79)), (1-Data!$O79), 1) * IF(AND($K$3="Yes", ISNUMBER(Data!$Q79)), (1-Data!$Q79), 1))</f>
        <v>0</v>
      </c>
      <c r="X79" s="3">
        <f>IF(OR(Data!Y79="", Data!$H79="", $G79=""), 0, ((Data!Y79*Data!$H79*$G79)/2000) * IF(AND(X$5="Particulate", ISNUMBER(Data!$O79)), (1-Data!$O79), 1) * IF(AND($K$3="Yes", ISNUMBER(Data!$Q79)), (1-Data!$Q79), 1))</f>
        <v>0</v>
      </c>
      <c r="Y79" s="3">
        <f>IF(OR(Data!Z79="", Data!$H79="", $G79=""), 0, ((Data!Z79*Data!$H79*$G79)/2000) * IF(AND(Y$5="Particulate", ISNUMBER(Data!$O79)), (1-Data!$O79), 1) * IF(AND($K$3="Yes", ISNUMBER(Data!$Q79)), (1-Data!$Q79), 1))</f>
        <v>0</v>
      </c>
      <c r="Z79" s="3">
        <f>IF(OR(Data!AA79="", Data!$H79="", $G79=""), 0, ((Data!AA79*Data!$H79*$G79)/2000) * IF(AND(Z$5="Particulate", ISNUMBER(Data!$O79)), (1-Data!$O79), 1) * IF(AND($K$3="Yes", ISNUMBER(Data!$Q79)), (1-Data!$Q79), 1))</f>
        <v>0</v>
      </c>
      <c r="AA79" s="3">
        <f>IF(OR(Data!AB79="", Data!$H79="", $G79=""), 0, ((Data!AB79*Data!$H79*$G79)/2000) * IF(AND(AA$5="Particulate", ISNUMBER(Data!$O79)), (1-Data!$O79), 1) * IF(AND($K$3="Yes", ISNUMBER(Data!$Q79)), (1-Data!$Q79), 1))</f>
        <v>0</v>
      </c>
      <c r="AB79" s="3">
        <f>IF(OR(Data!AC79="", Data!$H79="", $G79=""), 0, ((Data!AC79*Data!$H79*$G79)/2000) * IF(AND(AB$5="Particulate", ISNUMBER(Data!$O79)), (1-Data!$O79), 1) * IF(AND($K$3="Yes", ISNUMBER(Data!$Q79)), (1-Data!$Q79), 1))</f>
        <v>0</v>
      </c>
      <c r="AC79" s="3">
        <f>IF(OR(Data!AD79="", Data!$H79="", $G79=""), 0, ((Data!AD79*Data!$H79*$G79)/2000) * IF(AND(AC$5="Particulate", ISNUMBER(Data!$O79)), (1-Data!$O79), 1) * IF(AND($K$3="Yes", ISNUMBER(Data!$Q79)), (1-Data!$Q79), 1))</f>
        <v>0</v>
      </c>
      <c r="AD79" s="3">
        <f>IF(OR(Data!AE79="", Data!$H79="", $G79=""), 0, ((Data!AE79*Data!$H79*$G79)/2000) * IF(AND(AD$5="Particulate", ISNUMBER(Data!$O79)), (1-Data!$O79), 1) * IF(AND($K$3="Yes", ISNUMBER(Data!$Q79)), (1-Data!$Q79), 1))</f>
        <v>0</v>
      </c>
      <c r="AE79" s="3">
        <f>IF(OR(Data!AF79="", Data!$H79="", $G79=""), 0, ((Data!AF79*Data!$H79*$G79)/2000) * IF(AND(AE$5="Particulate", ISNUMBER(Data!$O79)), (1-Data!$O79), 1) * IF(AND($K$3="Yes", ISNUMBER(Data!$Q79)), (1-Data!$Q79), 1))</f>
        <v>0</v>
      </c>
      <c r="AF79" s="3">
        <f>IF(OR(Data!AG79="", Data!$H79="", $G79=""), 0, ((Data!AG79*Data!$H79*$G79)/2000) * IF(AND(AF$5="Particulate", ISNUMBER(Data!$O79)), (1-Data!$O79), 1) * IF(AND($K$3="Yes", ISNUMBER(Data!$Q79)), (1-Data!$Q79), 1))</f>
        <v>0</v>
      </c>
      <c r="AG79" s="3">
        <f>IF(OR(Data!AH79="", Data!$H79="", $G79=""), 0, ((Data!AH79*Data!$H79*$G79)/2000) * IF(AND(AG$5="Particulate", ISNUMBER(Data!$O79)), (1-Data!$O79), 1) * IF(AND($K$3="Yes", ISNUMBER(Data!$Q79)), (1-Data!$Q79), 1))</f>
        <v>0</v>
      </c>
      <c r="AH79" s="3">
        <f>IF(OR(Data!AI79="", Data!$H79="", $G79=""), 0, ((Data!AI79*Data!$H79*$G79)/2000) * IF(AND(AH$5="Particulate", ISNUMBER(Data!$O79)), (1-Data!$O79), 1) * IF(AND($K$3="Yes", ISNUMBER(Data!$Q79)), (1-Data!$Q79), 1))</f>
        <v>0</v>
      </c>
      <c r="AI79" s="3">
        <f>IF(OR(Data!AJ79="", Data!$H79="", $G79=""), 0, ((Data!AJ79*Data!$H79*$G79)/2000) * IF(AND(AI$5="Particulate", ISNUMBER(Data!$O79)), (1-Data!$O79), 1) * IF(AND($K$3="Yes", ISNUMBER(Data!$Q79)), (1-Data!$Q79), 1))</f>
        <v>0</v>
      </c>
      <c r="AJ79" s="3">
        <f>IF(OR(Data!AK79="", Data!$H79="", $G79=""), 0, ((Data!AK79*Data!$H79*$G79)/2000) * IF(AND(AJ$5="Particulate", ISNUMBER(Data!$O79)), (1-Data!$O79), 1) * IF(AND($K$3="Yes", ISNUMBER(Data!$Q79)), (1-Data!$Q79), 1))</f>
        <v>0</v>
      </c>
      <c r="AK79" s="3">
        <f>IF(OR(Data!AL79="", Data!$H79="", $G79=""), 0, ((Data!AL79*Data!$H79*$G79)/2000) * IF(AND(AK$5="Particulate", ISNUMBER(Data!$O79)), (1-Data!$O79), 1) * IF(AND($K$3="Yes", ISNUMBER(Data!$Q79)), (1-Data!$Q79), 1))</f>
        <v>0</v>
      </c>
      <c r="AL79" s="3">
        <f>IF(OR(Data!AM79="", Data!$H79="", $G79=""), 0, ((Data!AM79*Data!$H79*$G79)/2000) * IF(AND(AL$5="Particulate", ISNUMBER(Data!$O79)), (1-Data!$O79), 1) * IF(AND($K$3="Yes", ISNUMBER(Data!$Q79)), (1-Data!$Q79), 1))</f>
        <v>0</v>
      </c>
      <c r="AM79" s="3">
        <f>IF(OR(Data!AN79="", Data!$H79="", $G79=""), 0, ((Data!AN79*Data!$H79*$G79)/2000) * IF(AND(AM$5="Particulate", ISNUMBER(Data!$O79)), (1-Data!$O79), 1) * IF(AND($K$3="Yes", ISNUMBER(Data!$Q79)), (1-Data!$Q79), 1))</f>
        <v>0</v>
      </c>
      <c r="AN79" s="3">
        <f>IF(OR(Data!AO79="", Data!$H79="", $G79=""), 0, ((Data!AO79*Data!$H79*$G79)/2000) * IF(AND(AN$5="Particulate", ISNUMBER(Data!$O79)), (1-Data!$O79), 1) * IF(AND($K$3="Yes", ISNUMBER(Data!$Q79)), (1-Data!$Q79), 1))</f>
        <v>0</v>
      </c>
      <c r="AO79" s="3">
        <f>IF(OR(Data!AP79="", Data!$H79="", $G79=""), 0, ((Data!AP79*Data!$H79*$G79)/2000) * IF(AND(AO$5="Particulate", ISNUMBER(Data!$O79)), (1-Data!$O79), 1) * IF(AND($K$3="Yes", ISNUMBER(Data!$Q79)), (1-Data!$Q79), 1))</f>
        <v>0</v>
      </c>
      <c r="AP79" s="3">
        <f>IF(OR(Data!AQ79="", Data!$H79="", $G79=""), 0, ((Data!AQ79*Data!$H79*$G79)/2000) * IF(AND(AP$5="Particulate", ISNUMBER(Data!$O79)), (1-Data!$O79), 1) * IF(AND($K$3="Yes", ISNUMBER(Data!$Q79)), (1-Data!$Q79), 1))</f>
        <v>0</v>
      </c>
      <c r="AQ79" s="3">
        <f>IF(OR(Data!AR79="", Data!$H79="", $G79=""), 0, ((Data!AR79*Data!$H79*$G79)/2000) * IF(AND(AQ$5="Particulate", ISNUMBER(Data!$O79)), (1-Data!$O79), 1) * IF(AND($K$3="Yes", ISNUMBER(Data!$Q79)), (1-Data!$Q79), 1))</f>
        <v>0</v>
      </c>
      <c r="AR79" s="3">
        <f>IF(OR(Data!AS79="", Data!$H79="", $G79=""), 0, ((Data!AS79*Data!$H79*$G79)/2000) * IF(AND(AR$5="Particulate", ISNUMBER(Data!$O79)), (1-Data!$O79), 1) * IF(AND($K$3="Yes", ISNUMBER(Data!$Q79)), (1-Data!$Q79), 1))</f>
        <v>0</v>
      </c>
      <c r="AS79" s="3">
        <f>IF(OR(Data!AT79="", Data!$H79="", $G79=""), 0, ((Data!AT79*Data!$H79*$G79)/2000) * IF(AND(AS$5="Particulate", ISNUMBER(Data!$O79)), (1-Data!$O79), 1) * IF(AND($K$3="Yes", ISNUMBER(Data!$Q79)), (1-Data!$Q79), 1))</f>
        <v>0</v>
      </c>
      <c r="AT79" s="3">
        <f>IF(OR(Data!AU79="", Data!$H79="", $G79=""), 0, ((Data!AU79*Data!$H79*$G79)/2000) * IF(AND(AT$5="Particulate", ISNUMBER(Data!$O79)), (1-Data!$O79), 1) * IF(AND($K$3="Yes", ISNUMBER(Data!$Q79)), (1-Data!$Q79), 1))</f>
        <v>0</v>
      </c>
      <c r="AU79" s="3">
        <f>IF(OR(Data!AV79="", Data!$H79="", $G79=""), 0, ((Data!AV79*Data!$H79*$G79)/2000) * IF(AND(AU$5="Particulate", ISNUMBER(Data!$O79)), (1-Data!$O79), 1) * IF(AND($K$3="Yes", ISNUMBER(Data!$Q79)), (1-Data!$Q79), 1))</f>
        <v>0</v>
      </c>
      <c r="AV79" s="3">
        <f>IF(OR(Data!AW79="", Data!$H79="", $G79=""), 0, ((Data!AW79*Data!$H79*$G79)/2000) * IF(AND(AV$5="Particulate", ISNUMBER(Data!$O79)), (1-Data!$O79), 1) * IF(AND($K$3="Yes", ISNUMBER(Data!$Q79)), (1-Data!$Q79), 1))</f>
        <v>0</v>
      </c>
      <c r="AW79" s="3">
        <f>IF(OR(Data!AX79="", Data!$H79="", $G79=""), 0, ((Data!AX79*Data!$H79*$G79)/2000) * IF(AND(AW$5="Particulate", ISNUMBER(Data!$O79)), (1-Data!$O79), 1) * IF(AND($K$3="Yes", ISNUMBER(Data!$Q79)), (1-Data!$Q79), 1))</f>
        <v>0</v>
      </c>
      <c r="AX79" s="3">
        <f>IF(OR(Data!AY79="", Data!$H79="", $G79=""), 0, ((Data!AY79*Data!$H79*$G79)/2000) * IF(AND(AX$5="Particulate", ISNUMBER(Data!$O79)), (1-Data!$O79), 1) * IF(AND($K$3="Yes", ISNUMBER(Data!$Q79)), (1-Data!$Q79), 1))</f>
        <v>0</v>
      </c>
      <c r="AY79" s="3">
        <f>IF(OR(Data!AZ79="", Data!$H79="", $G79=""), 0, ((Data!AZ79*Data!$H79*$G79)/2000) * IF(AND(AY$5="Particulate", ISNUMBER(Data!$O79)), (1-Data!$O79), 1) * IF(AND($K$3="Yes", ISNUMBER(Data!$Q79)), (1-Data!$Q79), 1))</f>
        <v>0</v>
      </c>
      <c r="AZ79" s="3">
        <f>IF(OR(Data!BA79="", Data!$H79="", $G79=""), 0, ((Data!BA79*Data!$H79*$G79)/2000) * IF(AND(AZ$5="Particulate", ISNUMBER(Data!$O79)), (1-Data!$O79), 1) * IF(AND($K$3="Yes", ISNUMBER(Data!$Q79)), (1-Data!$Q79), 1))</f>
        <v>0</v>
      </c>
      <c r="BA79" s="3">
        <f>IF(OR(Data!BB79="", Data!$H79="", $G79=""), 0, ((Data!BB79*Data!$H79*$G79)/2000) * IF(AND(BA$5="Particulate", ISNUMBER(Data!$O79)), (1-Data!$O79), 1) * IF(AND($K$3="Yes", ISNUMBER(Data!$Q79)), (1-Data!$Q79), 1))</f>
        <v>0</v>
      </c>
      <c r="BB79" s="3">
        <f>IF(OR(Data!BC79="", Data!$H79="", $G79=""), 0, ((Data!BC79*Data!$H79*$G79)/2000) * IF(AND(BB$5="Particulate", ISNUMBER(Data!$O79)), (1-Data!$O79), 1) * IF(AND($K$3="Yes", ISNUMBER(Data!$Q79)), (1-Data!$Q79), 1))</f>
        <v>0</v>
      </c>
      <c r="BC79" s="3">
        <f>IF(OR(Data!BD79="", Data!$H79="", $G79=""), 0, ((Data!BD79*Data!$H79*$G79)/2000) * IF(AND(BC$5="Particulate", ISNUMBER(Data!$O79)), (1-Data!$O79), 1) * IF(AND($K$3="Yes", ISNUMBER(Data!$Q79)), (1-Data!$Q79), 1))</f>
        <v>0</v>
      </c>
      <c r="BD79" s="3">
        <f>IF(OR(Data!BE79="", Data!$H79="", $G79=""), 0, ((Data!BE79*Data!$H79*$G79)/2000) * IF(AND(BD$5="Particulate", ISNUMBER(Data!$O79)), (1-Data!$O79), 1) * IF(AND($K$3="Yes", ISNUMBER(Data!$Q79)), (1-Data!$Q79), 1))</f>
        <v>0</v>
      </c>
      <c r="BE79" s="3">
        <f>IF(OR(Data!BF79="", Data!$H79="", $G79=""), 0, ((Data!BF79*Data!$H79*$G79)/2000) * IF(AND(BE$5="Particulate", ISNUMBER(Data!$O79)), (1-Data!$O79), 1) * IF(AND($K$3="Yes", ISNUMBER(Data!$Q79)), (1-Data!$Q79), 1))</f>
        <v>0</v>
      </c>
      <c r="BF79" s="3">
        <f>IF(OR(Data!BG79="", Data!$H79="", $G79=""), 0, ((Data!BG79*Data!$H79*$G79)/2000) * IF(AND(BF$5="Particulate", ISNUMBER(Data!$O79)), (1-Data!$O79), 1) * IF(AND($K$3="Yes", ISNUMBER(Data!$Q79)), (1-Data!$Q79), 1))</f>
        <v>0</v>
      </c>
      <c r="BG79" s="3">
        <f>IF(OR(Data!BH79="", Data!$H79="", $G79=""), 0, ((Data!BH79*Data!$H79*$G79)/2000) * IF(AND(BG$5="Particulate", ISNUMBER(Data!$O79)), (1-Data!$O79), 1) * IF(AND($K$3="Yes", ISNUMBER(Data!$Q79)), (1-Data!$Q79), 1))</f>
        <v>0</v>
      </c>
      <c r="BH79" s="3">
        <f>IF(OR(Data!BI79="", Data!$H79="", $G79=""), 0, ((Data!BI79*Data!$H79*$G79)/2000) * IF(AND(BH$5="Particulate", ISNUMBER(Data!$O79)), (1-Data!$O79), 1) * IF(AND($K$3="Yes", ISNUMBER(Data!$Q79)), (1-Data!$Q79), 1))</f>
        <v>0</v>
      </c>
      <c r="BI79" s="3">
        <f>IF(OR(Data!BJ79="", Data!$H79="", $G79=""), 0, ((Data!BJ79*Data!$H79*$G79)/2000) * IF(AND(BI$5="Particulate", ISNUMBER(Data!$O79)), (1-Data!$O79), 1) * IF(AND($K$3="Yes", ISNUMBER(Data!$Q79)), (1-Data!$Q79), 1))</f>
        <v>0</v>
      </c>
      <c r="BJ79" s="3">
        <f>IF(OR(Data!BK79="", Data!$H79="", $G79=""), 0, ((Data!BK79*Data!$H79*$G79)/2000) * IF(AND(BJ$5="Particulate", ISNUMBER(Data!$O79)), (1-Data!$O79), 1) * IF(AND($K$3="Yes", ISNUMBER(Data!$Q79)), (1-Data!$Q79), 1))</f>
        <v>0</v>
      </c>
      <c r="BK79" s="3">
        <f>IF(OR(Data!BL79="", Data!$H79="", $G79=""), 0, ((Data!BL79*Data!$H79*$G79)/2000) * IF(AND(BK$5="Particulate", ISNUMBER(Data!$O79)), (1-Data!$O79), 1) * IF(AND($K$3="Yes", ISNUMBER(Data!$Q79)), (1-Data!$Q79), 1))</f>
        <v>0</v>
      </c>
      <c r="BL79" s="3">
        <f>IF(OR(Data!BM79="", Data!$H79="", $G79=""), 0, ((Data!BM79*Data!$H79*$G79)/2000) * IF(AND(BL$5="Particulate", ISNUMBER(Data!$O79)), (1-Data!$O79), 1) * IF(AND($K$3="Yes", ISNUMBER(Data!$Q79)), (1-Data!$Q79), 1))</f>
        <v>0</v>
      </c>
      <c r="BM79" s="3">
        <f>IF(OR(Data!BN79="", Data!$H79="", $G79=""), 0, ((Data!BN79*Data!$H79*$G79)/2000) * IF(AND(BM$5="Particulate", ISNUMBER(Data!$O79)), (1-Data!$O79), 1) * IF(AND($K$3="Yes", ISNUMBER(Data!$Q79)), (1-Data!$Q79), 1))</f>
        <v>0</v>
      </c>
      <c r="BN79" s="3">
        <f>IF(OR(Data!BO79="", Data!$H79="", $G79=""), 0, ((Data!BO79*Data!$H79*$G79)/2000) * IF(AND(BN$5="Particulate", ISNUMBER(Data!$O79)), (1-Data!$O79), 1) * IF(AND($K$3="Yes", ISNUMBER(Data!$Q79)), (1-Data!$Q79), 1))</f>
        <v>0</v>
      </c>
      <c r="BO79" s="3">
        <f>IF(OR(Data!BP79="", Data!$H79="", $G79=""), 0, ((Data!BP79*Data!$H79*$G79)/2000) * IF(AND(BO$5="Particulate", ISNUMBER(Data!$O79)), (1-Data!$O79), 1) * IF(AND($K$3="Yes", ISNUMBER(Data!$Q79)), (1-Data!$Q79), 1))</f>
        <v>0</v>
      </c>
      <c r="BP79" s="3">
        <f>IF(OR(Data!BQ79="", Data!$H79="", $G79=""), 0, ((Data!BQ79*Data!$H79*$G79)/2000) * IF(AND(BP$5="Particulate", ISNUMBER(Data!$O79)), (1-Data!$O79), 1) * IF(AND($K$3="Yes", ISNUMBER(Data!$Q79)), (1-Data!$Q79), 1))</f>
        <v>0</v>
      </c>
      <c r="BQ79" s="3">
        <f>IF(OR(Data!BR79="", Data!$H79="", $G79=""), 0, ((Data!BR79*Data!$H79*$G79)/2000) * IF(AND(BQ$5="Particulate", ISNUMBER(Data!$O79)), (1-Data!$O79), 1) * IF(AND($K$3="Yes", ISNUMBER(Data!$Q79)), (1-Data!$Q79), 1))</f>
        <v>0</v>
      </c>
      <c r="BR79" s="3">
        <f>IF(OR(Data!BS79="", Data!$H79="", $G79=""), 0, ((Data!BS79*Data!$H79*$G79)/2000) * IF(AND(BR$5="Particulate", ISNUMBER(Data!$O79)), (1-Data!$O79), 1) * IF(AND($K$3="Yes", ISNUMBER(Data!$Q79)), (1-Data!$Q79), 1))</f>
        <v>0</v>
      </c>
      <c r="BS79" s="3">
        <f>IF(OR(Data!BT79="", Data!$H79="", $G79=""), 0, ((Data!BT79*Data!$H79*$G79)/2000) * IF(AND(BS$5="Particulate", ISNUMBER(Data!$O79)), (1-Data!$O79), 1) * IF(AND($K$3="Yes", ISNUMBER(Data!$Q79)), (1-Data!$Q79), 1))</f>
        <v>0</v>
      </c>
      <c r="BT79" s="3">
        <f>IF(OR(Data!BU79="", Data!$H79="", $G79=""), 0, ((Data!BU79*Data!$H79*$G79)/2000) * IF(AND(BT$5="Particulate", ISNUMBER(Data!$O79)), (1-Data!$O79), 1) * IF(AND($K$3="Yes", ISNUMBER(Data!$Q79)), (1-Data!$Q79), 1))</f>
        <v>0</v>
      </c>
      <c r="BU79" s="3">
        <f>IF(OR(Data!BV79="", Data!$H79="", $G79=""), 0, ((Data!BV79*Data!$H79*$G79)/2000) * IF(AND(BU$5="Particulate", ISNUMBER(Data!$O79)), (1-Data!$O79), 1) * IF(AND($K$3="Yes", ISNUMBER(Data!$Q79)), (1-Data!$Q79), 1))</f>
        <v>0</v>
      </c>
      <c r="BV79" s="3">
        <f>IF(OR(Data!BW79="", Data!$H79="", $G79=""), 0, ((Data!BW79*Data!$H79*$G79)/2000) * IF(AND(BV$5="Particulate", ISNUMBER(Data!$O79)), (1-Data!$O79), 1) * IF(AND($K$3="Yes", ISNUMBER(Data!$Q79)), (1-Data!$Q79), 1))</f>
        <v>0</v>
      </c>
      <c r="BW79" s="3">
        <f>IF(OR(Data!BX79="", Data!$H79="", $G79=""), 0, ((Data!BX79*Data!$H79*$G79)/2000) * IF(AND(BW$5="Particulate", ISNUMBER(Data!$O79)), (1-Data!$O79), 1) * IF(AND($K$3="Yes", ISNUMBER(Data!$Q79)), (1-Data!$Q79), 1))</f>
        <v>0</v>
      </c>
      <c r="BX79" s="3">
        <f>IF(OR(Data!BY79="", Data!$H79="", $G79=""), 0, ((Data!BY79*Data!$H79*$G79)/2000) * IF(AND(BX$5="Particulate", ISNUMBER(Data!$O79)), (1-Data!$O79), 1) * IF(AND($K$3="Yes", ISNUMBER(Data!$Q79)), (1-Data!$Q79), 1))</f>
        <v>0</v>
      </c>
      <c r="BY79" s="3">
        <f>IF(OR(Data!BZ79="", Data!$H79="", $G79=""), 0, ((Data!BZ79*Data!$H79*$G79)/2000) * IF(AND(BY$5="Particulate", ISNUMBER(Data!$O79)), (1-Data!$O79), 1) * IF(AND($K$3="Yes", ISNUMBER(Data!$Q79)), (1-Data!$Q79), 1))</f>
        <v>0</v>
      </c>
      <c r="BZ79" s="3">
        <f>IF(OR(Data!CA79="", Data!$H79="", $G79=""), 0, ((Data!CA79*Data!$H79*$G79)/2000) * IF(AND(BZ$5="Particulate", ISNUMBER(Data!$O79)), (1-Data!$O79), 1) * IF(AND($K$3="Yes", ISNUMBER(Data!$Q79)), (1-Data!$Q79), 1))</f>
        <v>0</v>
      </c>
    </row>
    <row r="80" spans="1:78" x14ac:dyDescent="0.25">
      <c r="A80" s="347">
        <f>Data!A80</f>
        <v>72</v>
      </c>
      <c r="B80" s="108">
        <f>Data!B80</f>
        <v>0</v>
      </c>
      <c r="C80" s="108">
        <f>Data!C80</f>
        <v>0</v>
      </c>
      <c r="D80" s="108">
        <f>Data!D80</f>
        <v>0</v>
      </c>
      <c r="E80" s="108">
        <f>Data!E80</f>
        <v>0</v>
      </c>
      <c r="F80" s="108">
        <f>Data!F80</f>
        <v>0</v>
      </c>
      <c r="G80" s="189"/>
      <c r="Q80" s="365">
        <f>IF(ISNUMBER(Data!$K80), (Data!$K80*$G80)/2000, IF(AND(ISNUMBER(Data!$H80), ISNUMBER(Data!$I80)), (Data!$H80*Data!$I80*$G80)/2000, 0))</f>
        <v>0</v>
      </c>
      <c r="R80" s="17">
        <f>IF(ISNUMBER(Data!$L80), (Data!$L80*$G80)/2000, IF(AND(ISNUMBER(Data!$H80), ISNUMBER(Data!$J80)), (Data!$H80*Data!$J80*$G80)/2000, 0)) * IF(ISNUMBER(Data!$O80), 1-Data!$O80, 1) * IF(AND($K$3="yes",ISNUMBER(Data!$Q80)),(1-Data!$Q80),1)</f>
        <v>0</v>
      </c>
      <c r="S80" s="3">
        <f>IF(OR(Data!T80="", Data!$H80="", $G80=""), 0, ((Data!T80*Data!$H80*$G80)/2000) * IF(AND(S$5="Particulate", ISNUMBER(Data!$O80)), (1-Data!$O80), 1) * IF(AND($K$3="Yes", ISNUMBER(Data!$Q80)), (1-Data!$Q80), 1))</f>
        <v>0</v>
      </c>
      <c r="T80" s="3">
        <f>IF(OR(Data!U80="", Data!$H80="", $G80=""), 0, ((Data!U80*Data!$H80*$G80)/2000) * IF(AND(T$5="Particulate", ISNUMBER(Data!$O80)), (1-Data!$O80), 1) * IF(AND($K$3="Yes", ISNUMBER(Data!$Q80)), (1-Data!$Q80), 1))</f>
        <v>0</v>
      </c>
      <c r="U80" s="3">
        <f>IF(OR(Data!V80="", Data!$H80="", $G80=""), 0, ((Data!V80*Data!$H80*$G80)/2000) * IF(AND(U$5="Particulate", ISNUMBER(Data!$O80)), (1-Data!$O80), 1) * IF(AND($K$3="Yes", ISNUMBER(Data!$Q80)), (1-Data!$Q80), 1))</f>
        <v>0</v>
      </c>
      <c r="V80" s="3">
        <f>IF(OR(Data!W80="", Data!$H80="", $G80=""), 0, ((Data!W80*Data!$H80*$G80)/2000) * IF(AND(V$5="Particulate", ISNUMBER(Data!$O80)), (1-Data!$O80), 1) * IF(AND($K$3="Yes", ISNUMBER(Data!$Q80)), (1-Data!$Q80), 1))</f>
        <v>0</v>
      </c>
      <c r="W80" s="3">
        <f>IF(OR(Data!X80="", Data!$H80="", $G80=""), 0, ((Data!X80*Data!$H80*$G80)/2000) * IF(AND(W$5="Particulate", ISNUMBER(Data!$O80)), (1-Data!$O80), 1) * IF(AND($K$3="Yes", ISNUMBER(Data!$Q80)), (1-Data!$Q80), 1))</f>
        <v>0</v>
      </c>
      <c r="X80" s="3">
        <f>IF(OR(Data!Y80="", Data!$H80="", $G80=""), 0, ((Data!Y80*Data!$H80*$G80)/2000) * IF(AND(X$5="Particulate", ISNUMBER(Data!$O80)), (1-Data!$O80), 1) * IF(AND($K$3="Yes", ISNUMBER(Data!$Q80)), (1-Data!$Q80), 1))</f>
        <v>0</v>
      </c>
      <c r="Y80" s="3">
        <f>IF(OR(Data!Z80="", Data!$H80="", $G80=""), 0, ((Data!Z80*Data!$H80*$G80)/2000) * IF(AND(Y$5="Particulate", ISNUMBER(Data!$O80)), (1-Data!$O80), 1) * IF(AND($K$3="Yes", ISNUMBER(Data!$Q80)), (1-Data!$Q80), 1))</f>
        <v>0</v>
      </c>
      <c r="Z80" s="3">
        <f>IF(OR(Data!AA80="", Data!$H80="", $G80=""), 0, ((Data!AA80*Data!$H80*$G80)/2000) * IF(AND(Z$5="Particulate", ISNUMBER(Data!$O80)), (1-Data!$O80), 1) * IF(AND($K$3="Yes", ISNUMBER(Data!$Q80)), (1-Data!$Q80), 1))</f>
        <v>0</v>
      </c>
      <c r="AA80" s="3">
        <f>IF(OR(Data!AB80="", Data!$H80="", $G80=""), 0, ((Data!AB80*Data!$H80*$G80)/2000) * IF(AND(AA$5="Particulate", ISNUMBER(Data!$O80)), (1-Data!$O80), 1) * IF(AND($K$3="Yes", ISNUMBER(Data!$Q80)), (1-Data!$Q80), 1))</f>
        <v>0</v>
      </c>
      <c r="AB80" s="3">
        <f>IF(OR(Data!AC80="", Data!$H80="", $G80=""), 0, ((Data!AC80*Data!$H80*$G80)/2000) * IF(AND(AB$5="Particulate", ISNUMBER(Data!$O80)), (1-Data!$O80), 1) * IF(AND($K$3="Yes", ISNUMBER(Data!$Q80)), (1-Data!$Q80), 1))</f>
        <v>0</v>
      </c>
      <c r="AC80" s="3">
        <f>IF(OR(Data!AD80="", Data!$H80="", $G80=""), 0, ((Data!AD80*Data!$H80*$G80)/2000) * IF(AND(AC$5="Particulate", ISNUMBER(Data!$O80)), (1-Data!$O80), 1) * IF(AND($K$3="Yes", ISNUMBER(Data!$Q80)), (1-Data!$Q80), 1))</f>
        <v>0</v>
      </c>
      <c r="AD80" s="3">
        <f>IF(OR(Data!AE80="", Data!$H80="", $G80=""), 0, ((Data!AE80*Data!$H80*$G80)/2000) * IF(AND(AD$5="Particulate", ISNUMBER(Data!$O80)), (1-Data!$O80), 1) * IF(AND($K$3="Yes", ISNUMBER(Data!$Q80)), (1-Data!$Q80), 1))</f>
        <v>0</v>
      </c>
      <c r="AE80" s="3">
        <f>IF(OR(Data!AF80="", Data!$H80="", $G80=""), 0, ((Data!AF80*Data!$H80*$G80)/2000) * IF(AND(AE$5="Particulate", ISNUMBER(Data!$O80)), (1-Data!$O80), 1) * IF(AND($K$3="Yes", ISNUMBER(Data!$Q80)), (1-Data!$Q80), 1))</f>
        <v>0</v>
      </c>
      <c r="AF80" s="3">
        <f>IF(OR(Data!AG80="", Data!$H80="", $G80=""), 0, ((Data!AG80*Data!$H80*$G80)/2000) * IF(AND(AF$5="Particulate", ISNUMBER(Data!$O80)), (1-Data!$O80), 1) * IF(AND($K$3="Yes", ISNUMBER(Data!$Q80)), (1-Data!$Q80), 1))</f>
        <v>0</v>
      </c>
      <c r="AG80" s="3">
        <f>IF(OR(Data!AH80="", Data!$H80="", $G80=""), 0, ((Data!AH80*Data!$H80*$G80)/2000) * IF(AND(AG$5="Particulate", ISNUMBER(Data!$O80)), (1-Data!$O80), 1) * IF(AND($K$3="Yes", ISNUMBER(Data!$Q80)), (1-Data!$Q80), 1))</f>
        <v>0</v>
      </c>
      <c r="AH80" s="3">
        <f>IF(OR(Data!AI80="", Data!$H80="", $G80=""), 0, ((Data!AI80*Data!$H80*$G80)/2000) * IF(AND(AH$5="Particulate", ISNUMBER(Data!$O80)), (1-Data!$O80), 1) * IF(AND($K$3="Yes", ISNUMBER(Data!$Q80)), (1-Data!$Q80), 1))</f>
        <v>0</v>
      </c>
      <c r="AI80" s="3">
        <f>IF(OR(Data!AJ80="", Data!$H80="", $G80=""), 0, ((Data!AJ80*Data!$H80*$G80)/2000) * IF(AND(AI$5="Particulate", ISNUMBER(Data!$O80)), (1-Data!$O80), 1) * IF(AND($K$3="Yes", ISNUMBER(Data!$Q80)), (1-Data!$Q80), 1))</f>
        <v>0</v>
      </c>
      <c r="AJ80" s="3">
        <f>IF(OR(Data!AK80="", Data!$H80="", $G80=""), 0, ((Data!AK80*Data!$H80*$G80)/2000) * IF(AND(AJ$5="Particulate", ISNUMBER(Data!$O80)), (1-Data!$O80), 1) * IF(AND($K$3="Yes", ISNUMBER(Data!$Q80)), (1-Data!$Q80), 1))</f>
        <v>0</v>
      </c>
      <c r="AK80" s="3">
        <f>IF(OR(Data!AL80="", Data!$H80="", $G80=""), 0, ((Data!AL80*Data!$H80*$G80)/2000) * IF(AND(AK$5="Particulate", ISNUMBER(Data!$O80)), (1-Data!$O80), 1) * IF(AND($K$3="Yes", ISNUMBER(Data!$Q80)), (1-Data!$Q80), 1))</f>
        <v>0</v>
      </c>
      <c r="AL80" s="3">
        <f>IF(OR(Data!AM80="", Data!$H80="", $G80=""), 0, ((Data!AM80*Data!$H80*$G80)/2000) * IF(AND(AL$5="Particulate", ISNUMBER(Data!$O80)), (1-Data!$O80), 1) * IF(AND($K$3="Yes", ISNUMBER(Data!$Q80)), (1-Data!$Q80), 1))</f>
        <v>0</v>
      </c>
      <c r="AM80" s="3">
        <f>IF(OR(Data!AN80="", Data!$H80="", $G80=""), 0, ((Data!AN80*Data!$H80*$G80)/2000) * IF(AND(AM$5="Particulate", ISNUMBER(Data!$O80)), (1-Data!$O80), 1) * IF(AND($K$3="Yes", ISNUMBER(Data!$Q80)), (1-Data!$Q80), 1))</f>
        <v>0</v>
      </c>
      <c r="AN80" s="3">
        <f>IF(OR(Data!AO80="", Data!$H80="", $G80=""), 0, ((Data!AO80*Data!$H80*$G80)/2000) * IF(AND(AN$5="Particulate", ISNUMBER(Data!$O80)), (1-Data!$O80), 1) * IF(AND($K$3="Yes", ISNUMBER(Data!$Q80)), (1-Data!$Q80), 1))</f>
        <v>0</v>
      </c>
      <c r="AO80" s="3">
        <f>IF(OR(Data!AP80="", Data!$H80="", $G80=""), 0, ((Data!AP80*Data!$H80*$G80)/2000) * IF(AND(AO$5="Particulate", ISNUMBER(Data!$O80)), (1-Data!$O80), 1) * IF(AND($K$3="Yes", ISNUMBER(Data!$Q80)), (1-Data!$Q80), 1))</f>
        <v>0</v>
      </c>
      <c r="AP80" s="3">
        <f>IF(OR(Data!AQ80="", Data!$H80="", $G80=""), 0, ((Data!AQ80*Data!$H80*$G80)/2000) * IF(AND(AP$5="Particulate", ISNUMBER(Data!$O80)), (1-Data!$O80), 1) * IF(AND($K$3="Yes", ISNUMBER(Data!$Q80)), (1-Data!$Q80), 1))</f>
        <v>0</v>
      </c>
      <c r="AQ80" s="3">
        <f>IF(OR(Data!AR80="", Data!$H80="", $G80=""), 0, ((Data!AR80*Data!$H80*$G80)/2000) * IF(AND(AQ$5="Particulate", ISNUMBER(Data!$O80)), (1-Data!$O80), 1) * IF(AND($K$3="Yes", ISNUMBER(Data!$Q80)), (1-Data!$Q80), 1))</f>
        <v>0</v>
      </c>
      <c r="AR80" s="3">
        <f>IF(OR(Data!AS80="", Data!$H80="", $G80=""), 0, ((Data!AS80*Data!$H80*$G80)/2000) * IF(AND(AR$5="Particulate", ISNUMBER(Data!$O80)), (1-Data!$O80), 1) * IF(AND($K$3="Yes", ISNUMBER(Data!$Q80)), (1-Data!$Q80), 1))</f>
        <v>0</v>
      </c>
      <c r="AS80" s="3">
        <f>IF(OR(Data!AT80="", Data!$H80="", $G80=""), 0, ((Data!AT80*Data!$H80*$G80)/2000) * IF(AND(AS$5="Particulate", ISNUMBER(Data!$O80)), (1-Data!$O80), 1) * IF(AND($K$3="Yes", ISNUMBER(Data!$Q80)), (1-Data!$Q80), 1))</f>
        <v>0</v>
      </c>
      <c r="AT80" s="3">
        <f>IF(OR(Data!AU80="", Data!$H80="", $G80=""), 0, ((Data!AU80*Data!$H80*$G80)/2000) * IF(AND(AT$5="Particulate", ISNUMBER(Data!$O80)), (1-Data!$O80), 1) * IF(AND($K$3="Yes", ISNUMBER(Data!$Q80)), (1-Data!$Q80), 1))</f>
        <v>0</v>
      </c>
      <c r="AU80" s="3">
        <f>IF(OR(Data!AV80="", Data!$H80="", $G80=""), 0, ((Data!AV80*Data!$H80*$G80)/2000) * IF(AND(AU$5="Particulate", ISNUMBER(Data!$O80)), (1-Data!$O80), 1) * IF(AND($K$3="Yes", ISNUMBER(Data!$Q80)), (1-Data!$Q80), 1))</f>
        <v>0</v>
      </c>
      <c r="AV80" s="3">
        <f>IF(OR(Data!AW80="", Data!$H80="", $G80=""), 0, ((Data!AW80*Data!$H80*$G80)/2000) * IF(AND(AV$5="Particulate", ISNUMBER(Data!$O80)), (1-Data!$O80), 1) * IF(AND($K$3="Yes", ISNUMBER(Data!$Q80)), (1-Data!$Q80), 1))</f>
        <v>0</v>
      </c>
      <c r="AW80" s="3">
        <f>IF(OR(Data!AX80="", Data!$H80="", $G80=""), 0, ((Data!AX80*Data!$H80*$G80)/2000) * IF(AND(AW$5="Particulate", ISNUMBER(Data!$O80)), (1-Data!$O80), 1) * IF(AND($K$3="Yes", ISNUMBER(Data!$Q80)), (1-Data!$Q80), 1))</f>
        <v>0</v>
      </c>
      <c r="AX80" s="3">
        <f>IF(OR(Data!AY80="", Data!$H80="", $G80=""), 0, ((Data!AY80*Data!$H80*$G80)/2000) * IF(AND(AX$5="Particulate", ISNUMBER(Data!$O80)), (1-Data!$O80), 1) * IF(AND($K$3="Yes", ISNUMBER(Data!$Q80)), (1-Data!$Q80), 1))</f>
        <v>0</v>
      </c>
      <c r="AY80" s="3">
        <f>IF(OR(Data!AZ80="", Data!$H80="", $G80=""), 0, ((Data!AZ80*Data!$H80*$G80)/2000) * IF(AND(AY$5="Particulate", ISNUMBER(Data!$O80)), (1-Data!$O80), 1) * IF(AND($K$3="Yes", ISNUMBER(Data!$Q80)), (1-Data!$Q80), 1))</f>
        <v>0</v>
      </c>
      <c r="AZ80" s="3">
        <f>IF(OR(Data!BA80="", Data!$H80="", $G80=""), 0, ((Data!BA80*Data!$H80*$G80)/2000) * IF(AND(AZ$5="Particulate", ISNUMBER(Data!$O80)), (1-Data!$O80), 1) * IF(AND($K$3="Yes", ISNUMBER(Data!$Q80)), (1-Data!$Q80), 1))</f>
        <v>0</v>
      </c>
      <c r="BA80" s="3">
        <f>IF(OR(Data!BB80="", Data!$H80="", $G80=""), 0, ((Data!BB80*Data!$H80*$G80)/2000) * IF(AND(BA$5="Particulate", ISNUMBER(Data!$O80)), (1-Data!$O80), 1) * IF(AND($K$3="Yes", ISNUMBER(Data!$Q80)), (1-Data!$Q80), 1))</f>
        <v>0</v>
      </c>
      <c r="BB80" s="3">
        <f>IF(OR(Data!BC80="", Data!$H80="", $G80=""), 0, ((Data!BC80*Data!$H80*$G80)/2000) * IF(AND(BB$5="Particulate", ISNUMBER(Data!$O80)), (1-Data!$O80), 1) * IF(AND($K$3="Yes", ISNUMBER(Data!$Q80)), (1-Data!$Q80), 1))</f>
        <v>0</v>
      </c>
      <c r="BC80" s="3">
        <f>IF(OR(Data!BD80="", Data!$H80="", $G80=""), 0, ((Data!BD80*Data!$H80*$G80)/2000) * IF(AND(BC$5="Particulate", ISNUMBER(Data!$O80)), (1-Data!$O80), 1) * IF(AND($K$3="Yes", ISNUMBER(Data!$Q80)), (1-Data!$Q80), 1))</f>
        <v>0</v>
      </c>
      <c r="BD80" s="3">
        <f>IF(OR(Data!BE80="", Data!$H80="", $G80=""), 0, ((Data!BE80*Data!$H80*$G80)/2000) * IF(AND(BD$5="Particulate", ISNUMBER(Data!$O80)), (1-Data!$O80), 1) * IF(AND($K$3="Yes", ISNUMBER(Data!$Q80)), (1-Data!$Q80), 1))</f>
        <v>0</v>
      </c>
      <c r="BE80" s="3">
        <f>IF(OR(Data!BF80="", Data!$H80="", $G80=""), 0, ((Data!BF80*Data!$H80*$G80)/2000) * IF(AND(BE$5="Particulate", ISNUMBER(Data!$O80)), (1-Data!$O80), 1) * IF(AND($K$3="Yes", ISNUMBER(Data!$Q80)), (1-Data!$Q80), 1))</f>
        <v>0</v>
      </c>
      <c r="BF80" s="3">
        <f>IF(OR(Data!BG80="", Data!$H80="", $G80=""), 0, ((Data!BG80*Data!$H80*$G80)/2000) * IF(AND(BF$5="Particulate", ISNUMBER(Data!$O80)), (1-Data!$O80), 1) * IF(AND($K$3="Yes", ISNUMBER(Data!$Q80)), (1-Data!$Q80), 1))</f>
        <v>0</v>
      </c>
      <c r="BG80" s="3">
        <f>IF(OR(Data!BH80="", Data!$H80="", $G80=""), 0, ((Data!BH80*Data!$H80*$G80)/2000) * IF(AND(BG$5="Particulate", ISNUMBER(Data!$O80)), (1-Data!$O80), 1) * IF(AND($K$3="Yes", ISNUMBER(Data!$Q80)), (1-Data!$Q80), 1))</f>
        <v>0</v>
      </c>
      <c r="BH80" s="3">
        <f>IF(OR(Data!BI80="", Data!$H80="", $G80=""), 0, ((Data!BI80*Data!$H80*$G80)/2000) * IF(AND(BH$5="Particulate", ISNUMBER(Data!$O80)), (1-Data!$O80), 1) * IF(AND($K$3="Yes", ISNUMBER(Data!$Q80)), (1-Data!$Q80), 1))</f>
        <v>0</v>
      </c>
      <c r="BI80" s="3">
        <f>IF(OR(Data!BJ80="", Data!$H80="", $G80=""), 0, ((Data!BJ80*Data!$H80*$G80)/2000) * IF(AND(BI$5="Particulate", ISNUMBER(Data!$O80)), (1-Data!$O80), 1) * IF(AND($K$3="Yes", ISNUMBER(Data!$Q80)), (1-Data!$Q80), 1))</f>
        <v>0</v>
      </c>
      <c r="BJ80" s="3">
        <f>IF(OR(Data!BK80="", Data!$H80="", $G80=""), 0, ((Data!BK80*Data!$H80*$G80)/2000) * IF(AND(BJ$5="Particulate", ISNUMBER(Data!$O80)), (1-Data!$O80), 1) * IF(AND($K$3="Yes", ISNUMBER(Data!$Q80)), (1-Data!$Q80), 1))</f>
        <v>0</v>
      </c>
      <c r="BK80" s="3">
        <f>IF(OR(Data!BL80="", Data!$H80="", $G80=""), 0, ((Data!BL80*Data!$H80*$G80)/2000) * IF(AND(BK$5="Particulate", ISNUMBER(Data!$O80)), (1-Data!$O80), 1) * IF(AND($K$3="Yes", ISNUMBER(Data!$Q80)), (1-Data!$Q80), 1))</f>
        <v>0</v>
      </c>
      <c r="BL80" s="3">
        <f>IF(OR(Data!BM80="", Data!$H80="", $G80=""), 0, ((Data!BM80*Data!$H80*$G80)/2000) * IF(AND(BL$5="Particulate", ISNUMBER(Data!$O80)), (1-Data!$O80), 1) * IF(AND($K$3="Yes", ISNUMBER(Data!$Q80)), (1-Data!$Q80), 1))</f>
        <v>0</v>
      </c>
      <c r="BM80" s="3">
        <f>IF(OR(Data!BN80="", Data!$H80="", $G80=""), 0, ((Data!BN80*Data!$H80*$G80)/2000) * IF(AND(BM$5="Particulate", ISNUMBER(Data!$O80)), (1-Data!$O80), 1) * IF(AND($K$3="Yes", ISNUMBER(Data!$Q80)), (1-Data!$Q80), 1))</f>
        <v>0</v>
      </c>
      <c r="BN80" s="3">
        <f>IF(OR(Data!BO80="", Data!$H80="", $G80=""), 0, ((Data!BO80*Data!$H80*$G80)/2000) * IF(AND(BN$5="Particulate", ISNUMBER(Data!$O80)), (1-Data!$O80), 1) * IF(AND($K$3="Yes", ISNUMBER(Data!$Q80)), (1-Data!$Q80), 1))</f>
        <v>0</v>
      </c>
      <c r="BO80" s="3">
        <f>IF(OR(Data!BP80="", Data!$H80="", $G80=""), 0, ((Data!BP80*Data!$H80*$G80)/2000) * IF(AND(BO$5="Particulate", ISNUMBER(Data!$O80)), (1-Data!$O80), 1) * IF(AND($K$3="Yes", ISNUMBER(Data!$Q80)), (1-Data!$Q80), 1))</f>
        <v>0</v>
      </c>
      <c r="BP80" s="3">
        <f>IF(OR(Data!BQ80="", Data!$H80="", $G80=""), 0, ((Data!BQ80*Data!$H80*$G80)/2000) * IF(AND(BP$5="Particulate", ISNUMBER(Data!$O80)), (1-Data!$O80), 1) * IF(AND($K$3="Yes", ISNUMBER(Data!$Q80)), (1-Data!$Q80), 1))</f>
        <v>0</v>
      </c>
      <c r="BQ80" s="3">
        <f>IF(OR(Data!BR80="", Data!$H80="", $G80=""), 0, ((Data!BR80*Data!$H80*$G80)/2000) * IF(AND(BQ$5="Particulate", ISNUMBER(Data!$O80)), (1-Data!$O80), 1) * IF(AND($K$3="Yes", ISNUMBER(Data!$Q80)), (1-Data!$Q80), 1))</f>
        <v>0</v>
      </c>
      <c r="BR80" s="3">
        <f>IF(OR(Data!BS80="", Data!$H80="", $G80=""), 0, ((Data!BS80*Data!$H80*$G80)/2000) * IF(AND(BR$5="Particulate", ISNUMBER(Data!$O80)), (1-Data!$O80), 1) * IF(AND($K$3="Yes", ISNUMBER(Data!$Q80)), (1-Data!$Q80), 1))</f>
        <v>0</v>
      </c>
      <c r="BS80" s="3">
        <f>IF(OR(Data!BT80="", Data!$H80="", $G80=""), 0, ((Data!BT80*Data!$H80*$G80)/2000) * IF(AND(BS$5="Particulate", ISNUMBER(Data!$O80)), (1-Data!$O80), 1) * IF(AND($K$3="Yes", ISNUMBER(Data!$Q80)), (1-Data!$Q80), 1))</f>
        <v>0</v>
      </c>
      <c r="BT80" s="3">
        <f>IF(OR(Data!BU80="", Data!$H80="", $G80=""), 0, ((Data!BU80*Data!$H80*$G80)/2000) * IF(AND(BT$5="Particulate", ISNUMBER(Data!$O80)), (1-Data!$O80), 1) * IF(AND($K$3="Yes", ISNUMBER(Data!$Q80)), (1-Data!$Q80), 1))</f>
        <v>0</v>
      </c>
      <c r="BU80" s="3">
        <f>IF(OR(Data!BV80="", Data!$H80="", $G80=""), 0, ((Data!BV80*Data!$H80*$G80)/2000) * IF(AND(BU$5="Particulate", ISNUMBER(Data!$O80)), (1-Data!$O80), 1) * IF(AND($K$3="Yes", ISNUMBER(Data!$Q80)), (1-Data!$Q80), 1))</f>
        <v>0</v>
      </c>
      <c r="BV80" s="3">
        <f>IF(OR(Data!BW80="", Data!$H80="", $G80=""), 0, ((Data!BW80*Data!$H80*$G80)/2000) * IF(AND(BV$5="Particulate", ISNUMBER(Data!$O80)), (1-Data!$O80), 1) * IF(AND($K$3="Yes", ISNUMBER(Data!$Q80)), (1-Data!$Q80), 1))</f>
        <v>0</v>
      </c>
      <c r="BW80" s="3">
        <f>IF(OR(Data!BX80="", Data!$H80="", $G80=""), 0, ((Data!BX80*Data!$H80*$G80)/2000) * IF(AND(BW$5="Particulate", ISNUMBER(Data!$O80)), (1-Data!$O80), 1) * IF(AND($K$3="Yes", ISNUMBER(Data!$Q80)), (1-Data!$Q80), 1))</f>
        <v>0</v>
      </c>
      <c r="BX80" s="3">
        <f>IF(OR(Data!BY80="", Data!$H80="", $G80=""), 0, ((Data!BY80*Data!$H80*$G80)/2000) * IF(AND(BX$5="Particulate", ISNUMBER(Data!$O80)), (1-Data!$O80), 1) * IF(AND($K$3="Yes", ISNUMBER(Data!$Q80)), (1-Data!$Q80), 1))</f>
        <v>0</v>
      </c>
      <c r="BY80" s="3">
        <f>IF(OR(Data!BZ80="", Data!$H80="", $G80=""), 0, ((Data!BZ80*Data!$H80*$G80)/2000) * IF(AND(BY$5="Particulate", ISNUMBER(Data!$O80)), (1-Data!$O80), 1) * IF(AND($K$3="Yes", ISNUMBER(Data!$Q80)), (1-Data!$Q80), 1))</f>
        <v>0</v>
      </c>
      <c r="BZ80" s="3">
        <f>IF(OR(Data!CA80="", Data!$H80="", $G80=""), 0, ((Data!CA80*Data!$H80*$G80)/2000) * IF(AND(BZ$5="Particulate", ISNUMBER(Data!$O80)), (1-Data!$O80), 1) * IF(AND($K$3="Yes", ISNUMBER(Data!$Q80)), (1-Data!$Q80), 1))</f>
        <v>0</v>
      </c>
    </row>
    <row r="81" spans="1:78" x14ac:dyDescent="0.25">
      <c r="A81" s="347">
        <f>Data!A81</f>
        <v>73</v>
      </c>
      <c r="B81" s="108">
        <f>Data!B81</f>
        <v>0</v>
      </c>
      <c r="C81" s="108">
        <f>Data!C81</f>
        <v>0</v>
      </c>
      <c r="D81" s="108">
        <f>Data!D81</f>
        <v>0</v>
      </c>
      <c r="E81" s="108">
        <f>Data!E81</f>
        <v>0</v>
      </c>
      <c r="F81" s="108">
        <f>Data!F81</f>
        <v>0</v>
      </c>
      <c r="G81" s="189"/>
      <c r="Q81" s="365">
        <f>IF(ISNUMBER(Data!$K81), (Data!$K81*$G81)/2000, IF(AND(ISNUMBER(Data!$H81), ISNUMBER(Data!$I81)), (Data!$H81*Data!$I81*$G81)/2000, 0))</f>
        <v>0</v>
      </c>
      <c r="R81" s="17">
        <f>IF(ISNUMBER(Data!$L81), (Data!$L81*$G81)/2000, IF(AND(ISNUMBER(Data!$H81), ISNUMBER(Data!$J81)), (Data!$H81*Data!$J81*$G81)/2000, 0)) * IF(ISNUMBER(Data!$O81), 1-Data!$O81, 1) * IF(AND($K$3="yes",ISNUMBER(Data!$Q81)),(1-Data!$Q81),1)</f>
        <v>0</v>
      </c>
      <c r="S81" s="3">
        <f>IF(OR(Data!T81="", Data!$H81="", $G81=""), 0, ((Data!T81*Data!$H81*$G81)/2000) * IF(AND(S$5="Particulate", ISNUMBER(Data!$O81)), (1-Data!$O81), 1) * IF(AND($K$3="Yes", ISNUMBER(Data!$Q81)), (1-Data!$Q81), 1))</f>
        <v>0</v>
      </c>
      <c r="T81" s="3">
        <f>IF(OR(Data!U81="", Data!$H81="", $G81=""), 0, ((Data!U81*Data!$H81*$G81)/2000) * IF(AND(T$5="Particulate", ISNUMBER(Data!$O81)), (1-Data!$O81), 1) * IF(AND($K$3="Yes", ISNUMBER(Data!$Q81)), (1-Data!$Q81), 1))</f>
        <v>0</v>
      </c>
      <c r="U81" s="3">
        <f>IF(OR(Data!V81="", Data!$H81="", $G81=""), 0, ((Data!V81*Data!$H81*$G81)/2000) * IF(AND(U$5="Particulate", ISNUMBER(Data!$O81)), (1-Data!$O81), 1) * IF(AND($K$3="Yes", ISNUMBER(Data!$Q81)), (1-Data!$Q81), 1))</f>
        <v>0</v>
      </c>
      <c r="V81" s="3">
        <f>IF(OR(Data!W81="", Data!$H81="", $G81=""), 0, ((Data!W81*Data!$H81*$G81)/2000) * IF(AND(V$5="Particulate", ISNUMBER(Data!$O81)), (1-Data!$O81), 1) * IF(AND($K$3="Yes", ISNUMBER(Data!$Q81)), (1-Data!$Q81), 1))</f>
        <v>0</v>
      </c>
      <c r="W81" s="3">
        <f>IF(OR(Data!X81="", Data!$H81="", $G81=""), 0, ((Data!X81*Data!$H81*$G81)/2000) * IF(AND(W$5="Particulate", ISNUMBER(Data!$O81)), (1-Data!$O81), 1) * IF(AND($K$3="Yes", ISNUMBER(Data!$Q81)), (1-Data!$Q81), 1))</f>
        <v>0</v>
      </c>
      <c r="X81" s="3">
        <f>IF(OR(Data!Y81="", Data!$H81="", $G81=""), 0, ((Data!Y81*Data!$H81*$G81)/2000) * IF(AND(X$5="Particulate", ISNUMBER(Data!$O81)), (1-Data!$O81), 1) * IF(AND($K$3="Yes", ISNUMBER(Data!$Q81)), (1-Data!$Q81), 1))</f>
        <v>0</v>
      </c>
      <c r="Y81" s="3">
        <f>IF(OR(Data!Z81="", Data!$H81="", $G81=""), 0, ((Data!Z81*Data!$H81*$G81)/2000) * IF(AND(Y$5="Particulate", ISNUMBER(Data!$O81)), (1-Data!$O81), 1) * IF(AND($K$3="Yes", ISNUMBER(Data!$Q81)), (1-Data!$Q81), 1))</f>
        <v>0</v>
      </c>
      <c r="Z81" s="3">
        <f>IF(OR(Data!AA81="", Data!$H81="", $G81=""), 0, ((Data!AA81*Data!$H81*$G81)/2000) * IF(AND(Z$5="Particulate", ISNUMBER(Data!$O81)), (1-Data!$O81), 1) * IF(AND($K$3="Yes", ISNUMBER(Data!$Q81)), (1-Data!$Q81), 1))</f>
        <v>0</v>
      </c>
      <c r="AA81" s="3">
        <f>IF(OR(Data!AB81="", Data!$H81="", $G81=""), 0, ((Data!AB81*Data!$H81*$G81)/2000) * IF(AND(AA$5="Particulate", ISNUMBER(Data!$O81)), (1-Data!$O81), 1) * IF(AND($K$3="Yes", ISNUMBER(Data!$Q81)), (1-Data!$Q81), 1))</f>
        <v>0</v>
      </c>
      <c r="AB81" s="3">
        <f>IF(OR(Data!AC81="", Data!$H81="", $G81=""), 0, ((Data!AC81*Data!$H81*$G81)/2000) * IF(AND(AB$5="Particulate", ISNUMBER(Data!$O81)), (1-Data!$O81), 1) * IF(AND($K$3="Yes", ISNUMBER(Data!$Q81)), (1-Data!$Q81), 1))</f>
        <v>0</v>
      </c>
      <c r="AC81" s="3">
        <f>IF(OR(Data!AD81="", Data!$H81="", $G81=""), 0, ((Data!AD81*Data!$H81*$G81)/2000) * IF(AND(AC$5="Particulate", ISNUMBER(Data!$O81)), (1-Data!$O81), 1) * IF(AND($K$3="Yes", ISNUMBER(Data!$Q81)), (1-Data!$Q81), 1))</f>
        <v>0</v>
      </c>
      <c r="AD81" s="3">
        <f>IF(OR(Data!AE81="", Data!$H81="", $G81=""), 0, ((Data!AE81*Data!$H81*$G81)/2000) * IF(AND(AD$5="Particulate", ISNUMBER(Data!$O81)), (1-Data!$O81), 1) * IF(AND($K$3="Yes", ISNUMBER(Data!$Q81)), (1-Data!$Q81), 1))</f>
        <v>0</v>
      </c>
      <c r="AE81" s="3">
        <f>IF(OR(Data!AF81="", Data!$H81="", $G81=""), 0, ((Data!AF81*Data!$H81*$G81)/2000) * IF(AND(AE$5="Particulate", ISNUMBER(Data!$O81)), (1-Data!$O81), 1) * IF(AND($K$3="Yes", ISNUMBER(Data!$Q81)), (1-Data!$Q81), 1))</f>
        <v>0</v>
      </c>
      <c r="AF81" s="3">
        <f>IF(OR(Data!AG81="", Data!$H81="", $G81=""), 0, ((Data!AG81*Data!$H81*$G81)/2000) * IF(AND(AF$5="Particulate", ISNUMBER(Data!$O81)), (1-Data!$O81), 1) * IF(AND($K$3="Yes", ISNUMBER(Data!$Q81)), (1-Data!$Q81), 1))</f>
        <v>0</v>
      </c>
      <c r="AG81" s="3">
        <f>IF(OR(Data!AH81="", Data!$H81="", $G81=""), 0, ((Data!AH81*Data!$H81*$G81)/2000) * IF(AND(AG$5="Particulate", ISNUMBER(Data!$O81)), (1-Data!$O81), 1) * IF(AND($K$3="Yes", ISNUMBER(Data!$Q81)), (1-Data!$Q81), 1))</f>
        <v>0</v>
      </c>
      <c r="AH81" s="3">
        <f>IF(OR(Data!AI81="", Data!$H81="", $G81=""), 0, ((Data!AI81*Data!$H81*$G81)/2000) * IF(AND(AH$5="Particulate", ISNUMBER(Data!$O81)), (1-Data!$O81), 1) * IF(AND($K$3="Yes", ISNUMBER(Data!$Q81)), (1-Data!$Q81), 1))</f>
        <v>0</v>
      </c>
      <c r="AI81" s="3">
        <f>IF(OR(Data!AJ81="", Data!$H81="", $G81=""), 0, ((Data!AJ81*Data!$H81*$G81)/2000) * IF(AND(AI$5="Particulate", ISNUMBER(Data!$O81)), (1-Data!$O81), 1) * IF(AND($K$3="Yes", ISNUMBER(Data!$Q81)), (1-Data!$Q81), 1))</f>
        <v>0</v>
      </c>
      <c r="AJ81" s="3">
        <f>IF(OR(Data!AK81="", Data!$H81="", $G81=""), 0, ((Data!AK81*Data!$H81*$G81)/2000) * IF(AND(AJ$5="Particulate", ISNUMBER(Data!$O81)), (1-Data!$O81), 1) * IF(AND($K$3="Yes", ISNUMBER(Data!$Q81)), (1-Data!$Q81), 1))</f>
        <v>0</v>
      </c>
      <c r="AK81" s="3">
        <f>IF(OR(Data!AL81="", Data!$H81="", $G81=""), 0, ((Data!AL81*Data!$H81*$G81)/2000) * IF(AND(AK$5="Particulate", ISNUMBER(Data!$O81)), (1-Data!$O81), 1) * IF(AND($K$3="Yes", ISNUMBER(Data!$Q81)), (1-Data!$Q81), 1))</f>
        <v>0</v>
      </c>
      <c r="AL81" s="3">
        <f>IF(OR(Data!AM81="", Data!$H81="", $G81=""), 0, ((Data!AM81*Data!$H81*$G81)/2000) * IF(AND(AL$5="Particulate", ISNUMBER(Data!$O81)), (1-Data!$O81), 1) * IF(AND($K$3="Yes", ISNUMBER(Data!$Q81)), (1-Data!$Q81), 1))</f>
        <v>0</v>
      </c>
      <c r="AM81" s="3">
        <f>IF(OR(Data!AN81="", Data!$H81="", $G81=""), 0, ((Data!AN81*Data!$H81*$G81)/2000) * IF(AND(AM$5="Particulate", ISNUMBER(Data!$O81)), (1-Data!$O81), 1) * IF(AND($K$3="Yes", ISNUMBER(Data!$Q81)), (1-Data!$Q81), 1))</f>
        <v>0</v>
      </c>
      <c r="AN81" s="3">
        <f>IF(OR(Data!AO81="", Data!$H81="", $G81=""), 0, ((Data!AO81*Data!$H81*$G81)/2000) * IF(AND(AN$5="Particulate", ISNUMBER(Data!$O81)), (1-Data!$O81), 1) * IF(AND($K$3="Yes", ISNUMBER(Data!$Q81)), (1-Data!$Q81), 1))</f>
        <v>0</v>
      </c>
      <c r="AO81" s="3">
        <f>IF(OR(Data!AP81="", Data!$H81="", $G81=""), 0, ((Data!AP81*Data!$H81*$G81)/2000) * IF(AND(AO$5="Particulate", ISNUMBER(Data!$O81)), (1-Data!$O81), 1) * IF(AND($K$3="Yes", ISNUMBER(Data!$Q81)), (1-Data!$Q81), 1))</f>
        <v>0</v>
      </c>
      <c r="AP81" s="3">
        <f>IF(OR(Data!AQ81="", Data!$H81="", $G81=""), 0, ((Data!AQ81*Data!$H81*$G81)/2000) * IF(AND(AP$5="Particulate", ISNUMBER(Data!$O81)), (1-Data!$O81), 1) * IF(AND($K$3="Yes", ISNUMBER(Data!$Q81)), (1-Data!$Q81), 1))</f>
        <v>0</v>
      </c>
      <c r="AQ81" s="3">
        <f>IF(OR(Data!AR81="", Data!$H81="", $G81=""), 0, ((Data!AR81*Data!$H81*$G81)/2000) * IF(AND(AQ$5="Particulate", ISNUMBER(Data!$O81)), (1-Data!$O81), 1) * IF(AND($K$3="Yes", ISNUMBER(Data!$Q81)), (1-Data!$Q81), 1))</f>
        <v>0</v>
      </c>
      <c r="AR81" s="3">
        <f>IF(OR(Data!AS81="", Data!$H81="", $G81=""), 0, ((Data!AS81*Data!$H81*$G81)/2000) * IF(AND(AR$5="Particulate", ISNUMBER(Data!$O81)), (1-Data!$O81), 1) * IF(AND($K$3="Yes", ISNUMBER(Data!$Q81)), (1-Data!$Q81), 1))</f>
        <v>0</v>
      </c>
      <c r="AS81" s="3">
        <f>IF(OR(Data!AT81="", Data!$H81="", $G81=""), 0, ((Data!AT81*Data!$H81*$G81)/2000) * IF(AND(AS$5="Particulate", ISNUMBER(Data!$O81)), (1-Data!$O81), 1) * IF(AND($K$3="Yes", ISNUMBER(Data!$Q81)), (1-Data!$Q81), 1))</f>
        <v>0</v>
      </c>
      <c r="AT81" s="3">
        <f>IF(OR(Data!AU81="", Data!$H81="", $G81=""), 0, ((Data!AU81*Data!$H81*$G81)/2000) * IF(AND(AT$5="Particulate", ISNUMBER(Data!$O81)), (1-Data!$O81), 1) * IF(AND($K$3="Yes", ISNUMBER(Data!$Q81)), (1-Data!$Q81), 1))</f>
        <v>0</v>
      </c>
      <c r="AU81" s="3">
        <f>IF(OR(Data!AV81="", Data!$H81="", $G81=""), 0, ((Data!AV81*Data!$H81*$G81)/2000) * IF(AND(AU$5="Particulate", ISNUMBER(Data!$O81)), (1-Data!$O81), 1) * IF(AND($K$3="Yes", ISNUMBER(Data!$Q81)), (1-Data!$Q81), 1))</f>
        <v>0</v>
      </c>
      <c r="AV81" s="3">
        <f>IF(OR(Data!AW81="", Data!$H81="", $G81=""), 0, ((Data!AW81*Data!$H81*$G81)/2000) * IF(AND(AV$5="Particulate", ISNUMBER(Data!$O81)), (1-Data!$O81), 1) * IF(AND($K$3="Yes", ISNUMBER(Data!$Q81)), (1-Data!$Q81), 1))</f>
        <v>0</v>
      </c>
      <c r="AW81" s="3">
        <f>IF(OR(Data!AX81="", Data!$H81="", $G81=""), 0, ((Data!AX81*Data!$H81*$G81)/2000) * IF(AND(AW$5="Particulate", ISNUMBER(Data!$O81)), (1-Data!$O81), 1) * IF(AND($K$3="Yes", ISNUMBER(Data!$Q81)), (1-Data!$Q81), 1))</f>
        <v>0</v>
      </c>
      <c r="AX81" s="3">
        <f>IF(OR(Data!AY81="", Data!$H81="", $G81=""), 0, ((Data!AY81*Data!$H81*$G81)/2000) * IF(AND(AX$5="Particulate", ISNUMBER(Data!$O81)), (1-Data!$O81), 1) * IF(AND($K$3="Yes", ISNUMBER(Data!$Q81)), (1-Data!$Q81), 1))</f>
        <v>0</v>
      </c>
      <c r="AY81" s="3">
        <f>IF(OR(Data!AZ81="", Data!$H81="", $G81=""), 0, ((Data!AZ81*Data!$H81*$G81)/2000) * IF(AND(AY$5="Particulate", ISNUMBER(Data!$O81)), (1-Data!$O81), 1) * IF(AND($K$3="Yes", ISNUMBER(Data!$Q81)), (1-Data!$Q81), 1))</f>
        <v>0</v>
      </c>
      <c r="AZ81" s="3">
        <f>IF(OR(Data!BA81="", Data!$H81="", $G81=""), 0, ((Data!BA81*Data!$H81*$G81)/2000) * IF(AND(AZ$5="Particulate", ISNUMBER(Data!$O81)), (1-Data!$O81), 1) * IF(AND($K$3="Yes", ISNUMBER(Data!$Q81)), (1-Data!$Q81), 1))</f>
        <v>0</v>
      </c>
      <c r="BA81" s="3">
        <f>IF(OR(Data!BB81="", Data!$H81="", $G81=""), 0, ((Data!BB81*Data!$H81*$G81)/2000) * IF(AND(BA$5="Particulate", ISNUMBER(Data!$O81)), (1-Data!$O81), 1) * IF(AND($K$3="Yes", ISNUMBER(Data!$Q81)), (1-Data!$Q81), 1))</f>
        <v>0</v>
      </c>
      <c r="BB81" s="3">
        <f>IF(OR(Data!BC81="", Data!$H81="", $G81=""), 0, ((Data!BC81*Data!$H81*$G81)/2000) * IF(AND(BB$5="Particulate", ISNUMBER(Data!$O81)), (1-Data!$O81), 1) * IF(AND($K$3="Yes", ISNUMBER(Data!$Q81)), (1-Data!$Q81), 1))</f>
        <v>0</v>
      </c>
      <c r="BC81" s="3">
        <f>IF(OR(Data!BD81="", Data!$H81="", $G81=""), 0, ((Data!BD81*Data!$H81*$G81)/2000) * IF(AND(BC$5="Particulate", ISNUMBER(Data!$O81)), (1-Data!$O81), 1) * IF(AND($K$3="Yes", ISNUMBER(Data!$Q81)), (1-Data!$Q81), 1))</f>
        <v>0</v>
      </c>
      <c r="BD81" s="3">
        <f>IF(OR(Data!BE81="", Data!$H81="", $G81=""), 0, ((Data!BE81*Data!$H81*$G81)/2000) * IF(AND(BD$5="Particulate", ISNUMBER(Data!$O81)), (1-Data!$O81), 1) * IF(AND($K$3="Yes", ISNUMBER(Data!$Q81)), (1-Data!$Q81), 1))</f>
        <v>0</v>
      </c>
      <c r="BE81" s="3">
        <f>IF(OR(Data!BF81="", Data!$H81="", $G81=""), 0, ((Data!BF81*Data!$H81*$G81)/2000) * IF(AND(BE$5="Particulate", ISNUMBER(Data!$O81)), (1-Data!$O81), 1) * IF(AND($K$3="Yes", ISNUMBER(Data!$Q81)), (1-Data!$Q81), 1))</f>
        <v>0</v>
      </c>
      <c r="BF81" s="3">
        <f>IF(OR(Data!BG81="", Data!$H81="", $G81=""), 0, ((Data!BG81*Data!$H81*$G81)/2000) * IF(AND(BF$5="Particulate", ISNUMBER(Data!$O81)), (1-Data!$O81), 1) * IF(AND($K$3="Yes", ISNUMBER(Data!$Q81)), (1-Data!$Q81), 1))</f>
        <v>0</v>
      </c>
      <c r="BG81" s="3">
        <f>IF(OR(Data!BH81="", Data!$H81="", $G81=""), 0, ((Data!BH81*Data!$H81*$G81)/2000) * IF(AND(BG$5="Particulate", ISNUMBER(Data!$O81)), (1-Data!$O81), 1) * IF(AND($K$3="Yes", ISNUMBER(Data!$Q81)), (1-Data!$Q81), 1))</f>
        <v>0</v>
      </c>
      <c r="BH81" s="3">
        <f>IF(OR(Data!BI81="", Data!$H81="", $G81=""), 0, ((Data!BI81*Data!$H81*$G81)/2000) * IF(AND(BH$5="Particulate", ISNUMBER(Data!$O81)), (1-Data!$O81), 1) * IF(AND($K$3="Yes", ISNUMBER(Data!$Q81)), (1-Data!$Q81), 1))</f>
        <v>0</v>
      </c>
      <c r="BI81" s="3">
        <f>IF(OR(Data!BJ81="", Data!$H81="", $G81=""), 0, ((Data!BJ81*Data!$H81*$G81)/2000) * IF(AND(BI$5="Particulate", ISNUMBER(Data!$O81)), (1-Data!$O81), 1) * IF(AND($K$3="Yes", ISNUMBER(Data!$Q81)), (1-Data!$Q81), 1))</f>
        <v>0</v>
      </c>
      <c r="BJ81" s="3">
        <f>IF(OR(Data!BK81="", Data!$H81="", $G81=""), 0, ((Data!BK81*Data!$H81*$G81)/2000) * IF(AND(BJ$5="Particulate", ISNUMBER(Data!$O81)), (1-Data!$O81), 1) * IF(AND($K$3="Yes", ISNUMBER(Data!$Q81)), (1-Data!$Q81), 1))</f>
        <v>0</v>
      </c>
      <c r="BK81" s="3">
        <f>IF(OR(Data!BL81="", Data!$H81="", $G81=""), 0, ((Data!BL81*Data!$H81*$G81)/2000) * IF(AND(BK$5="Particulate", ISNUMBER(Data!$O81)), (1-Data!$O81), 1) * IF(AND($K$3="Yes", ISNUMBER(Data!$Q81)), (1-Data!$Q81), 1))</f>
        <v>0</v>
      </c>
      <c r="BL81" s="3">
        <f>IF(OR(Data!BM81="", Data!$H81="", $G81=""), 0, ((Data!BM81*Data!$H81*$G81)/2000) * IF(AND(BL$5="Particulate", ISNUMBER(Data!$O81)), (1-Data!$O81), 1) * IF(AND($K$3="Yes", ISNUMBER(Data!$Q81)), (1-Data!$Q81), 1))</f>
        <v>0</v>
      </c>
      <c r="BM81" s="3">
        <f>IF(OR(Data!BN81="", Data!$H81="", $G81=""), 0, ((Data!BN81*Data!$H81*$G81)/2000) * IF(AND(BM$5="Particulate", ISNUMBER(Data!$O81)), (1-Data!$O81), 1) * IF(AND($K$3="Yes", ISNUMBER(Data!$Q81)), (1-Data!$Q81), 1))</f>
        <v>0</v>
      </c>
      <c r="BN81" s="3">
        <f>IF(OR(Data!BO81="", Data!$H81="", $G81=""), 0, ((Data!BO81*Data!$H81*$G81)/2000) * IF(AND(BN$5="Particulate", ISNUMBER(Data!$O81)), (1-Data!$O81), 1) * IF(AND($K$3="Yes", ISNUMBER(Data!$Q81)), (1-Data!$Q81), 1))</f>
        <v>0</v>
      </c>
      <c r="BO81" s="3">
        <f>IF(OR(Data!BP81="", Data!$H81="", $G81=""), 0, ((Data!BP81*Data!$H81*$G81)/2000) * IF(AND(BO$5="Particulate", ISNUMBER(Data!$O81)), (1-Data!$O81), 1) * IF(AND($K$3="Yes", ISNUMBER(Data!$Q81)), (1-Data!$Q81), 1))</f>
        <v>0</v>
      </c>
      <c r="BP81" s="3">
        <f>IF(OR(Data!BQ81="", Data!$H81="", $G81=""), 0, ((Data!BQ81*Data!$H81*$G81)/2000) * IF(AND(BP$5="Particulate", ISNUMBER(Data!$O81)), (1-Data!$O81), 1) * IF(AND($K$3="Yes", ISNUMBER(Data!$Q81)), (1-Data!$Q81), 1))</f>
        <v>0</v>
      </c>
      <c r="BQ81" s="3">
        <f>IF(OR(Data!BR81="", Data!$H81="", $G81=""), 0, ((Data!BR81*Data!$H81*$G81)/2000) * IF(AND(BQ$5="Particulate", ISNUMBER(Data!$O81)), (1-Data!$O81), 1) * IF(AND($K$3="Yes", ISNUMBER(Data!$Q81)), (1-Data!$Q81), 1))</f>
        <v>0</v>
      </c>
      <c r="BR81" s="3">
        <f>IF(OR(Data!BS81="", Data!$H81="", $G81=""), 0, ((Data!BS81*Data!$H81*$G81)/2000) * IF(AND(BR$5="Particulate", ISNUMBER(Data!$O81)), (1-Data!$O81), 1) * IF(AND($K$3="Yes", ISNUMBER(Data!$Q81)), (1-Data!$Q81), 1))</f>
        <v>0</v>
      </c>
      <c r="BS81" s="3">
        <f>IF(OR(Data!BT81="", Data!$H81="", $G81=""), 0, ((Data!BT81*Data!$H81*$G81)/2000) * IF(AND(BS$5="Particulate", ISNUMBER(Data!$O81)), (1-Data!$O81), 1) * IF(AND($K$3="Yes", ISNUMBER(Data!$Q81)), (1-Data!$Q81), 1))</f>
        <v>0</v>
      </c>
      <c r="BT81" s="3">
        <f>IF(OR(Data!BU81="", Data!$H81="", $G81=""), 0, ((Data!BU81*Data!$H81*$G81)/2000) * IF(AND(BT$5="Particulate", ISNUMBER(Data!$O81)), (1-Data!$O81), 1) * IF(AND($K$3="Yes", ISNUMBER(Data!$Q81)), (1-Data!$Q81), 1))</f>
        <v>0</v>
      </c>
      <c r="BU81" s="3">
        <f>IF(OR(Data!BV81="", Data!$H81="", $G81=""), 0, ((Data!BV81*Data!$H81*$G81)/2000) * IF(AND(BU$5="Particulate", ISNUMBER(Data!$O81)), (1-Data!$O81), 1) * IF(AND($K$3="Yes", ISNUMBER(Data!$Q81)), (1-Data!$Q81), 1))</f>
        <v>0</v>
      </c>
      <c r="BV81" s="3">
        <f>IF(OR(Data!BW81="", Data!$H81="", $G81=""), 0, ((Data!BW81*Data!$H81*$G81)/2000) * IF(AND(BV$5="Particulate", ISNUMBER(Data!$O81)), (1-Data!$O81), 1) * IF(AND($K$3="Yes", ISNUMBER(Data!$Q81)), (1-Data!$Q81), 1))</f>
        <v>0</v>
      </c>
      <c r="BW81" s="3">
        <f>IF(OR(Data!BX81="", Data!$H81="", $G81=""), 0, ((Data!BX81*Data!$H81*$G81)/2000) * IF(AND(BW$5="Particulate", ISNUMBER(Data!$O81)), (1-Data!$O81), 1) * IF(AND($K$3="Yes", ISNUMBER(Data!$Q81)), (1-Data!$Q81), 1))</f>
        <v>0</v>
      </c>
      <c r="BX81" s="3">
        <f>IF(OR(Data!BY81="", Data!$H81="", $G81=""), 0, ((Data!BY81*Data!$H81*$G81)/2000) * IF(AND(BX$5="Particulate", ISNUMBER(Data!$O81)), (1-Data!$O81), 1) * IF(AND($K$3="Yes", ISNUMBER(Data!$Q81)), (1-Data!$Q81), 1))</f>
        <v>0</v>
      </c>
      <c r="BY81" s="3">
        <f>IF(OR(Data!BZ81="", Data!$H81="", $G81=""), 0, ((Data!BZ81*Data!$H81*$G81)/2000) * IF(AND(BY$5="Particulate", ISNUMBER(Data!$O81)), (1-Data!$O81), 1) * IF(AND($K$3="Yes", ISNUMBER(Data!$Q81)), (1-Data!$Q81), 1))</f>
        <v>0</v>
      </c>
      <c r="BZ81" s="3">
        <f>IF(OR(Data!CA81="", Data!$H81="", $G81=""), 0, ((Data!CA81*Data!$H81*$G81)/2000) * IF(AND(BZ$5="Particulate", ISNUMBER(Data!$O81)), (1-Data!$O81), 1) * IF(AND($K$3="Yes", ISNUMBER(Data!$Q81)), (1-Data!$Q81), 1))</f>
        <v>0</v>
      </c>
    </row>
    <row r="82" spans="1:78" x14ac:dyDescent="0.25">
      <c r="A82" s="347">
        <f>Data!A82</f>
        <v>74</v>
      </c>
      <c r="B82" s="108">
        <f>Data!B82</f>
        <v>0</v>
      </c>
      <c r="C82" s="108">
        <f>Data!C82</f>
        <v>0</v>
      </c>
      <c r="D82" s="108">
        <f>Data!D82</f>
        <v>0</v>
      </c>
      <c r="E82" s="108">
        <f>Data!E82</f>
        <v>0</v>
      </c>
      <c r="F82" s="108">
        <f>Data!F82</f>
        <v>0</v>
      </c>
      <c r="G82" s="189"/>
      <c r="Q82" s="365">
        <f>IF(ISNUMBER(Data!$K82), (Data!$K82*$G82)/2000, IF(AND(ISNUMBER(Data!$H82), ISNUMBER(Data!$I82)), (Data!$H82*Data!$I82*$G82)/2000, 0))</f>
        <v>0</v>
      </c>
      <c r="R82" s="17">
        <f>IF(ISNUMBER(Data!$L82), (Data!$L82*$G82)/2000, IF(AND(ISNUMBER(Data!$H82), ISNUMBER(Data!$J82)), (Data!$H82*Data!$J82*$G82)/2000, 0)) * IF(ISNUMBER(Data!$O82), 1-Data!$O82, 1) * IF(AND($K$3="yes",ISNUMBER(Data!$Q82)),(1-Data!$Q82),1)</f>
        <v>0</v>
      </c>
      <c r="S82" s="3">
        <f>IF(OR(Data!T82="", Data!$H82="", $G82=""), 0, ((Data!T82*Data!$H82*$G82)/2000) * IF(AND(S$5="Particulate", ISNUMBER(Data!$O82)), (1-Data!$O82), 1) * IF(AND($K$3="Yes", ISNUMBER(Data!$Q82)), (1-Data!$Q82), 1))</f>
        <v>0</v>
      </c>
      <c r="T82" s="3">
        <f>IF(OR(Data!U82="", Data!$H82="", $G82=""), 0, ((Data!U82*Data!$H82*$G82)/2000) * IF(AND(T$5="Particulate", ISNUMBER(Data!$O82)), (1-Data!$O82), 1) * IF(AND($K$3="Yes", ISNUMBER(Data!$Q82)), (1-Data!$Q82), 1))</f>
        <v>0</v>
      </c>
      <c r="U82" s="3">
        <f>IF(OR(Data!V82="", Data!$H82="", $G82=""), 0, ((Data!V82*Data!$H82*$G82)/2000) * IF(AND(U$5="Particulate", ISNUMBER(Data!$O82)), (1-Data!$O82), 1) * IF(AND($K$3="Yes", ISNUMBER(Data!$Q82)), (1-Data!$Q82), 1))</f>
        <v>0</v>
      </c>
      <c r="V82" s="3">
        <f>IF(OR(Data!W82="", Data!$H82="", $G82=""), 0, ((Data!W82*Data!$H82*$G82)/2000) * IF(AND(V$5="Particulate", ISNUMBER(Data!$O82)), (1-Data!$O82), 1) * IF(AND($K$3="Yes", ISNUMBER(Data!$Q82)), (1-Data!$Q82), 1))</f>
        <v>0</v>
      </c>
      <c r="W82" s="3">
        <f>IF(OR(Data!X82="", Data!$H82="", $G82=""), 0, ((Data!X82*Data!$H82*$G82)/2000) * IF(AND(W$5="Particulate", ISNUMBER(Data!$O82)), (1-Data!$O82), 1) * IF(AND($K$3="Yes", ISNUMBER(Data!$Q82)), (1-Data!$Q82), 1))</f>
        <v>0</v>
      </c>
      <c r="X82" s="3">
        <f>IF(OR(Data!Y82="", Data!$H82="", $G82=""), 0, ((Data!Y82*Data!$H82*$G82)/2000) * IF(AND(X$5="Particulate", ISNUMBER(Data!$O82)), (1-Data!$O82), 1) * IF(AND($K$3="Yes", ISNUMBER(Data!$Q82)), (1-Data!$Q82), 1))</f>
        <v>0</v>
      </c>
      <c r="Y82" s="3">
        <f>IF(OR(Data!Z82="", Data!$H82="", $G82=""), 0, ((Data!Z82*Data!$H82*$G82)/2000) * IF(AND(Y$5="Particulate", ISNUMBER(Data!$O82)), (1-Data!$O82), 1) * IF(AND($K$3="Yes", ISNUMBER(Data!$Q82)), (1-Data!$Q82), 1))</f>
        <v>0</v>
      </c>
      <c r="Z82" s="3">
        <f>IF(OR(Data!AA82="", Data!$H82="", $G82=""), 0, ((Data!AA82*Data!$H82*$G82)/2000) * IF(AND(Z$5="Particulate", ISNUMBER(Data!$O82)), (1-Data!$O82), 1) * IF(AND($K$3="Yes", ISNUMBER(Data!$Q82)), (1-Data!$Q82), 1))</f>
        <v>0</v>
      </c>
      <c r="AA82" s="3">
        <f>IF(OR(Data!AB82="", Data!$H82="", $G82=""), 0, ((Data!AB82*Data!$H82*$G82)/2000) * IF(AND(AA$5="Particulate", ISNUMBER(Data!$O82)), (1-Data!$O82), 1) * IF(AND($K$3="Yes", ISNUMBER(Data!$Q82)), (1-Data!$Q82), 1))</f>
        <v>0</v>
      </c>
      <c r="AB82" s="3">
        <f>IF(OR(Data!AC82="", Data!$H82="", $G82=""), 0, ((Data!AC82*Data!$H82*$G82)/2000) * IF(AND(AB$5="Particulate", ISNUMBER(Data!$O82)), (1-Data!$O82), 1) * IF(AND($K$3="Yes", ISNUMBER(Data!$Q82)), (1-Data!$Q82), 1))</f>
        <v>0</v>
      </c>
      <c r="AC82" s="3">
        <f>IF(OR(Data!AD82="", Data!$H82="", $G82=""), 0, ((Data!AD82*Data!$H82*$G82)/2000) * IF(AND(AC$5="Particulate", ISNUMBER(Data!$O82)), (1-Data!$O82), 1) * IF(AND($K$3="Yes", ISNUMBER(Data!$Q82)), (1-Data!$Q82), 1))</f>
        <v>0</v>
      </c>
      <c r="AD82" s="3">
        <f>IF(OR(Data!AE82="", Data!$H82="", $G82=""), 0, ((Data!AE82*Data!$H82*$G82)/2000) * IF(AND(AD$5="Particulate", ISNUMBER(Data!$O82)), (1-Data!$O82), 1) * IF(AND($K$3="Yes", ISNUMBER(Data!$Q82)), (1-Data!$Q82), 1))</f>
        <v>0</v>
      </c>
      <c r="AE82" s="3">
        <f>IF(OR(Data!AF82="", Data!$H82="", $G82=""), 0, ((Data!AF82*Data!$H82*$G82)/2000) * IF(AND(AE$5="Particulate", ISNUMBER(Data!$O82)), (1-Data!$O82), 1) * IF(AND($K$3="Yes", ISNUMBER(Data!$Q82)), (1-Data!$Q82), 1))</f>
        <v>0</v>
      </c>
      <c r="AF82" s="3">
        <f>IF(OR(Data!AG82="", Data!$H82="", $G82=""), 0, ((Data!AG82*Data!$H82*$G82)/2000) * IF(AND(AF$5="Particulate", ISNUMBER(Data!$O82)), (1-Data!$O82), 1) * IF(AND($K$3="Yes", ISNUMBER(Data!$Q82)), (1-Data!$Q82), 1))</f>
        <v>0</v>
      </c>
      <c r="AG82" s="3">
        <f>IF(OR(Data!AH82="", Data!$H82="", $G82=""), 0, ((Data!AH82*Data!$H82*$G82)/2000) * IF(AND(AG$5="Particulate", ISNUMBER(Data!$O82)), (1-Data!$O82), 1) * IF(AND($K$3="Yes", ISNUMBER(Data!$Q82)), (1-Data!$Q82), 1))</f>
        <v>0</v>
      </c>
      <c r="AH82" s="3">
        <f>IF(OR(Data!AI82="", Data!$H82="", $G82=""), 0, ((Data!AI82*Data!$H82*$G82)/2000) * IF(AND(AH$5="Particulate", ISNUMBER(Data!$O82)), (1-Data!$O82), 1) * IF(AND($K$3="Yes", ISNUMBER(Data!$Q82)), (1-Data!$Q82), 1))</f>
        <v>0</v>
      </c>
      <c r="AI82" s="3">
        <f>IF(OR(Data!AJ82="", Data!$H82="", $G82=""), 0, ((Data!AJ82*Data!$H82*$G82)/2000) * IF(AND(AI$5="Particulate", ISNUMBER(Data!$O82)), (1-Data!$O82), 1) * IF(AND($K$3="Yes", ISNUMBER(Data!$Q82)), (1-Data!$Q82), 1))</f>
        <v>0</v>
      </c>
      <c r="AJ82" s="3">
        <f>IF(OR(Data!AK82="", Data!$H82="", $G82=""), 0, ((Data!AK82*Data!$H82*$G82)/2000) * IF(AND(AJ$5="Particulate", ISNUMBER(Data!$O82)), (1-Data!$O82), 1) * IF(AND($K$3="Yes", ISNUMBER(Data!$Q82)), (1-Data!$Q82), 1))</f>
        <v>0</v>
      </c>
      <c r="AK82" s="3">
        <f>IF(OR(Data!AL82="", Data!$H82="", $G82=""), 0, ((Data!AL82*Data!$H82*$G82)/2000) * IF(AND(AK$5="Particulate", ISNUMBER(Data!$O82)), (1-Data!$O82), 1) * IF(AND($K$3="Yes", ISNUMBER(Data!$Q82)), (1-Data!$Q82), 1))</f>
        <v>0</v>
      </c>
      <c r="AL82" s="3">
        <f>IF(OR(Data!AM82="", Data!$H82="", $G82=""), 0, ((Data!AM82*Data!$H82*$G82)/2000) * IF(AND(AL$5="Particulate", ISNUMBER(Data!$O82)), (1-Data!$O82), 1) * IF(AND($K$3="Yes", ISNUMBER(Data!$Q82)), (1-Data!$Q82), 1))</f>
        <v>0</v>
      </c>
      <c r="AM82" s="3">
        <f>IF(OR(Data!AN82="", Data!$H82="", $G82=""), 0, ((Data!AN82*Data!$H82*$G82)/2000) * IF(AND(AM$5="Particulate", ISNUMBER(Data!$O82)), (1-Data!$O82), 1) * IF(AND($K$3="Yes", ISNUMBER(Data!$Q82)), (1-Data!$Q82), 1))</f>
        <v>0</v>
      </c>
      <c r="AN82" s="3">
        <f>IF(OR(Data!AO82="", Data!$H82="", $G82=""), 0, ((Data!AO82*Data!$H82*$G82)/2000) * IF(AND(AN$5="Particulate", ISNUMBER(Data!$O82)), (1-Data!$O82), 1) * IF(AND($K$3="Yes", ISNUMBER(Data!$Q82)), (1-Data!$Q82), 1))</f>
        <v>0</v>
      </c>
      <c r="AO82" s="3">
        <f>IF(OR(Data!AP82="", Data!$H82="", $G82=""), 0, ((Data!AP82*Data!$H82*$G82)/2000) * IF(AND(AO$5="Particulate", ISNUMBER(Data!$O82)), (1-Data!$O82), 1) * IF(AND($K$3="Yes", ISNUMBER(Data!$Q82)), (1-Data!$Q82), 1))</f>
        <v>0</v>
      </c>
      <c r="AP82" s="3">
        <f>IF(OR(Data!AQ82="", Data!$H82="", $G82=""), 0, ((Data!AQ82*Data!$H82*$G82)/2000) * IF(AND(AP$5="Particulate", ISNUMBER(Data!$O82)), (1-Data!$O82), 1) * IF(AND($K$3="Yes", ISNUMBER(Data!$Q82)), (1-Data!$Q82), 1))</f>
        <v>0</v>
      </c>
      <c r="AQ82" s="3">
        <f>IF(OR(Data!AR82="", Data!$H82="", $G82=""), 0, ((Data!AR82*Data!$H82*$G82)/2000) * IF(AND(AQ$5="Particulate", ISNUMBER(Data!$O82)), (1-Data!$O82), 1) * IF(AND($K$3="Yes", ISNUMBER(Data!$Q82)), (1-Data!$Q82), 1))</f>
        <v>0</v>
      </c>
      <c r="AR82" s="3">
        <f>IF(OR(Data!AS82="", Data!$H82="", $G82=""), 0, ((Data!AS82*Data!$H82*$G82)/2000) * IF(AND(AR$5="Particulate", ISNUMBER(Data!$O82)), (1-Data!$O82), 1) * IF(AND($K$3="Yes", ISNUMBER(Data!$Q82)), (1-Data!$Q82), 1))</f>
        <v>0</v>
      </c>
      <c r="AS82" s="3">
        <f>IF(OR(Data!AT82="", Data!$H82="", $G82=""), 0, ((Data!AT82*Data!$H82*$G82)/2000) * IF(AND(AS$5="Particulate", ISNUMBER(Data!$O82)), (1-Data!$O82), 1) * IF(AND($K$3="Yes", ISNUMBER(Data!$Q82)), (1-Data!$Q82), 1))</f>
        <v>0</v>
      </c>
      <c r="AT82" s="3">
        <f>IF(OR(Data!AU82="", Data!$H82="", $G82=""), 0, ((Data!AU82*Data!$H82*$G82)/2000) * IF(AND(AT$5="Particulate", ISNUMBER(Data!$O82)), (1-Data!$O82), 1) * IF(AND($K$3="Yes", ISNUMBER(Data!$Q82)), (1-Data!$Q82), 1))</f>
        <v>0</v>
      </c>
      <c r="AU82" s="3">
        <f>IF(OR(Data!AV82="", Data!$H82="", $G82=""), 0, ((Data!AV82*Data!$H82*$G82)/2000) * IF(AND(AU$5="Particulate", ISNUMBER(Data!$O82)), (1-Data!$O82), 1) * IF(AND($K$3="Yes", ISNUMBER(Data!$Q82)), (1-Data!$Q82), 1))</f>
        <v>0</v>
      </c>
      <c r="AV82" s="3">
        <f>IF(OR(Data!AW82="", Data!$H82="", $G82=""), 0, ((Data!AW82*Data!$H82*$G82)/2000) * IF(AND(AV$5="Particulate", ISNUMBER(Data!$O82)), (1-Data!$O82), 1) * IF(AND($K$3="Yes", ISNUMBER(Data!$Q82)), (1-Data!$Q82), 1))</f>
        <v>0</v>
      </c>
      <c r="AW82" s="3">
        <f>IF(OR(Data!AX82="", Data!$H82="", $G82=""), 0, ((Data!AX82*Data!$H82*$G82)/2000) * IF(AND(AW$5="Particulate", ISNUMBER(Data!$O82)), (1-Data!$O82), 1) * IF(AND($K$3="Yes", ISNUMBER(Data!$Q82)), (1-Data!$Q82), 1))</f>
        <v>0</v>
      </c>
      <c r="AX82" s="3">
        <f>IF(OR(Data!AY82="", Data!$H82="", $G82=""), 0, ((Data!AY82*Data!$H82*$G82)/2000) * IF(AND(AX$5="Particulate", ISNUMBER(Data!$O82)), (1-Data!$O82), 1) * IF(AND($K$3="Yes", ISNUMBER(Data!$Q82)), (1-Data!$Q82), 1))</f>
        <v>0</v>
      </c>
      <c r="AY82" s="3">
        <f>IF(OR(Data!AZ82="", Data!$H82="", $G82=""), 0, ((Data!AZ82*Data!$H82*$G82)/2000) * IF(AND(AY$5="Particulate", ISNUMBER(Data!$O82)), (1-Data!$O82), 1) * IF(AND($K$3="Yes", ISNUMBER(Data!$Q82)), (1-Data!$Q82), 1))</f>
        <v>0</v>
      </c>
      <c r="AZ82" s="3">
        <f>IF(OR(Data!BA82="", Data!$H82="", $G82=""), 0, ((Data!BA82*Data!$H82*$G82)/2000) * IF(AND(AZ$5="Particulate", ISNUMBER(Data!$O82)), (1-Data!$O82), 1) * IF(AND($K$3="Yes", ISNUMBER(Data!$Q82)), (1-Data!$Q82), 1))</f>
        <v>0</v>
      </c>
      <c r="BA82" s="3">
        <f>IF(OR(Data!BB82="", Data!$H82="", $G82=""), 0, ((Data!BB82*Data!$H82*$G82)/2000) * IF(AND(BA$5="Particulate", ISNUMBER(Data!$O82)), (1-Data!$O82), 1) * IF(AND($K$3="Yes", ISNUMBER(Data!$Q82)), (1-Data!$Q82), 1))</f>
        <v>0</v>
      </c>
      <c r="BB82" s="3">
        <f>IF(OR(Data!BC82="", Data!$H82="", $G82=""), 0, ((Data!BC82*Data!$H82*$G82)/2000) * IF(AND(BB$5="Particulate", ISNUMBER(Data!$O82)), (1-Data!$O82), 1) * IF(AND($K$3="Yes", ISNUMBER(Data!$Q82)), (1-Data!$Q82), 1))</f>
        <v>0</v>
      </c>
      <c r="BC82" s="3">
        <f>IF(OR(Data!BD82="", Data!$H82="", $G82=""), 0, ((Data!BD82*Data!$H82*$G82)/2000) * IF(AND(BC$5="Particulate", ISNUMBER(Data!$O82)), (1-Data!$O82), 1) * IF(AND($K$3="Yes", ISNUMBER(Data!$Q82)), (1-Data!$Q82), 1))</f>
        <v>0</v>
      </c>
      <c r="BD82" s="3">
        <f>IF(OR(Data!BE82="", Data!$H82="", $G82=""), 0, ((Data!BE82*Data!$H82*$G82)/2000) * IF(AND(BD$5="Particulate", ISNUMBER(Data!$O82)), (1-Data!$O82), 1) * IF(AND($K$3="Yes", ISNUMBER(Data!$Q82)), (1-Data!$Q82), 1))</f>
        <v>0</v>
      </c>
      <c r="BE82" s="3">
        <f>IF(OR(Data!BF82="", Data!$H82="", $G82=""), 0, ((Data!BF82*Data!$H82*$G82)/2000) * IF(AND(BE$5="Particulate", ISNUMBER(Data!$O82)), (1-Data!$O82), 1) * IF(AND($K$3="Yes", ISNUMBER(Data!$Q82)), (1-Data!$Q82), 1))</f>
        <v>0</v>
      </c>
      <c r="BF82" s="3">
        <f>IF(OR(Data!BG82="", Data!$H82="", $G82=""), 0, ((Data!BG82*Data!$H82*$G82)/2000) * IF(AND(BF$5="Particulate", ISNUMBER(Data!$O82)), (1-Data!$O82), 1) * IF(AND($K$3="Yes", ISNUMBER(Data!$Q82)), (1-Data!$Q82), 1))</f>
        <v>0</v>
      </c>
      <c r="BG82" s="3">
        <f>IF(OR(Data!BH82="", Data!$H82="", $G82=""), 0, ((Data!BH82*Data!$H82*$G82)/2000) * IF(AND(BG$5="Particulate", ISNUMBER(Data!$O82)), (1-Data!$O82), 1) * IF(AND($K$3="Yes", ISNUMBER(Data!$Q82)), (1-Data!$Q82), 1))</f>
        <v>0</v>
      </c>
      <c r="BH82" s="3">
        <f>IF(OR(Data!BI82="", Data!$H82="", $G82=""), 0, ((Data!BI82*Data!$H82*$G82)/2000) * IF(AND(BH$5="Particulate", ISNUMBER(Data!$O82)), (1-Data!$O82), 1) * IF(AND($K$3="Yes", ISNUMBER(Data!$Q82)), (1-Data!$Q82), 1))</f>
        <v>0</v>
      </c>
      <c r="BI82" s="3">
        <f>IF(OR(Data!BJ82="", Data!$H82="", $G82=""), 0, ((Data!BJ82*Data!$H82*$G82)/2000) * IF(AND(BI$5="Particulate", ISNUMBER(Data!$O82)), (1-Data!$O82), 1) * IF(AND($K$3="Yes", ISNUMBER(Data!$Q82)), (1-Data!$Q82), 1))</f>
        <v>0</v>
      </c>
      <c r="BJ82" s="3">
        <f>IF(OR(Data!BK82="", Data!$H82="", $G82=""), 0, ((Data!BK82*Data!$H82*$G82)/2000) * IF(AND(BJ$5="Particulate", ISNUMBER(Data!$O82)), (1-Data!$O82), 1) * IF(AND($K$3="Yes", ISNUMBER(Data!$Q82)), (1-Data!$Q82), 1))</f>
        <v>0</v>
      </c>
      <c r="BK82" s="3">
        <f>IF(OR(Data!BL82="", Data!$H82="", $G82=""), 0, ((Data!BL82*Data!$H82*$G82)/2000) * IF(AND(BK$5="Particulate", ISNUMBER(Data!$O82)), (1-Data!$O82), 1) * IF(AND($K$3="Yes", ISNUMBER(Data!$Q82)), (1-Data!$Q82), 1))</f>
        <v>0</v>
      </c>
      <c r="BL82" s="3">
        <f>IF(OR(Data!BM82="", Data!$H82="", $G82=""), 0, ((Data!BM82*Data!$H82*$G82)/2000) * IF(AND(BL$5="Particulate", ISNUMBER(Data!$O82)), (1-Data!$O82), 1) * IF(AND($K$3="Yes", ISNUMBER(Data!$Q82)), (1-Data!$Q82), 1))</f>
        <v>0</v>
      </c>
      <c r="BM82" s="3">
        <f>IF(OR(Data!BN82="", Data!$H82="", $G82=""), 0, ((Data!BN82*Data!$H82*$G82)/2000) * IF(AND(BM$5="Particulate", ISNUMBER(Data!$O82)), (1-Data!$O82), 1) * IF(AND($K$3="Yes", ISNUMBER(Data!$Q82)), (1-Data!$Q82), 1))</f>
        <v>0</v>
      </c>
      <c r="BN82" s="3">
        <f>IF(OR(Data!BO82="", Data!$H82="", $G82=""), 0, ((Data!BO82*Data!$H82*$G82)/2000) * IF(AND(BN$5="Particulate", ISNUMBER(Data!$O82)), (1-Data!$O82), 1) * IF(AND($K$3="Yes", ISNUMBER(Data!$Q82)), (1-Data!$Q82), 1))</f>
        <v>0</v>
      </c>
      <c r="BO82" s="3">
        <f>IF(OR(Data!BP82="", Data!$H82="", $G82=""), 0, ((Data!BP82*Data!$H82*$G82)/2000) * IF(AND(BO$5="Particulate", ISNUMBER(Data!$O82)), (1-Data!$O82), 1) * IF(AND($K$3="Yes", ISNUMBER(Data!$Q82)), (1-Data!$Q82), 1))</f>
        <v>0</v>
      </c>
      <c r="BP82" s="3">
        <f>IF(OR(Data!BQ82="", Data!$H82="", $G82=""), 0, ((Data!BQ82*Data!$H82*$G82)/2000) * IF(AND(BP$5="Particulate", ISNUMBER(Data!$O82)), (1-Data!$O82), 1) * IF(AND($K$3="Yes", ISNUMBER(Data!$Q82)), (1-Data!$Q82), 1))</f>
        <v>0</v>
      </c>
      <c r="BQ82" s="3">
        <f>IF(OR(Data!BR82="", Data!$H82="", $G82=""), 0, ((Data!BR82*Data!$H82*$G82)/2000) * IF(AND(BQ$5="Particulate", ISNUMBER(Data!$O82)), (1-Data!$O82), 1) * IF(AND($K$3="Yes", ISNUMBER(Data!$Q82)), (1-Data!$Q82), 1))</f>
        <v>0</v>
      </c>
      <c r="BR82" s="3">
        <f>IF(OR(Data!BS82="", Data!$H82="", $G82=""), 0, ((Data!BS82*Data!$H82*$G82)/2000) * IF(AND(BR$5="Particulate", ISNUMBER(Data!$O82)), (1-Data!$O82), 1) * IF(AND($K$3="Yes", ISNUMBER(Data!$Q82)), (1-Data!$Q82), 1))</f>
        <v>0</v>
      </c>
      <c r="BS82" s="3">
        <f>IF(OR(Data!BT82="", Data!$H82="", $G82=""), 0, ((Data!BT82*Data!$H82*$G82)/2000) * IF(AND(BS$5="Particulate", ISNUMBER(Data!$O82)), (1-Data!$O82), 1) * IF(AND($K$3="Yes", ISNUMBER(Data!$Q82)), (1-Data!$Q82), 1))</f>
        <v>0</v>
      </c>
      <c r="BT82" s="3">
        <f>IF(OR(Data!BU82="", Data!$H82="", $G82=""), 0, ((Data!BU82*Data!$H82*$G82)/2000) * IF(AND(BT$5="Particulate", ISNUMBER(Data!$O82)), (1-Data!$O82), 1) * IF(AND($K$3="Yes", ISNUMBER(Data!$Q82)), (1-Data!$Q82), 1))</f>
        <v>0</v>
      </c>
      <c r="BU82" s="3">
        <f>IF(OR(Data!BV82="", Data!$H82="", $G82=""), 0, ((Data!BV82*Data!$H82*$G82)/2000) * IF(AND(BU$5="Particulate", ISNUMBER(Data!$O82)), (1-Data!$O82), 1) * IF(AND($K$3="Yes", ISNUMBER(Data!$Q82)), (1-Data!$Q82), 1))</f>
        <v>0</v>
      </c>
      <c r="BV82" s="3">
        <f>IF(OR(Data!BW82="", Data!$H82="", $G82=""), 0, ((Data!BW82*Data!$H82*$G82)/2000) * IF(AND(BV$5="Particulate", ISNUMBER(Data!$O82)), (1-Data!$O82), 1) * IF(AND($K$3="Yes", ISNUMBER(Data!$Q82)), (1-Data!$Q82), 1))</f>
        <v>0</v>
      </c>
      <c r="BW82" s="3">
        <f>IF(OR(Data!BX82="", Data!$H82="", $G82=""), 0, ((Data!BX82*Data!$H82*$G82)/2000) * IF(AND(BW$5="Particulate", ISNUMBER(Data!$O82)), (1-Data!$O82), 1) * IF(AND($K$3="Yes", ISNUMBER(Data!$Q82)), (1-Data!$Q82), 1))</f>
        <v>0</v>
      </c>
      <c r="BX82" s="3">
        <f>IF(OR(Data!BY82="", Data!$H82="", $G82=""), 0, ((Data!BY82*Data!$H82*$G82)/2000) * IF(AND(BX$5="Particulate", ISNUMBER(Data!$O82)), (1-Data!$O82), 1) * IF(AND($K$3="Yes", ISNUMBER(Data!$Q82)), (1-Data!$Q82), 1))</f>
        <v>0</v>
      </c>
      <c r="BY82" s="3">
        <f>IF(OR(Data!BZ82="", Data!$H82="", $G82=""), 0, ((Data!BZ82*Data!$H82*$G82)/2000) * IF(AND(BY$5="Particulate", ISNUMBER(Data!$O82)), (1-Data!$O82), 1) * IF(AND($K$3="Yes", ISNUMBER(Data!$Q82)), (1-Data!$Q82), 1))</f>
        <v>0</v>
      </c>
      <c r="BZ82" s="3">
        <f>IF(OR(Data!CA82="", Data!$H82="", $G82=""), 0, ((Data!CA82*Data!$H82*$G82)/2000) * IF(AND(BZ$5="Particulate", ISNUMBER(Data!$O82)), (1-Data!$O82), 1) * IF(AND($K$3="Yes", ISNUMBER(Data!$Q82)), (1-Data!$Q82), 1))</f>
        <v>0</v>
      </c>
    </row>
    <row r="83" spans="1:78" x14ac:dyDescent="0.25">
      <c r="A83" s="347">
        <f>Data!A83</f>
        <v>75</v>
      </c>
      <c r="B83" s="108">
        <f>Data!B83</f>
        <v>0</v>
      </c>
      <c r="C83" s="108">
        <f>Data!C83</f>
        <v>0</v>
      </c>
      <c r="D83" s="108">
        <f>Data!D83</f>
        <v>0</v>
      </c>
      <c r="E83" s="108">
        <f>Data!E83</f>
        <v>0</v>
      </c>
      <c r="F83" s="108">
        <f>Data!F83</f>
        <v>0</v>
      </c>
      <c r="G83" s="189"/>
      <c r="Q83" s="365">
        <f>IF(ISNUMBER(Data!$K83), (Data!$K83*$G83)/2000, IF(AND(ISNUMBER(Data!$H83), ISNUMBER(Data!$I83)), (Data!$H83*Data!$I83*$G83)/2000, 0))</f>
        <v>0</v>
      </c>
      <c r="R83" s="17">
        <f>IF(ISNUMBER(Data!$L83), (Data!$L83*$G83)/2000, IF(AND(ISNUMBER(Data!$H83), ISNUMBER(Data!$J83)), (Data!$H83*Data!$J83*$G83)/2000, 0)) * IF(ISNUMBER(Data!$O83), 1-Data!$O83, 1) * IF(AND($K$3="yes",ISNUMBER(Data!$Q83)),(1-Data!$Q83),1)</f>
        <v>0</v>
      </c>
      <c r="S83" s="3">
        <f>IF(OR(Data!T83="", Data!$H83="", $G83=""), 0, ((Data!T83*Data!$H83*$G83)/2000) * IF(AND(S$5="Particulate", ISNUMBER(Data!$O83)), (1-Data!$O83), 1) * IF(AND($K$3="Yes", ISNUMBER(Data!$Q83)), (1-Data!$Q83), 1))</f>
        <v>0</v>
      </c>
      <c r="T83" s="3">
        <f>IF(OR(Data!U83="", Data!$H83="", $G83=""), 0, ((Data!U83*Data!$H83*$G83)/2000) * IF(AND(T$5="Particulate", ISNUMBER(Data!$O83)), (1-Data!$O83), 1) * IF(AND($K$3="Yes", ISNUMBER(Data!$Q83)), (1-Data!$Q83), 1))</f>
        <v>0</v>
      </c>
      <c r="U83" s="3">
        <f>IF(OR(Data!V83="", Data!$H83="", $G83=""), 0, ((Data!V83*Data!$H83*$G83)/2000) * IF(AND(U$5="Particulate", ISNUMBER(Data!$O83)), (1-Data!$O83), 1) * IF(AND($K$3="Yes", ISNUMBER(Data!$Q83)), (1-Data!$Q83), 1))</f>
        <v>0</v>
      </c>
      <c r="V83" s="3">
        <f>IF(OR(Data!W83="", Data!$H83="", $G83=""), 0, ((Data!W83*Data!$H83*$G83)/2000) * IF(AND(V$5="Particulate", ISNUMBER(Data!$O83)), (1-Data!$O83), 1) * IF(AND($K$3="Yes", ISNUMBER(Data!$Q83)), (1-Data!$Q83), 1))</f>
        <v>0</v>
      </c>
      <c r="W83" s="3">
        <f>IF(OR(Data!X83="", Data!$H83="", $G83=""), 0, ((Data!X83*Data!$H83*$G83)/2000) * IF(AND(W$5="Particulate", ISNUMBER(Data!$O83)), (1-Data!$O83), 1) * IF(AND($K$3="Yes", ISNUMBER(Data!$Q83)), (1-Data!$Q83), 1))</f>
        <v>0</v>
      </c>
      <c r="X83" s="3">
        <f>IF(OR(Data!Y83="", Data!$H83="", $G83=""), 0, ((Data!Y83*Data!$H83*$G83)/2000) * IF(AND(X$5="Particulate", ISNUMBER(Data!$O83)), (1-Data!$O83), 1) * IF(AND($K$3="Yes", ISNUMBER(Data!$Q83)), (1-Data!$Q83), 1))</f>
        <v>0</v>
      </c>
      <c r="Y83" s="3">
        <f>IF(OR(Data!Z83="", Data!$H83="", $G83=""), 0, ((Data!Z83*Data!$H83*$G83)/2000) * IF(AND(Y$5="Particulate", ISNUMBER(Data!$O83)), (1-Data!$O83), 1) * IF(AND($K$3="Yes", ISNUMBER(Data!$Q83)), (1-Data!$Q83), 1))</f>
        <v>0</v>
      </c>
      <c r="Z83" s="3">
        <f>IF(OR(Data!AA83="", Data!$H83="", $G83=""), 0, ((Data!AA83*Data!$H83*$G83)/2000) * IF(AND(Z$5="Particulate", ISNUMBER(Data!$O83)), (1-Data!$O83), 1) * IF(AND($K$3="Yes", ISNUMBER(Data!$Q83)), (1-Data!$Q83), 1))</f>
        <v>0</v>
      </c>
      <c r="AA83" s="3">
        <f>IF(OR(Data!AB83="", Data!$H83="", $G83=""), 0, ((Data!AB83*Data!$H83*$G83)/2000) * IF(AND(AA$5="Particulate", ISNUMBER(Data!$O83)), (1-Data!$O83), 1) * IF(AND($K$3="Yes", ISNUMBER(Data!$Q83)), (1-Data!$Q83), 1))</f>
        <v>0</v>
      </c>
      <c r="AB83" s="3">
        <f>IF(OR(Data!AC83="", Data!$H83="", $G83=""), 0, ((Data!AC83*Data!$H83*$G83)/2000) * IF(AND(AB$5="Particulate", ISNUMBER(Data!$O83)), (1-Data!$O83), 1) * IF(AND($K$3="Yes", ISNUMBER(Data!$Q83)), (1-Data!$Q83), 1))</f>
        <v>0</v>
      </c>
      <c r="AC83" s="3">
        <f>IF(OR(Data!AD83="", Data!$H83="", $G83=""), 0, ((Data!AD83*Data!$H83*$G83)/2000) * IF(AND(AC$5="Particulate", ISNUMBER(Data!$O83)), (1-Data!$O83), 1) * IF(AND($K$3="Yes", ISNUMBER(Data!$Q83)), (1-Data!$Q83), 1))</f>
        <v>0</v>
      </c>
      <c r="AD83" s="3">
        <f>IF(OR(Data!AE83="", Data!$H83="", $G83=""), 0, ((Data!AE83*Data!$H83*$G83)/2000) * IF(AND(AD$5="Particulate", ISNUMBER(Data!$O83)), (1-Data!$O83), 1) * IF(AND($K$3="Yes", ISNUMBER(Data!$Q83)), (1-Data!$Q83), 1))</f>
        <v>0</v>
      </c>
      <c r="AE83" s="3">
        <f>IF(OR(Data!AF83="", Data!$H83="", $G83=""), 0, ((Data!AF83*Data!$H83*$G83)/2000) * IF(AND(AE$5="Particulate", ISNUMBER(Data!$O83)), (1-Data!$O83), 1) * IF(AND($K$3="Yes", ISNUMBER(Data!$Q83)), (1-Data!$Q83), 1))</f>
        <v>0</v>
      </c>
      <c r="AF83" s="3">
        <f>IF(OR(Data!AG83="", Data!$H83="", $G83=""), 0, ((Data!AG83*Data!$H83*$G83)/2000) * IF(AND(AF$5="Particulate", ISNUMBER(Data!$O83)), (1-Data!$O83), 1) * IF(AND($K$3="Yes", ISNUMBER(Data!$Q83)), (1-Data!$Q83), 1))</f>
        <v>0</v>
      </c>
      <c r="AG83" s="3">
        <f>IF(OR(Data!AH83="", Data!$H83="", $G83=""), 0, ((Data!AH83*Data!$H83*$G83)/2000) * IF(AND(AG$5="Particulate", ISNUMBER(Data!$O83)), (1-Data!$O83), 1) * IF(AND($K$3="Yes", ISNUMBER(Data!$Q83)), (1-Data!$Q83), 1))</f>
        <v>0</v>
      </c>
      <c r="AH83" s="3">
        <f>IF(OR(Data!AI83="", Data!$H83="", $G83=""), 0, ((Data!AI83*Data!$H83*$G83)/2000) * IF(AND(AH$5="Particulate", ISNUMBER(Data!$O83)), (1-Data!$O83), 1) * IF(AND($K$3="Yes", ISNUMBER(Data!$Q83)), (1-Data!$Q83), 1))</f>
        <v>0</v>
      </c>
      <c r="AI83" s="3">
        <f>IF(OR(Data!AJ83="", Data!$H83="", $G83=""), 0, ((Data!AJ83*Data!$H83*$G83)/2000) * IF(AND(AI$5="Particulate", ISNUMBER(Data!$O83)), (1-Data!$O83), 1) * IF(AND($K$3="Yes", ISNUMBER(Data!$Q83)), (1-Data!$Q83), 1))</f>
        <v>0</v>
      </c>
      <c r="AJ83" s="3">
        <f>IF(OR(Data!AK83="", Data!$H83="", $G83=""), 0, ((Data!AK83*Data!$H83*$G83)/2000) * IF(AND(AJ$5="Particulate", ISNUMBER(Data!$O83)), (1-Data!$O83), 1) * IF(AND($K$3="Yes", ISNUMBER(Data!$Q83)), (1-Data!$Q83), 1))</f>
        <v>0</v>
      </c>
      <c r="AK83" s="3">
        <f>IF(OR(Data!AL83="", Data!$H83="", $G83=""), 0, ((Data!AL83*Data!$H83*$G83)/2000) * IF(AND(AK$5="Particulate", ISNUMBER(Data!$O83)), (1-Data!$O83), 1) * IF(AND($K$3="Yes", ISNUMBER(Data!$Q83)), (1-Data!$Q83), 1))</f>
        <v>0</v>
      </c>
      <c r="AL83" s="3">
        <f>IF(OR(Data!AM83="", Data!$H83="", $G83=""), 0, ((Data!AM83*Data!$H83*$G83)/2000) * IF(AND(AL$5="Particulate", ISNUMBER(Data!$O83)), (1-Data!$O83), 1) * IF(AND($K$3="Yes", ISNUMBER(Data!$Q83)), (1-Data!$Q83), 1))</f>
        <v>0</v>
      </c>
      <c r="AM83" s="3">
        <f>IF(OR(Data!AN83="", Data!$H83="", $G83=""), 0, ((Data!AN83*Data!$H83*$G83)/2000) * IF(AND(AM$5="Particulate", ISNUMBER(Data!$O83)), (1-Data!$O83), 1) * IF(AND($K$3="Yes", ISNUMBER(Data!$Q83)), (1-Data!$Q83), 1))</f>
        <v>0</v>
      </c>
      <c r="AN83" s="3">
        <f>IF(OR(Data!AO83="", Data!$H83="", $G83=""), 0, ((Data!AO83*Data!$H83*$G83)/2000) * IF(AND(AN$5="Particulate", ISNUMBER(Data!$O83)), (1-Data!$O83), 1) * IF(AND($K$3="Yes", ISNUMBER(Data!$Q83)), (1-Data!$Q83), 1))</f>
        <v>0</v>
      </c>
      <c r="AO83" s="3">
        <f>IF(OR(Data!AP83="", Data!$H83="", $G83=""), 0, ((Data!AP83*Data!$H83*$G83)/2000) * IF(AND(AO$5="Particulate", ISNUMBER(Data!$O83)), (1-Data!$O83), 1) * IF(AND($K$3="Yes", ISNUMBER(Data!$Q83)), (1-Data!$Q83), 1))</f>
        <v>0</v>
      </c>
      <c r="AP83" s="3">
        <f>IF(OR(Data!AQ83="", Data!$H83="", $G83=""), 0, ((Data!AQ83*Data!$H83*$G83)/2000) * IF(AND(AP$5="Particulate", ISNUMBER(Data!$O83)), (1-Data!$O83), 1) * IF(AND($K$3="Yes", ISNUMBER(Data!$Q83)), (1-Data!$Q83), 1))</f>
        <v>0</v>
      </c>
      <c r="AQ83" s="3">
        <f>IF(OR(Data!AR83="", Data!$H83="", $G83=""), 0, ((Data!AR83*Data!$H83*$G83)/2000) * IF(AND(AQ$5="Particulate", ISNUMBER(Data!$O83)), (1-Data!$O83), 1) * IF(AND($K$3="Yes", ISNUMBER(Data!$Q83)), (1-Data!$Q83), 1))</f>
        <v>0</v>
      </c>
      <c r="AR83" s="3">
        <f>IF(OR(Data!AS83="", Data!$H83="", $G83=""), 0, ((Data!AS83*Data!$H83*$G83)/2000) * IF(AND(AR$5="Particulate", ISNUMBER(Data!$O83)), (1-Data!$O83), 1) * IF(AND($K$3="Yes", ISNUMBER(Data!$Q83)), (1-Data!$Q83), 1))</f>
        <v>0</v>
      </c>
      <c r="AS83" s="3">
        <f>IF(OR(Data!AT83="", Data!$H83="", $G83=""), 0, ((Data!AT83*Data!$H83*$G83)/2000) * IF(AND(AS$5="Particulate", ISNUMBER(Data!$O83)), (1-Data!$O83), 1) * IF(AND($K$3="Yes", ISNUMBER(Data!$Q83)), (1-Data!$Q83), 1))</f>
        <v>0</v>
      </c>
      <c r="AT83" s="3">
        <f>IF(OR(Data!AU83="", Data!$H83="", $G83=""), 0, ((Data!AU83*Data!$H83*$G83)/2000) * IF(AND(AT$5="Particulate", ISNUMBER(Data!$O83)), (1-Data!$O83), 1) * IF(AND($K$3="Yes", ISNUMBER(Data!$Q83)), (1-Data!$Q83), 1))</f>
        <v>0</v>
      </c>
      <c r="AU83" s="3">
        <f>IF(OR(Data!AV83="", Data!$H83="", $G83=""), 0, ((Data!AV83*Data!$H83*$G83)/2000) * IF(AND(AU$5="Particulate", ISNUMBER(Data!$O83)), (1-Data!$O83), 1) * IF(AND($K$3="Yes", ISNUMBER(Data!$Q83)), (1-Data!$Q83), 1))</f>
        <v>0</v>
      </c>
      <c r="AV83" s="3">
        <f>IF(OR(Data!AW83="", Data!$H83="", $G83=""), 0, ((Data!AW83*Data!$H83*$G83)/2000) * IF(AND(AV$5="Particulate", ISNUMBER(Data!$O83)), (1-Data!$O83), 1) * IF(AND($K$3="Yes", ISNUMBER(Data!$Q83)), (1-Data!$Q83), 1))</f>
        <v>0</v>
      </c>
      <c r="AW83" s="3">
        <f>IF(OR(Data!AX83="", Data!$H83="", $G83=""), 0, ((Data!AX83*Data!$H83*$G83)/2000) * IF(AND(AW$5="Particulate", ISNUMBER(Data!$O83)), (1-Data!$O83), 1) * IF(AND($K$3="Yes", ISNUMBER(Data!$Q83)), (1-Data!$Q83), 1))</f>
        <v>0</v>
      </c>
      <c r="AX83" s="3">
        <f>IF(OR(Data!AY83="", Data!$H83="", $G83=""), 0, ((Data!AY83*Data!$H83*$G83)/2000) * IF(AND(AX$5="Particulate", ISNUMBER(Data!$O83)), (1-Data!$O83), 1) * IF(AND($K$3="Yes", ISNUMBER(Data!$Q83)), (1-Data!$Q83), 1))</f>
        <v>0</v>
      </c>
      <c r="AY83" s="3">
        <f>IF(OR(Data!AZ83="", Data!$H83="", $G83=""), 0, ((Data!AZ83*Data!$H83*$G83)/2000) * IF(AND(AY$5="Particulate", ISNUMBER(Data!$O83)), (1-Data!$O83), 1) * IF(AND($K$3="Yes", ISNUMBER(Data!$Q83)), (1-Data!$Q83), 1))</f>
        <v>0</v>
      </c>
      <c r="AZ83" s="3">
        <f>IF(OR(Data!BA83="", Data!$H83="", $G83=""), 0, ((Data!BA83*Data!$H83*$G83)/2000) * IF(AND(AZ$5="Particulate", ISNUMBER(Data!$O83)), (1-Data!$O83), 1) * IF(AND($K$3="Yes", ISNUMBER(Data!$Q83)), (1-Data!$Q83), 1))</f>
        <v>0</v>
      </c>
      <c r="BA83" s="3">
        <f>IF(OR(Data!BB83="", Data!$H83="", $G83=""), 0, ((Data!BB83*Data!$H83*$G83)/2000) * IF(AND(BA$5="Particulate", ISNUMBER(Data!$O83)), (1-Data!$O83), 1) * IF(AND($K$3="Yes", ISNUMBER(Data!$Q83)), (1-Data!$Q83), 1))</f>
        <v>0</v>
      </c>
      <c r="BB83" s="3">
        <f>IF(OR(Data!BC83="", Data!$H83="", $G83=""), 0, ((Data!BC83*Data!$H83*$G83)/2000) * IF(AND(BB$5="Particulate", ISNUMBER(Data!$O83)), (1-Data!$O83), 1) * IF(AND($K$3="Yes", ISNUMBER(Data!$Q83)), (1-Data!$Q83), 1))</f>
        <v>0</v>
      </c>
      <c r="BC83" s="3">
        <f>IF(OR(Data!BD83="", Data!$H83="", $G83=""), 0, ((Data!BD83*Data!$H83*$G83)/2000) * IF(AND(BC$5="Particulate", ISNUMBER(Data!$O83)), (1-Data!$O83), 1) * IF(AND($K$3="Yes", ISNUMBER(Data!$Q83)), (1-Data!$Q83), 1))</f>
        <v>0</v>
      </c>
      <c r="BD83" s="3">
        <f>IF(OR(Data!BE83="", Data!$H83="", $G83=""), 0, ((Data!BE83*Data!$H83*$G83)/2000) * IF(AND(BD$5="Particulate", ISNUMBER(Data!$O83)), (1-Data!$O83), 1) * IF(AND($K$3="Yes", ISNUMBER(Data!$Q83)), (1-Data!$Q83), 1))</f>
        <v>0</v>
      </c>
      <c r="BE83" s="3">
        <f>IF(OR(Data!BF83="", Data!$H83="", $G83=""), 0, ((Data!BF83*Data!$H83*$G83)/2000) * IF(AND(BE$5="Particulate", ISNUMBER(Data!$O83)), (1-Data!$O83), 1) * IF(AND($K$3="Yes", ISNUMBER(Data!$Q83)), (1-Data!$Q83), 1))</f>
        <v>0</v>
      </c>
      <c r="BF83" s="3">
        <f>IF(OR(Data!BG83="", Data!$H83="", $G83=""), 0, ((Data!BG83*Data!$H83*$G83)/2000) * IF(AND(BF$5="Particulate", ISNUMBER(Data!$O83)), (1-Data!$O83), 1) * IF(AND($K$3="Yes", ISNUMBER(Data!$Q83)), (1-Data!$Q83), 1))</f>
        <v>0</v>
      </c>
      <c r="BG83" s="3">
        <f>IF(OR(Data!BH83="", Data!$H83="", $G83=""), 0, ((Data!BH83*Data!$H83*$G83)/2000) * IF(AND(BG$5="Particulate", ISNUMBER(Data!$O83)), (1-Data!$O83), 1) * IF(AND($K$3="Yes", ISNUMBER(Data!$Q83)), (1-Data!$Q83), 1))</f>
        <v>0</v>
      </c>
      <c r="BH83" s="3">
        <f>IF(OR(Data!BI83="", Data!$H83="", $G83=""), 0, ((Data!BI83*Data!$H83*$G83)/2000) * IF(AND(BH$5="Particulate", ISNUMBER(Data!$O83)), (1-Data!$O83), 1) * IF(AND($K$3="Yes", ISNUMBER(Data!$Q83)), (1-Data!$Q83), 1))</f>
        <v>0</v>
      </c>
      <c r="BI83" s="3">
        <f>IF(OR(Data!BJ83="", Data!$H83="", $G83=""), 0, ((Data!BJ83*Data!$H83*$G83)/2000) * IF(AND(BI$5="Particulate", ISNUMBER(Data!$O83)), (1-Data!$O83), 1) * IF(AND($K$3="Yes", ISNUMBER(Data!$Q83)), (1-Data!$Q83), 1))</f>
        <v>0</v>
      </c>
      <c r="BJ83" s="3">
        <f>IF(OR(Data!BK83="", Data!$H83="", $G83=""), 0, ((Data!BK83*Data!$H83*$G83)/2000) * IF(AND(BJ$5="Particulate", ISNUMBER(Data!$O83)), (1-Data!$O83), 1) * IF(AND($K$3="Yes", ISNUMBER(Data!$Q83)), (1-Data!$Q83), 1))</f>
        <v>0</v>
      </c>
      <c r="BK83" s="3">
        <f>IF(OR(Data!BL83="", Data!$H83="", $G83=""), 0, ((Data!BL83*Data!$H83*$G83)/2000) * IF(AND(BK$5="Particulate", ISNUMBER(Data!$O83)), (1-Data!$O83), 1) * IF(AND($K$3="Yes", ISNUMBER(Data!$Q83)), (1-Data!$Q83), 1))</f>
        <v>0</v>
      </c>
      <c r="BL83" s="3">
        <f>IF(OR(Data!BM83="", Data!$H83="", $G83=""), 0, ((Data!BM83*Data!$H83*$G83)/2000) * IF(AND(BL$5="Particulate", ISNUMBER(Data!$O83)), (1-Data!$O83), 1) * IF(AND($K$3="Yes", ISNUMBER(Data!$Q83)), (1-Data!$Q83), 1))</f>
        <v>0</v>
      </c>
      <c r="BM83" s="3">
        <f>IF(OR(Data!BN83="", Data!$H83="", $G83=""), 0, ((Data!BN83*Data!$H83*$G83)/2000) * IF(AND(BM$5="Particulate", ISNUMBER(Data!$O83)), (1-Data!$O83), 1) * IF(AND($K$3="Yes", ISNUMBER(Data!$Q83)), (1-Data!$Q83), 1))</f>
        <v>0</v>
      </c>
      <c r="BN83" s="3">
        <f>IF(OR(Data!BO83="", Data!$H83="", $G83=""), 0, ((Data!BO83*Data!$H83*$G83)/2000) * IF(AND(BN$5="Particulate", ISNUMBER(Data!$O83)), (1-Data!$O83), 1) * IF(AND($K$3="Yes", ISNUMBER(Data!$Q83)), (1-Data!$Q83), 1))</f>
        <v>0</v>
      </c>
      <c r="BO83" s="3">
        <f>IF(OR(Data!BP83="", Data!$H83="", $G83=""), 0, ((Data!BP83*Data!$H83*$G83)/2000) * IF(AND(BO$5="Particulate", ISNUMBER(Data!$O83)), (1-Data!$O83), 1) * IF(AND($K$3="Yes", ISNUMBER(Data!$Q83)), (1-Data!$Q83), 1))</f>
        <v>0</v>
      </c>
      <c r="BP83" s="3">
        <f>IF(OR(Data!BQ83="", Data!$H83="", $G83=""), 0, ((Data!BQ83*Data!$H83*$G83)/2000) * IF(AND(BP$5="Particulate", ISNUMBER(Data!$O83)), (1-Data!$O83), 1) * IF(AND($K$3="Yes", ISNUMBER(Data!$Q83)), (1-Data!$Q83), 1))</f>
        <v>0</v>
      </c>
      <c r="BQ83" s="3">
        <f>IF(OR(Data!BR83="", Data!$H83="", $G83=""), 0, ((Data!BR83*Data!$H83*$G83)/2000) * IF(AND(BQ$5="Particulate", ISNUMBER(Data!$O83)), (1-Data!$O83), 1) * IF(AND($K$3="Yes", ISNUMBER(Data!$Q83)), (1-Data!$Q83), 1))</f>
        <v>0</v>
      </c>
      <c r="BR83" s="3">
        <f>IF(OR(Data!BS83="", Data!$H83="", $G83=""), 0, ((Data!BS83*Data!$H83*$G83)/2000) * IF(AND(BR$5="Particulate", ISNUMBER(Data!$O83)), (1-Data!$O83), 1) * IF(AND($K$3="Yes", ISNUMBER(Data!$Q83)), (1-Data!$Q83), 1))</f>
        <v>0</v>
      </c>
      <c r="BS83" s="3">
        <f>IF(OR(Data!BT83="", Data!$H83="", $G83=""), 0, ((Data!BT83*Data!$H83*$G83)/2000) * IF(AND(BS$5="Particulate", ISNUMBER(Data!$O83)), (1-Data!$O83), 1) * IF(AND($K$3="Yes", ISNUMBER(Data!$Q83)), (1-Data!$Q83), 1))</f>
        <v>0</v>
      </c>
      <c r="BT83" s="3">
        <f>IF(OR(Data!BU83="", Data!$H83="", $G83=""), 0, ((Data!BU83*Data!$H83*$G83)/2000) * IF(AND(BT$5="Particulate", ISNUMBER(Data!$O83)), (1-Data!$O83), 1) * IF(AND($K$3="Yes", ISNUMBER(Data!$Q83)), (1-Data!$Q83), 1))</f>
        <v>0</v>
      </c>
      <c r="BU83" s="3">
        <f>IF(OR(Data!BV83="", Data!$H83="", $G83=""), 0, ((Data!BV83*Data!$H83*$G83)/2000) * IF(AND(BU$5="Particulate", ISNUMBER(Data!$O83)), (1-Data!$O83), 1) * IF(AND($K$3="Yes", ISNUMBER(Data!$Q83)), (1-Data!$Q83), 1))</f>
        <v>0</v>
      </c>
      <c r="BV83" s="3">
        <f>IF(OR(Data!BW83="", Data!$H83="", $G83=""), 0, ((Data!BW83*Data!$H83*$G83)/2000) * IF(AND(BV$5="Particulate", ISNUMBER(Data!$O83)), (1-Data!$O83), 1) * IF(AND($K$3="Yes", ISNUMBER(Data!$Q83)), (1-Data!$Q83), 1))</f>
        <v>0</v>
      </c>
      <c r="BW83" s="3">
        <f>IF(OR(Data!BX83="", Data!$H83="", $G83=""), 0, ((Data!BX83*Data!$H83*$G83)/2000) * IF(AND(BW$5="Particulate", ISNUMBER(Data!$O83)), (1-Data!$O83), 1) * IF(AND($K$3="Yes", ISNUMBER(Data!$Q83)), (1-Data!$Q83), 1))</f>
        <v>0</v>
      </c>
      <c r="BX83" s="3">
        <f>IF(OR(Data!BY83="", Data!$H83="", $G83=""), 0, ((Data!BY83*Data!$H83*$G83)/2000) * IF(AND(BX$5="Particulate", ISNUMBER(Data!$O83)), (1-Data!$O83), 1) * IF(AND($K$3="Yes", ISNUMBER(Data!$Q83)), (1-Data!$Q83), 1))</f>
        <v>0</v>
      </c>
      <c r="BY83" s="3">
        <f>IF(OR(Data!BZ83="", Data!$H83="", $G83=""), 0, ((Data!BZ83*Data!$H83*$G83)/2000) * IF(AND(BY$5="Particulate", ISNUMBER(Data!$O83)), (1-Data!$O83), 1) * IF(AND($K$3="Yes", ISNUMBER(Data!$Q83)), (1-Data!$Q83), 1))</f>
        <v>0</v>
      </c>
      <c r="BZ83" s="3">
        <f>IF(OR(Data!CA83="", Data!$H83="", $G83=""), 0, ((Data!CA83*Data!$H83*$G83)/2000) * IF(AND(BZ$5="Particulate", ISNUMBER(Data!$O83)), (1-Data!$O83), 1) * IF(AND($K$3="Yes", ISNUMBER(Data!$Q83)), (1-Data!$Q83), 1))</f>
        <v>0</v>
      </c>
    </row>
    <row r="84" spans="1:78" x14ac:dyDescent="0.25">
      <c r="A84" s="347">
        <f>Data!A84</f>
        <v>76</v>
      </c>
      <c r="B84" s="108">
        <f>Data!B84</f>
        <v>0</v>
      </c>
      <c r="C84" s="108">
        <f>Data!C84</f>
        <v>0</v>
      </c>
      <c r="D84" s="108">
        <f>Data!D84</f>
        <v>0</v>
      </c>
      <c r="E84" s="108">
        <f>Data!E84</f>
        <v>0</v>
      </c>
      <c r="F84" s="108">
        <f>Data!F84</f>
        <v>0</v>
      </c>
      <c r="G84" s="189"/>
      <c r="Q84" s="365">
        <f>IF(ISNUMBER(Data!$K84), (Data!$K84*$G84)/2000, IF(AND(ISNUMBER(Data!$H84), ISNUMBER(Data!$I84)), (Data!$H84*Data!$I84*$G84)/2000, 0))</f>
        <v>0</v>
      </c>
      <c r="R84" s="17">
        <f>IF(ISNUMBER(Data!$L84), (Data!$L84*$G84)/2000, IF(AND(ISNUMBER(Data!$H84), ISNUMBER(Data!$J84)), (Data!$H84*Data!$J84*$G84)/2000, 0)) * IF(ISNUMBER(Data!$O84), 1-Data!$O84, 1) * IF(AND($K$3="yes",ISNUMBER(Data!$Q84)),(1-Data!$Q84),1)</f>
        <v>0</v>
      </c>
      <c r="S84" s="3">
        <f>IF(OR(Data!T84="", Data!$H84="", $G84=""), 0, ((Data!T84*Data!$H84*$G84)/2000) * IF(AND(S$5="Particulate", ISNUMBER(Data!$O84)), (1-Data!$O84), 1) * IF(AND($K$3="Yes", ISNUMBER(Data!$Q84)), (1-Data!$Q84), 1))</f>
        <v>0</v>
      </c>
      <c r="T84" s="3">
        <f>IF(OR(Data!U84="", Data!$H84="", $G84=""), 0, ((Data!U84*Data!$H84*$G84)/2000) * IF(AND(T$5="Particulate", ISNUMBER(Data!$O84)), (1-Data!$O84), 1) * IF(AND($K$3="Yes", ISNUMBER(Data!$Q84)), (1-Data!$Q84), 1))</f>
        <v>0</v>
      </c>
      <c r="U84" s="3">
        <f>IF(OR(Data!V84="", Data!$H84="", $G84=""), 0, ((Data!V84*Data!$H84*$G84)/2000) * IF(AND(U$5="Particulate", ISNUMBER(Data!$O84)), (1-Data!$O84), 1) * IF(AND($K$3="Yes", ISNUMBER(Data!$Q84)), (1-Data!$Q84), 1))</f>
        <v>0</v>
      </c>
      <c r="V84" s="3">
        <f>IF(OR(Data!W84="", Data!$H84="", $G84=""), 0, ((Data!W84*Data!$H84*$G84)/2000) * IF(AND(V$5="Particulate", ISNUMBER(Data!$O84)), (1-Data!$O84), 1) * IF(AND($K$3="Yes", ISNUMBER(Data!$Q84)), (1-Data!$Q84), 1))</f>
        <v>0</v>
      </c>
      <c r="W84" s="3">
        <f>IF(OR(Data!X84="", Data!$H84="", $G84=""), 0, ((Data!X84*Data!$H84*$G84)/2000) * IF(AND(W$5="Particulate", ISNUMBER(Data!$O84)), (1-Data!$O84), 1) * IF(AND($K$3="Yes", ISNUMBER(Data!$Q84)), (1-Data!$Q84), 1))</f>
        <v>0</v>
      </c>
      <c r="X84" s="3">
        <f>IF(OR(Data!Y84="", Data!$H84="", $G84=""), 0, ((Data!Y84*Data!$H84*$G84)/2000) * IF(AND(X$5="Particulate", ISNUMBER(Data!$O84)), (1-Data!$O84), 1) * IF(AND($K$3="Yes", ISNUMBER(Data!$Q84)), (1-Data!$Q84), 1))</f>
        <v>0</v>
      </c>
      <c r="Y84" s="3">
        <f>IF(OR(Data!Z84="", Data!$H84="", $G84=""), 0, ((Data!Z84*Data!$H84*$G84)/2000) * IF(AND(Y$5="Particulate", ISNUMBER(Data!$O84)), (1-Data!$O84), 1) * IF(AND($K$3="Yes", ISNUMBER(Data!$Q84)), (1-Data!$Q84), 1))</f>
        <v>0</v>
      </c>
      <c r="Z84" s="3">
        <f>IF(OR(Data!AA84="", Data!$H84="", $G84=""), 0, ((Data!AA84*Data!$H84*$G84)/2000) * IF(AND(Z$5="Particulate", ISNUMBER(Data!$O84)), (1-Data!$O84), 1) * IF(AND($K$3="Yes", ISNUMBER(Data!$Q84)), (1-Data!$Q84), 1))</f>
        <v>0</v>
      </c>
      <c r="AA84" s="3">
        <f>IF(OR(Data!AB84="", Data!$H84="", $G84=""), 0, ((Data!AB84*Data!$H84*$G84)/2000) * IF(AND(AA$5="Particulate", ISNUMBER(Data!$O84)), (1-Data!$O84), 1) * IF(AND($K$3="Yes", ISNUMBER(Data!$Q84)), (1-Data!$Q84), 1))</f>
        <v>0</v>
      </c>
      <c r="AB84" s="3">
        <f>IF(OR(Data!AC84="", Data!$H84="", $G84=""), 0, ((Data!AC84*Data!$H84*$G84)/2000) * IF(AND(AB$5="Particulate", ISNUMBER(Data!$O84)), (1-Data!$O84), 1) * IF(AND($K$3="Yes", ISNUMBER(Data!$Q84)), (1-Data!$Q84), 1))</f>
        <v>0</v>
      </c>
      <c r="AC84" s="3">
        <f>IF(OR(Data!AD84="", Data!$H84="", $G84=""), 0, ((Data!AD84*Data!$H84*$G84)/2000) * IF(AND(AC$5="Particulate", ISNUMBER(Data!$O84)), (1-Data!$O84), 1) * IF(AND($K$3="Yes", ISNUMBER(Data!$Q84)), (1-Data!$Q84), 1))</f>
        <v>0</v>
      </c>
      <c r="AD84" s="3">
        <f>IF(OR(Data!AE84="", Data!$H84="", $G84=""), 0, ((Data!AE84*Data!$H84*$G84)/2000) * IF(AND(AD$5="Particulate", ISNUMBER(Data!$O84)), (1-Data!$O84), 1) * IF(AND($K$3="Yes", ISNUMBER(Data!$Q84)), (1-Data!$Q84), 1))</f>
        <v>0</v>
      </c>
      <c r="AE84" s="3">
        <f>IF(OR(Data!AF84="", Data!$H84="", $G84=""), 0, ((Data!AF84*Data!$H84*$G84)/2000) * IF(AND(AE$5="Particulate", ISNUMBER(Data!$O84)), (1-Data!$O84), 1) * IF(AND($K$3="Yes", ISNUMBER(Data!$Q84)), (1-Data!$Q84), 1))</f>
        <v>0</v>
      </c>
      <c r="AF84" s="3">
        <f>IF(OR(Data!AG84="", Data!$H84="", $G84=""), 0, ((Data!AG84*Data!$H84*$G84)/2000) * IF(AND(AF$5="Particulate", ISNUMBER(Data!$O84)), (1-Data!$O84), 1) * IF(AND($K$3="Yes", ISNUMBER(Data!$Q84)), (1-Data!$Q84), 1))</f>
        <v>0</v>
      </c>
      <c r="AG84" s="3">
        <f>IF(OR(Data!AH84="", Data!$H84="", $G84=""), 0, ((Data!AH84*Data!$H84*$G84)/2000) * IF(AND(AG$5="Particulate", ISNUMBER(Data!$O84)), (1-Data!$O84), 1) * IF(AND($K$3="Yes", ISNUMBER(Data!$Q84)), (1-Data!$Q84), 1))</f>
        <v>0</v>
      </c>
      <c r="AH84" s="3">
        <f>IF(OR(Data!AI84="", Data!$H84="", $G84=""), 0, ((Data!AI84*Data!$H84*$G84)/2000) * IF(AND(AH$5="Particulate", ISNUMBER(Data!$O84)), (1-Data!$O84), 1) * IF(AND($K$3="Yes", ISNUMBER(Data!$Q84)), (1-Data!$Q84), 1))</f>
        <v>0</v>
      </c>
      <c r="AI84" s="3">
        <f>IF(OR(Data!AJ84="", Data!$H84="", $G84=""), 0, ((Data!AJ84*Data!$H84*$G84)/2000) * IF(AND(AI$5="Particulate", ISNUMBER(Data!$O84)), (1-Data!$O84), 1) * IF(AND($K$3="Yes", ISNUMBER(Data!$Q84)), (1-Data!$Q84), 1))</f>
        <v>0</v>
      </c>
      <c r="AJ84" s="3">
        <f>IF(OR(Data!AK84="", Data!$H84="", $G84=""), 0, ((Data!AK84*Data!$H84*$G84)/2000) * IF(AND(AJ$5="Particulate", ISNUMBER(Data!$O84)), (1-Data!$O84), 1) * IF(AND($K$3="Yes", ISNUMBER(Data!$Q84)), (1-Data!$Q84), 1))</f>
        <v>0</v>
      </c>
      <c r="AK84" s="3">
        <f>IF(OR(Data!AL84="", Data!$H84="", $G84=""), 0, ((Data!AL84*Data!$H84*$G84)/2000) * IF(AND(AK$5="Particulate", ISNUMBER(Data!$O84)), (1-Data!$O84), 1) * IF(AND($K$3="Yes", ISNUMBER(Data!$Q84)), (1-Data!$Q84), 1))</f>
        <v>0</v>
      </c>
      <c r="AL84" s="3">
        <f>IF(OR(Data!AM84="", Data!$H84="", $G84=""), 0, ((Data!AM84*Data!$H84*$G84)/2000) * IF(AND(AL$5="Particulate", ISNUMBER(Data!$O84)), (1-Data!$O84), 1) * IF(AND($K$3="Yes", ISNUMBER(Data!$Q84)), (1-Data!$Q84), 1))</f>
        <v>0</v>
      </c>
      <c r="AM84" s="3">
        <f>IF(OR(Data!AN84="", Data!$H84="", $G84=""), 0, ((Data!AN84*Data!$H84*$G84)/2000) * IF(AND(AM$5="Particulate", ISNUMBER(Data!$O84)), (1-Data!$O84), 1) * IF(AND($K$3="Yes", ISNUMBER(Data!$Q84)), (1-Data!$Q84), 1))</f>
        <v>0</v>
      </c>
      <c r="AN84" s="3">
        <f>IF(OR(Data!AO84="", Data!$H84="", $G84=""), 0, ((Data!AO84*Data!$H84*$G84)/2000) * IF(AND(AN$5="Particulate", ISNUMBER(Data!$O84)), (1-Data!$O84), 1) * IF(AND($K$3="Yes", ISNUMBER(Data!$Q84)), (1-Data!$Q84), 1))</f>
        <v>0</v>
      </c>
      <c r="AO84" s="3">
        <f>IF(OR(Data!AP84="", Data!$H84="", $G84=""), 0, ((Data!AP84*Data!$H84*$G84)/2000) * IF(AND(AO$5="Particulate", ISNUMBER(Data!$O84)), (1-Data!$O84), 1) * IF(AND($K$3="Yes", ISNUMBER(Data!$Q84)), (1-Data!$Q84), 1))</f>
        <v>0</v>
      </c>
      <c r="AP84" s="3">
        <f>IF(OR(Data!AQ84="", Data!$H84="", $G84=""), 0, ((Data!AQ84*Data!$H84*$G84)/2000) * IF(AND(AP$5="Particulate", ISNUMBER(Data!$O84)), (1-Data!$O84), 1) * IF(AND($K$3="Yes", ISNUMBER(Data!$Q84)), (1-Data!$Q84), 1))</f>
        <v>0</v>
      </c>
      <c r="AQ84" s="3">
        <f>IF(OR(Data!AR84="", Data!$H84="", $G84=""), 0, ((Data!AR84*Data!$H84*$G84)/2000) * IF(AND(AQ$5="Particulate", ISNUMBER(Data!$O84)), (1-Data!$O84), 1) * IF(AND($K$3="Yes", ISNUMBER(Data!$Q84)), (1-Data!$Q84), 1))</f>
        <v>0</v>
      </c>
      <c r="AR84" s="3">
        <f>IF(OR(Data!AS84="", Data!$H84="", $G84=""), 0, ((Data!AS84*Data!$H84*$G84)/2000) * IF(AND(AR$5="Particulate", ISNUMBER(Data!$O84)), (1-Data!$O84), 1) * IF(AND($K$3="Yes", ISNUMBER(Data!$Q84)), (1-Data!$Q84), 1))</f>
        <v>0</v>
      </c>
      <c r="AS84" s="3">
        <f>IF(OR(Data!AT84="", Data!$H84="", $G84=""), 0, ((Data!AT84*Data!$H84*$G84)/2000) * IF(AND(AS$5="Particulate", ISNUMBER(Data!$O84)), (1-Data!$O84), 1) * IF(AND($K$3="Yes", ISNUMBER(Data!$Q84)), (1-Data!$Q84), 1))</f>
        <v>0</v>
      </c>
      <c r="AT84" s="3">
        <f>IF(OR(Data!AU84="", Data!$H84="", $G84=""), 0, ((Data!AU84*Data!$H84*$G84)/2000) * IF(AND(AT$5="Particulate", ISNUMBER(Data!$O84)), (1-Data!$O84), 1) * IF(AND($K$3="Yes", ISNUMBER(Data!$Q84)), (1-Data!$Q84), 1))</f>
        <v>0</v>
      </c>
      <c r="AU84" s="3">
        <f>IF(OR(Data!AV84="", Data!$H84="", $G84=""), 0, ((Data!AV84*Data!$H84*$G84)/2000) * IF(AND(AU$5="Particulate", ISNUMBER(Data!$O84)), (1-Data!$O84), 1) * IF(AND($K$3="Yes", ISNUMBER(Data!$Q84)), (1-Data!$Q84), 1))</f>
        <v>0</v>
      </c>
      <c r="AV84" s="3">
        <f>IF(OR(Data!AW84="", Data!$H84="", $G84=""), 0, ((Data!AW84*Data!$H84*$G84)/2000) * IF(AND(AV$5="Particulate", ISNUMBER(Data!$O84)), (1-Data!$O84), 1) * IF(AND($K$3="Yes", ISNUMBER(Data!$Q84)), (1-Data!$Q84), 1))</f>
        <v>0</v>
      </c>
      <c r="AW84" s="3">
        <f>IF(OR(Data!AX84="", Data!$H84="", $G84=""), 0, ((Data!AX84*Data!$H84*$G84)/2000) * IF(AND(AW$5="Particulate", ISNUMBER(Data!$O84)), (1-Data!$O84), 1) * IF(AND($K$3="Yes", ISNUMBER(Data!$Q84)), (1-Data!$Q84), 1))</f>
        <v>0</v>
      </c>
      <c r="AX84" s="3">
        <f>IF(OR(Data!AY84="", Data!$H84="", $G84=""), 0, ((Data!AY84*Data!$H84*$G84)/2000) * IF(AND(AX$5="Particulate", ISNUMBER(Data!$O84)), (1-Data!$O84), 1) * IF(AND($K$3="Yes", ISNUMBER(Data!$Q84)), (1-Data!$Q84), 1))</f>
        <v>0</v>
      </c>
      <c r="AY84" s="3">
        <f>IF(OR(Data!AZ84="", Data!$H84="", $G84=""), 0, ((Data!AZ84*Data!$H84*$G84)/2000) * IF(AND(AY$5="Particulate", ISNUMBER(Data!$O84)), (1-Data!$O84), 1) * IF(AND($K$3="Yes", ISNUMBER(Data!$Q84)), (1-Data!$Q84), 1))</f>
        <v>0</v>
      </c>
      <c r="AZ84" s="3">
        <f>IF(OR(Data!BA84="", Data!$H84="", $G84=""), 0, ((Data!BA84*Data!$H84*$G84)/2000) * IF(AND(AZ$5="Particulate", ISNUMBER(Data!$O84)), (1-Data!$O84), 1) * IF(AND($K$3="Yes", ISNUMBER(Data!$Q84)), (1-Data!$Q84), 1))</f>
        <v>0</v>
      </c>
      <c r="BA84" s="3">
        <f>IF(OR(Data!BB84="", Data!$H84="", $G84=""), 0, ((Data!BB84*Data!$H84*$G84)/2000) * IF(AND(BA$5="Particulate", ISNUMBER(Data!$O84)), (1-Data!$O84), 1) * IF(AND($K$3="Yes", ISNUMBER(Data!$Q84)), (1-Data!$Q84), 1))</f>
        <v>0</v>
      </c>
      <c r="BB84" s="3">
        <f>IF(OR(Data!BC84="", Data!$H84="", $G84=""), 0, ((Data!BC84*Data!$H84*$G84)/2000) * IF(AND(BB$5="Particulate", ISNUMBER(Data!$O84)), (1-Data!$O84), 1) * IF(AND($K$3="Yes", ISNUMBER(Data!$Q84)), (1-Data!$Q84), 1))</f>
        <v>0</v>
      </c>
      <c r="BC84" s="3">
        <f>IF(OR(Data!BD84="", Data!$H84="", $G84=""), 0, ((Data!BD84*Data!$H84*$G84)/2000) * IF(AND(BC$5="Particulate", ISNUMBER(Data!$O84)), (1-Data!$O84), 1) * IF(AND($K$3="Yes", ISNUMBER(Data!$Q84)), (1-Data!$Q84), 1))</f>
        <v>0</v>
      </c>
      <c r="BD84" s="3">
        <f>IF(OR(Data!BE84="", Data!$H84="", $G84=""), 0, ((Data!BE84*Data!$H84*$G84)/2000) * IF(AND(BD$5="Particulate", ISNUMBER(Data!$O84)), (1-Data!$O84), 1) * IF(AND($K$3="Yes", ISNUMBER(Data!$Q84)), (1-Data!$Q84), 1))</f>
        <v>0</v>
      </c>
      <c r="BE84" s="3">
        <f>IF(OR(Data!BF84="", Data!$H84="", $G84=""), 0, ((Data!BF84*Data!$H84*$G84)/2000) * IF(AND(BE$5="Particulate", ISNUMBER(Data!$O84)), (1-Data!$O84), 1) * IF(AND($K$3="Yes", ISNUMBER(Data!$Q84)), (1-Data!$Q84), 1))</f>
        <v>0</v>
      </c>
      <c r="BF84" s="3">
        <f>IF(OR(Data!BG84="", Data!$H84="", $G84=""), 0, ((Data!BG84*Data!$H84*$G84)/2000) * IF(AND(BF$5="Particulate", ISNUMBER(Data!$O84)), (1-Data!$O84), 1) * IF(AND($K$3="Yes", ISNUMBER(Data!$Q84)), (1-Data!$Q84), 1))</f>
        <v>0</v>
      </c>
      <c r="BG84" s="3">
        <f>IF(OR(Data!BH84="", Data!$H84="", $G84=""), 0, ((Data!BH84*Data!$H84*$G84)/2000) * IF(AND(BG$5="Particulate", ISNUMBER(Data!$O84)), (1-Data!$O84), 1) * IF(AND($K$3="Yes", ISNUMBER(Data!$Q84)), (1-Data!$Q84), 1))</f>
        <v>0</v>
      </c>
      <c r="BH84" s="3">
        <f>IF(OR(Data!BI84="", Data!$H84="", $G84=""), 0, ((Data!BI84*Data!$H84*$G84)/2000) * IF(AND(BH$5="Particulate", ISNUMBER(Data!$O84)), (1-Data!$O84), 1) * IF(AND($K$3="Yes", ISNUMBER(Data!$Q84)), (1-Data!$Q84), 1))</f>
        <v>0</v>
      </c>
      <c r="BI84" s="3">
        <f>IF(OR(Data!BJ84="", Data!$H84="", $G84=""), 0, ((Data!BJ84*Data!$H84*$G84)/2000) * IF(AND(BI$5="Particulate", ISNUMBER(Data!$O84)), (1-Data!$O84), 1) * IF(AND($K$3="Yes", ISNUMBER(Data!$Q84)), (1-Data!$Q84), 1))</f>
        <v>0</v>
      </c>
      <c r="BJ84" s="3">
        <f>IF(OR(Data!BK84="", Data!$H84="", $G84=""), 0, ((Data!BK84*Data!$H84*$G84)/2000) * IF(AND(BJ$5="Particulate", ISNUMBER(Data!$O84)), (1-Data!$O84), 1) * IF(AND($K$3="Yes", ISNUMBER(Data!$Q84)), (1-Data!$Q84), 1))</f>
        <v>0</v>
      </c>
      <c r="BK84" s="3">
        <f>IF(OR(Data!BL84="", Data!$H84="", $G84=""), 0, ((Data!BL84*Data!$H84*$G84)/2000) * IF(AND(BK$5="Particulate", ISNUMBER(Data!$O84)), (1-Data!$O84), 1) * IF(AND($K$3="Yes", ISNUMBER(Data!$Q84)), (1-Data!$Q84), 1))</f>
        <v>0</v>
      </c>
      <c r="BL84" s="3">
        <f>IF(OR(Data!BM84="", Data!$H84="", $G84=""), 0, ((Data!BM84*Data!$H84*$G84)/2000) * IF(AND(BL$5="Particulate", ISNUMBER(Data!$O84)), (1-Data!$O84), 1) * IF(AND($K$3="Yes", ISNUMBER(Data!$Q84)), (1-Data!$Q84), 1))</f>
        <v>0</v>
      </c>
      <c r="BM84" s="3">
        <f>IF(OR(Data!BN84="", Data!$H84="", $G84=""), 0, ((Data!BN84*Data!$H84*$G84)/2000) * IF(AND(BM$5="Particulate", ISNUMBER(Data!$O84)), (1-Data!$O84), 1) * IF(AND($K$3="Yes", ISNUMBER(Data!$Q84)), (1-Data!$Q84), 1))</f>
        <v>0</v>
      </c>
      <c r="BN84" s="3">
        <f>IF(OR(Data!BO84="", Data!$H84="", $G84=""), 0, ((Data!BO84*Data!$H84*$G84)/2000) * IF(AND(BN$5="Particulate", ISNUMBER(Data!$O84)), (1-Data!$O84), 1) * IF(AND($K$3="Yes", ISNUMBER(Data!$Q84)), (1-Data!$Q84), 1))</f>
        <v>0</v>
      </c>
      <c r="BO84" s="3">
        <f>IF(OR(Data!BP84="", Data!$H84="", $G84=""), 0, ((Data!BP84*Data!$H84*$G84)/2000) * IF(AND(BO$5="Particulate", ISNUMBER(Data!$O84)), (1-Data!$O84), 1) * IF(AND($K$3="Yes", ISNUMBER(Data!$Q84)), (1-Data!$Q84), 1))</f>
        <v>0</v>
      </c>
      <c r="BP84" s="3">
        <f>IF(OR(Data!BQ84="", Data!$H84="", $G84=""), 0, ((Data!BQ84*Data!$H84*$G84)/2000) * IF(AND(BP$5="Particulate", ISNUMBER(Data!$O84)), (1-Data!$O84), 1) * IF(AND($K$3="Yes", ISNUMBER(Data!$Q84)), (1-Data!$Q84), 1))</f>
        <v>0</v>
      </c>
      <c r="BQ84" s="3">
        <f>IF(OR(Data!BR84="", Data!$H84="", $G84=""), 0, ((Data!BR84*Data!$H84*$G84)/2000) * IF(AND(BQ$5="Particulate", ISNUMBER(Data!$O84)), (1-Data!$O84), 1) * IF(AND($K$3="Yes", ISNUMBER(Data!$Q84)), (1-Data!$Q84), 1))</f>
        <v>0</v>
      </c>
      <c r="BR84" s="3">
        <f>IF(OR(Data!BS84="", Data!$H84="", $G84=""), 0, ((Data!BS84*Data!$H84*$G84)/2000) * IF(AND(BR$5="Particulate", ISNUMBER(Data!$O84)), (1-Data!$O84), 1) * IF(AND($K$3="Yes", ISNUMBER(Data!$Q84)), (1-Data!$Q84), 1))</f>
        <v>0</v>
      </c>
      <c r="BS84" s="3">
        <f>IF(OR(Data!BT84="", Data!$H84="", $G84=""), 0, ((Data!BT84*Data!$H84*$G84)/2000) * IF(AND(BS$5="Particulate", ISNUMBER(Data!$O84)), (1-Data!$O84), 1) * IF(AND($K$3="Yes", ISNUMBER(Data!$Q84)), (1-Data!$Q84), 1))</f>
        <v>0</v>
      </c>
      <c r="BT84" s="3">
        <f>IF(OR(Data!BU84="", Data!$H84="", $G84=""), 0, ((Data!BU84*Data!$H84*$G84)/2000) * IF(AND(BT$5="Particulate", ISNUMBER(Data!$O84)), (1-Data!$O84), 1) * IF(AND($K$3="Yes", ISNUMBER(Data!$Q84)), (1-Data!$Q84), 1))</f>
        <v>0</v>
      </c>
      <c r="BU84" s="3">
        <f>IF(OR(Data!BV84="", Data!$H84="", $G84=""), 0, ((Data!BV84*Data!$H84*$G84)/2000) * IF(AND(BU$5="Particulate", ISNUMBER(Data!$O84)), (1-Data!$O84), 1) * IF(AND($K$3="Yes", ISNUMBER(Data!$Q84)), (1-Data!$Q84), 1))</f>
        <v>0</v>
      </c>
      <c r="BV84" s="3">
        <f>IF(OR(Data!BW84="", Data!$H84="", $G84=""), 0, ((Data!BW84*Data!$H84*$G84)/2000) * IF(AND(BV$5="Particulate", ISNUMBER(Data!$O84)), (1-Data!$O84), 1) * IF(AND($K$3="Yes", ISNUMBER(Data!$Q84)), (1-Data!$Q84), 1))</f>
        <v>0</v>
      </c>
      <c r="BW84" s="3">
        <f>IF(OR(Data!BX84="", Data!$H84="", $G84=""), 0, ((Data!BX84*Data!$H84*$G84)/2000) * IF(AND(BW$5="Particulate", ISNUMBER(Data!$O84)), (1-Data!$O84), 1) * IF(AND($K$3="Yes", ISNUMBER(Data!$Q84)), (1-Data!$Q84), 1))</f>
        <v>0</v>
      </c>
      <c r="BX84" s="3">
        <f>IF(OR(Data!BY84="", Data!$H84="", $G84=""), 0, ((Data!BY84*Data!$H84*$G84)/2000) * IF(AND(BX$5="Particulate", ISNUMBER(Data!$O84)), (1-Data!$O84), 1) * IF(AND($K$3="Yes", ISNUMBER(Data!$Q84)), (1-Data!$Q84), 1))</f>
        <v>0</v>
      </c>
      <c r="BY84" s="3">
        <f>IF(OR(Data!BZ84="", Data!$H84="", $G84=""), 0, ((Data!BZ84*Data!$H84*$G84)/2000) * IF(AND(BY$5="Particulate", ISNUMBER(Data!$O84)), (1-Data!$O84), 1) * IF(AND($K$3="Yes", ISNUMBER(Data!$Q84)), (1-Data!$Q84), 1))</f>
        <v>0</v>
      </c>
      <c r="BZ84" s="3">
        <f>IF(OR(Data!CA84="", Data!$H84="", $G84=""), 0, ((Data!CA84*Data!$H84*$G84)/2000) * IF(AND(BZ$5="Particulate", ISNUMBER(Data!$O84)), (1-Data!$O84), 1) * IF(AND($K$3="Yes", ISNUMBER(Data!$Q84)), (1-Data!$Q84), 1))</f>
        <v>0</v>
      </c>
    </row>
    <row r="85" spans="1:78" x14ac:dyDescent="0.25">
      <c r="A85" s="347">
        <f>Data!A85</f>
        <v>77</v>
      </c>
      <c r="B85" s="108">
        <f>Data!B85</f>
        <v>0</v>
      </c>
      <c r="C85" s="108">
        <f>Data!C85</f>
        <v>0</v>
      </c>
      <c r="D85" s="108">
        <f>Data!D85</f>
        <v>0</v>
      </c>
      <c r="E85" s="108">
        <f>Data!E85</f>
        <v>0</v>
      </c>
      <c r="F85" s="108">
        <f>Data!F85</f>
        <v>0</v>
      </c>
      <c r="G85" s="189"/>
      <c r="Q85" s="365">
        <f>IF(ISNUMBER(Data!$K85), (Data!$K85*$G85)/2000, IF(AND(ISNUMBER(Data!$H85), ISNUMBER(Data!$I85)), (Data!$H85*Data!$I85*$G85)/2000, 0))</f>
        <v>0</v>
      </c>
      <c r="R85" s="17">
        <f>IF(ISNUMBER(Data!$L85), (Data!$L85*$G85)/2000, IF(AND(ISNUMBER(Data!$H85), ISNUMBER(Data!$J85)), (Data!$H85*Data!$J85*$G85)/2000, 0)) * IF(ISNUMBER(Data!$O85), 1-Data!$O85, 1) * IF(AND($K$3="yes",ISNUMBER(Data!$Q85)),(1-Data!$Q85),1)</f>
        <v>0</v>
      </c>
      <c r="S85" s="3">
        <f>IF(OR(Data!T85="", Data!$H85="", $G85=""), 0, ((Data!T85*Data!$H85*$G85)/2000) * IF(AND(S$5="Particulate", ISNUMBER(Data!$O85)), (1-Data!$O85), 1) * IF(AND($K$3="Yes", ISNUMBER(Data!$Q85)), (1-Data!$Q85), 1))</f>
        <v>0</v>
      </c>
      <c r="T85" s="3">
        <f>IF(OR(Data!U85="", Data!$H85="", $G85=""), 0, ((Data!U85*Data!$H85*$G85)/2000) * IF(AND(T$5="Particulate", ISNUMBER(Data!$O85)), (1-Data!$O85), 1) * IF(AND($K$3="Yes", ISNUMBER(Data!$Q85)), (1-Data!$Q85), 1))</f>
        <v>0</v>
      </c>
      <c r="U85" s="3">
        <f>IF(OR(Data!V85="", Data!$H85="", $G85=""), 0, ((Data!V85*Data!$H85*$G85)/2000) * IF(AND(U$5="Particulate", ISNUMBER(Data!$O85)), (1-Data!$O85), 1) * IF(AND($K$3="Yes", ISNUMBER(Data!$Q85)), (1-Data!$Q85), 1))</f>
        <v>0</v>
      </c>
      <c r="V85" s="3">
        <f>IF(OR(Data!W85="", Data!$H85="", $G85=""), 0, ((Data!W85*Data!$H85*$G85)/2000) * IF(AND(V$5="Particulate", ISNUMBER(Data!$O85)), (1-Data!$O85), 1) * IF(AND($K$3="Yes", ISNUMBER(Data!$Q85)), (1-Data!$Q85), 1))</f>
        <v>0</v>
      </c>
      <c r="W85" s="3">
        <f>IF(OR(Data!X85="", Data!$H85="", $G85=""), 0, ((Data!X85*Data!$H85*$G85)/2000) * IF(AND(W$5="Particulate", ISNUMBER(Data!$O85)), (1-Data!$O85), 1) * IF(AND($K$3="Yes", ISNUMBER(Data!$Q85)), (1-Data!$Q85), 1))</f>
        <v>0</v>
      </c>
      <c r="X85" s="3">
        <f>IF(OR(Data!Y85="", Data!$H85="", $G85=""), 0, ((Data!Y85*Data!$H85*$G85)/2000) * IF(AND(X$5="Particulate", ISNUMBER(Data!$O85)), (1-Data!$O85), 1) * IF(AND($K$3="Yes", ISNUMBER(Data!$Q85)), (1-Data!$Q85), 1))</f>
        <v>0</v>
      </c>
      <c r="Y85" s="3">
        <f>IF(OR(Data!Z85="", Data!$H85="", $G85=""), 0, ((Data!Z85*Data!$H85*$G85)/2000) * IF(AND(Y$5="Particulate", ISNUMBER(Data!$O85)), (1-Data!$O85), 1) * IF(AND($K$3="Yes", ISNUMBER(Data!$Q85)), (1-Data!$Q85), 1))</f>
        <v>0</v>
      </c>
      <c r="Z85" s="3">
        <f>IF(OR(Data!AA85="", Data!$H85="", $G85=""), 0, ((Data!AA85*Data!$H85*$G85)/2000) * IF(AND(Z$5="Particulate", ISNUMBER(Data!$O85)), (1-Data!$O85), 1) * IF(AND($K$3="Yes", ISNUMBER(Data!$Q85)), (1-Data!$Q85), 1))</f>
        <v>0</v>
      </c>
      <c r="AA85" s="3">
        <f>IF(OR(Data!AB85="", Data!$H85="", $G85=""), 0, ((Data!AB85*Data!$H85*$G85)/2000) * IF(AND(AA$5="Particulate", ISNUMBER(Data!$O85)), (1-Data!$O85), 1) * IF(AND($K$3="Yes", ISNUMBER(Data!$Q85)), (1-Data!$Q85), 1))</f>
        <v>0</v>
      </c>
      <c r="AB85" s="3">
        <f>IF(OR(Data!AC85="", Data!$H85="", $G85=""), 0, ((Data!AC85*Data!$H85*$G85)/2000) * IF(AND(AB$5="Particulate", ISNUMBER(Data!$O85)), (1-Data!$O85), 1) * IF(AND($K$3="Yes", ISNUMBER(Data!$Q85)), (1-Data!$Q85), 1))</f>
        <v>0</v>
      </c>
      <c r="AC85" s="3">
        <f>IF(OR(Data!AD85="", Data!$H85="", $G85=""), 0, ((Data!AD85*Data!$H85*$G85)/2000) * IF(AND(AC$5="Particulate", ISNUMBER(Data!$O85)), (1-Data!$O85), 1) * IF(AND($K$3="Yes", ISNUMBER(Data!$Q85)), (1-Data!$Q85), 1))</f>
        <v>0</v>
      </c>
      <c r="AD85" s="3">
        <f>IF(OR(Data!AE85="", Data!$H85="", $G85=""), 0, ((Data!AE85*Data!$H85*$G85)/2000) * IF(AND(AD$5="Particulate", ISNUMBER(Data!$O85)), (1-Data!$O85), 1) * IF(AND($K$3="Yes", ISNUMBER(Data!$Q85)), (1-Data!$Q85), 1))</f>
        <v>0</v>
      </c>
      <c r="AE85" s="3">
        <f>IF(OR(Data!AF85="", Data!$H85="", $G85=""), 0, ((Data!AF85*Data!$H85*$G85)/2000) * IF(AND(AE$5="Particulate", ISNUMBER(Data!$O85)), (1-Data!$O85), 1) * IF(AND($K$3="Yes", ISNUMBER(Data!$Q85)), (1-Data!$Q85), 1))</f>
        <v>0</v>
      </c>
      <c r="AF85" s="3">
        <f>IF(OR(Data!AG85="", Data!$H85="", $G85=""), 0, ((Data!AG85*Data!$H85*$G85)/2000) * IF(AND(AF$5="Particulate", ISNUMBER(Data!$O85)), (1-Data!$O85), 1) * IF(AND($K$3="Yes", ISNUMBER(Data!$Q85)), (1-Data!$Q85), 1))</f>
        <v>0</v>
      </c>
      <c r="AG85" s="3">
        <f>IF(OR(Data!AH85="", Data!$H85="", $G85=""), 0, ((Data!AH85*Data!$H85*$G85)/2000) * IF(AND(AG$5="Particulate", ISNUMBER(Data!$O85)), (1-Data!$O85), 1) * IF(AND($K$3="Yes", ISNUMBER(Data!$Q85)), (1-Data!$Q85), 1))</f>
        <v>0</v>
      </c>
      <c r="AH85" s="3">
        <f>IF(OR(Data!AI85="", Data!$H85="", $G85=""), 0, ((Data!AI85*Data!$H85*$G85)/2000) * IF(AND(AH$5="Particulate", ISNUMBER(Data!$O85)), (1-Data!$O85), 1) * IF(AND($K$3="Yes", ISNUMBER(Data!$Q85)), (1-Data!$Q85), 1))</f>
        <v>0</v>
      </c>
      <c r="AI85" s="3">
        <f>IF(OR(Data!AJ85="", Data!$H85="", $G85=""), 0, ((Data!AJ85*Data!$H85*$G85)/2000) * IF(AND(AI$5="Particulate", ISNUMBER(Data!$O85)), (1-Data!$O85), 1) * IF(AND($K$3="Yes", ISNUMBER(Data!$Q85)), (1-Data!$Q85), 1))</f>
        <v>0</v>
      </c>
      <c r="AJ85" s="3">
        <f>IF(OR(Data!AK85="", Data!$H85="", $G85=""), 0, ((Data!AK85*Data!$H85*$G85)/2000) * IF(AND(AJ$5="Particulate", ISNUMBER(Data!$O85)), (1-Data!$O85), 1) * IF(AND($K$3="Yes", ISNUMBER(Data!$Q85)), (1-Data!$Q85), 1))</f>
        <v>0</v>
      </c>
      <c r="AK85" s="3">
        <f>IF(OR(Data!AL85="", Data!$H85="", $G85=""), 0, ((Data!AL85*Data!$H85*$G85)/2000) * IF(AND(AK$5="Particulate", ISNUMBER(Data!$O85)), (1-Data!$O85), 1) * IF(AND($K$3="Yes", ISNUMBER(Data!$Q85)), (1-Data!$Q85), 1))</f>
        <v>0</v>
      </c>
      <c r="AL85" s="3">
        <f>IF(OR(Data!AM85="", Data!$H85="", $G85=""), 0, ((Data!AM85*Data!$H85*$G85)/2000) * IF(AND(AL$5="Particulate", ISNUMBER(Data!$O85)), (1-Data!$O85), 1) * IF(AND($K$3="Yes", ISNUMBER(Data!$Q85)), (1-Data!$Q85), 1))</f>
        <v>0</v>
      </c>
      <c r="AM85" s="3">
        <f>IF(OR(Data!AN85="", Data!$H85="", $G85=""), 0, ((Data!AN85*Data!$H85*$G85)/2000) * IF(AND(AM$5="Particulate", ISNUMBER(Data!$O85)), (1-Data!$O85), 1) * IF(AND($K$3="Yes", ISNUMBER(Data!$Q85)), (1-Data!$Q85), 1))</f>
        <v>0</v>
      </c>
      <c r="AN85" s="3">
        <f>IF(OR(Data!AO85="", Data!$H85="", $G85=""), 0, ((Data!AO85*Data!$H85*$G85)/2000) * IF(AND(AN$5="Particulate", ISNUMBER(Data!$O85)), (1-Data!$O85), 1) * IF(AND($K$3="Yes", ISNUMBER(Data!$Q85)), (1-Data!$Q85), 1))</f>
        <v>0</v>
      </c>
      <c r="AO85" s="3">
        <f>IF(OR(Data!AP85="", Data!$H85="", $G85=""), 0, ((Data!AP85*Data!$H85*$G85)/2000) * IF(AND(AO$5="Particulate", ISNUMBER(Data!$O85)), (1-Data!$O85), 1) * IF(AND($K$3="Yes", ISNUMBER(Data!$Q85)), (1-Data!$Q85), 1))</f>
        <v>0</v>
      </c>
      <c r="AP85" s="3">
        <f>IF(OR(Data!AQ85="", Data!$H85="", $G85=""), 0, ((Data!AQ85*Data!$H85*$G85)/2000) * IF(AND(AP$5="Particulate", ISNUMBER(Data!$O85)), (1-Data!$O85), 1) * IF(AND($K$3="Yes", ISNUMBER(Data!$Q85)), (1-Data!$Q85), 1))</f>
        <v>0</v>
      </c>
      <c r="AQ85" s="3">
        <f>IF(OR(Data!AR85="", Data!$H85="", $G85=""), 0, ((Data!AR85*Data!$H85*$G85)/2000) * IF(AND(AQ$5="Particulate", ISNUMBER(Data!$O85)), (1-Data!$O85), 1) * IF(AND($K$3="Yes", ISNUMBER(Data!$Q85)), (1-Data!$Q85), 1))</f>
        <v>0</v>
      </c>
      <c r="AR85" s="3">
        <f>IF(OR(Data!AS85="", Data!$H85="", $G85=""), 0, ((Data!AS85*Data!$H85*$G85)/2000) * IF(AND(AR$5="Particulate", ISNUMBER(Data!$O85)), (1-Data!$O85), 1) * IF(AND($K$3="Yes", ISNUMBER(Data!$Q85)), (1-Data!$Q85), 1))</f>
        <v>0</v>
      </c>
      <c r="AS85" s="3">
        <f>IF(OR(Data!AT85="", Data!$H85="", $G85=""), 0, ((Data!AT85*Data!$H85*$G85)/2000) * IF(AND(AS$5="Particulate", ISNUMBER(Data!$O85)), (1-Data!$O85), 1) * IF(AND($K$3="Yes", ISNUMBER(Data!$Q85)), (1-Data!$Q85), 1))</f>
        <v>0</v>
      </c>
      <c r="AT85" s="3">
        <f>IF(OR(Data!AU85="", Data!$H85="", $G85=""), 0, ((Data!AU85*Data!$H85*$G85)/2000) * IF(AND(AT$5="Particulate", ISNUMBER(Data!$O85)), (1-Data!$O85), 1) * IF(AND($K$3="Yes", ISNUMBER(Data!$Q85)), (1-Data!$Q85), 1))</f>
        <v>0</v>
      </c>
      <c r="AU85" s="3">
        <f>IF(OR(Data!AV85="", Data!$H85="", $G85=""), 0, ((Data!AV85*Data!$H85*$G85)/2000) * IF(AND(AU$5="Particulate", ISNUMBER(Data!$O85)), (1-Data!$O85), 1) * IF(AND($K$3="Yes", ISNUMBER(Data!$Q85)), (1-Data!$Q85), 1))</f>
        <v>0</v>
      </c>
      <c r="AV85" s="3">
        <f>IF(OR(Data!AW85="", Data!$H85="", $G85=""), 0, ((Data!AW85*Data!$H85*$G85)/2000) * IF(AND(AV$5="Particulate", ISNUMBER(Data!$O85)), (1-Data!$O85), 1) * IF(AND($K$3="Yes", ISNUMBER(Data!$Q85)), (1-Data!$Q85), 1))</f>
        <v>0</v>
      </c>
      <c r="AW85" s="3">
        <f>IF(OR(Data!AX85="", Data!$H85="", $G85=""), 0, ((Data!AX85*Data!$H85*$G85)/2000) * IF(AND(AW$5="Particulate", ISNUMBER(Data!$O85)), (1-Data!$O85), 1) * IF(AND($K$3="Yes", ISNUMBER(Data!$Q85)), (1-Data!$Q85), 1))</f>
        <v>0</v>
      </c>
      <c r="AX85" s="3">
        <f>IF(OR(Data!AY85="", Data!$H85="", $G85=""), 0, ((Data!AY85*Data!$H85*$G85)/2000) * IF(AND(AX$5="Particulate", ISNUMBER(Data!$O85)), (1-Data!$O85), 1) * IF(AND($K$3="Yes", ISNUMBER(Data!$Q85)), (1-Data!$Q85), 1))</f>
        <v>0</v>
      </c>
      <c r="AY85" s="3">
        <f>IF(OR(Data!AZ85="", Data!$H85="", $G85=""), 0, ((Data!AZ85*Data!$H85*$G85)/2000) * IF(AND(AY$5="Particulate", ISNUMBER(Data!$O85)), (1-Data!$O85), 1) * IF(AND($K$3="Yes", ISNUMBER(Data!$Q85)), (1-Data!$Q85), 1))</f>
        <v>0</v>
      </c>
      <c r="AZ85" s="3">
        <f>IF(OR(Data!BA85="", Data!$H85="", $G85=""), 0, ((Data!BA85*Data!$H85*$G85)/2000) * IF(AND(AZ$5="Particulate", ISNUMBER(Data!$O85)), (1-Data!$O85), 1) * IF(AND($K$3="Yes", ISNUMBER(Data!$Q85)), (1-Data!$Q85), 1))</f>
        <v>0</v>
      </c>
      <c r="BA85" s="3">
        <f>IF(OR(Data!BB85="", Data!$H85="", $G85=""), 0, ((Data!BB85*Data!$H85*$G85)/2000) * IF(AND(BA$5="Particulate", ISNUMBER(Data!$O85)), (1-Data!$O85), 1) * IF(AND($K$3="Yes", ISNUMBER(Data!$Q85)), (1-Data!$Q85), 1))</f>
        <v>0</v>
      </c>
      <c r="BB85" s="3">
        <f>IF(OR(Data!BC85="", Data!$H85="", $G85=""), 0, ((Data!BC85*Data!$H85*$G85)/2000) * IF(AND(BB$5="Particulate", ISNUMBER(Data!$O85)), (1-Data!$O85), 1) * IF(AND($K$3="Yes", ISNUMBER(Data!$Q85)), (1-Data!$Q85), 1))</f>
        <v>0</v>
      </c>
      <c r="BC85" s="3">
        <f>IF(OR(Data!BD85="", Data!$H85="", $G85=""), 0, ((Data!BD85*Data!$H85*$G85)/2000) * IF(AND(BC$5="Particulate", ISNUMBER(Data!$O85)), (1-Data!$O85), 1) * IF(AND($K$3="Yes", ISNUMBER(Data!$Q85)), (1-Data!$Q85), 1))</f>
        <v>0</v>
      </c>
      <c r="BD85" s="3">
        <f>IF(OR(Data!BE85="", Data!$H85="", $G85=""), 0, ((Data!BE85*Data!$H85*$G85)/2000) * IF(AND(BD$5="Particulate", ISNUMBER(Data!$O85)), (1-Data!$O85), 1) * IF(AND($K$3="Yes", ISNUMBER(Data!$Q85)), (1-Data!$Q85), 1))</f>
        <v>0</v>
      </c>
      <c r="BE85" s="3">
        <f>IF(OR(Data!BF85="", Data!$H85="", $G85=""), 0, ((Data!BF85*Data!$H85*$G85)/2000) * IF(AND(BE$5="Particulate", ISNUMBER(Data!$O85)), (1-Data!$O85), 1) * IF(AND($K$3="Yes", ISNUMBER(Data!$Q85)), (1-Data!$Q85), 1))</f>
        <v>0</v>
      </c>
      <c r="BF85" s="3">
        <f>IF(OR(Data!BG85="", Data!$H85="", $G85=""), 0, ((Data!BG85*Data!$H85*$G85)/2000) * IF(AND(BF$5="Particulate", ISNUMBER(Data!$O85)), (1-Data!$O85), 1) * IF(AND($K$3="Yes", ISNUMBER(Data!$Q85)), (1-Data!$Q85), 1))</f>
        <v>0</v>
      </c>
      <c r="BG85" s="3">
        <f>IF(OR(Data!BH85="", Data!$H85="", $G85=""), 0, ((Data!BH85*Data!$H85*$G85)/2000) * IF(AND(BG$5="Particulate", ISNUMBER(Data!$O85)), (1-Data!$O85), 1) * IF(AND($K$3="Yes", ISNUMBER(Data!$Q85)), (1-Data!$Q85), 1))</f>
        <v>0</v>
      </c>
      <c r="BH85" s="3">
        <f>IF(OR(Data!BI85="", Data!$H85="", $G85=""), 0, ((Data!BI85*Data!$H85*$G85)/2000) * IF(AND(BH$5="Particulate", ISNUMBER(Data!$O85)), (1-Data!$O85), 1) * IF(AND($K$3="Yes", ISNUMBER(Data!$Q85)), (1-Data!$Q85), 1))</f>
        <v>0</v>
      </c>
      <c r="BI85" s="3">
        <f>IF(OR(Data!BJ85="", Data!$H85="", $G85=""), 0, ((Data!BJ85*Data!$H85*$G85)/2000) * IF(AND(BI$5="Particulate", ISNUMBER(Data!$O85)), (1-Data!$O85), 1) * IF(AND($K$3="Yes", ISNUMBER(Data!$Q85)), (1-Data!$Q85), 1))</f>
        <v>0</v>
      </c>
      <c r="BJ85" s="3">
        <f>IF(OR(Data!BK85="", Data!$H85="", $G85=""), 0, ((Data!BK85*Data!$H85*$G85)/2000) * IF(AND(BJ$5="Particulate", ISNUMBER(Data!$O85)), (1-Data!$O85), 1) * IF(AND($K$3="Yes", ISNUMBER(Data!$Q85)), (1-Data!$Q85), 1))</f>
        <v>0</v>
      </c>
      <c r="BK85" s="3">
        <f>IF(OR(Data!BL85="", Data!$H85="", $G85=""), 0, ((Data!BL85*Data!$H85*$G85)/2000) * IF(AND(BK$5="Particulate", ISNUMBER(Data!$O85)), (1-Data!$O85), 1) * IF(AND($K$3="Yes", ISNUMBER(Data!$Q85)), (1-Data!$Q85), 1))</f>
        <v>0</v>
      </c>
      <c r="BL85" s="3">
        <f>IF(OR(Data!BM85="", Data!$H85="", $G85=""), 0, ((Data!BM85*Data!$H85*$G85)/2000) * IF(AND(BL$5="Particulate", ISNUMBER(Data!$O85)), (1-Data!$O85), 1) * IF(AND($K$3="Yes", ISNUMBER(Data!$Q85)), (1-Data!$Q85), 1))</f>
        <v>0</v>
      </c>
      <c r="BM85" s="3">
        <f>IF(OR(Data!BN85="", Data!$H85="", $G85=""), 0, ((Data!BN85*Data!$H85*$G85)/2000) * IF(AND(BM$5="Particulate", ISNUMBER(Data!$O85)), (1-Data!$O85), 1) * IF(AND($K$3="Yes", ISNUMBER(Data!$Q85)), (1-Data!$Q85), 1))</f>
        <v>0</v>
      </c>
      <c r="BN85" s="3">
        <f>IF(OR(Data!BO85="", Data!$H85="", $G85=""), 0, ((Data!BO85*Data!$H85*$G85)/2000) * IF(AND(BN$5="Particulate", ISNUMBER(Data!$O85)), (1-Data!$O85), 1) * IF(AND($K$3="Yes", ISNUMBER(Data!$Q85)), (1-Data!$Q85), 1))</f>
        <v>0</v>
      </c>
      <c r="BO85" s="3">
        <f>IF(OR(Data!BP85="", Data!$H85="", $G85=""), 0, ((Data!BP85*Data!$H85*$G85)/2000) * IF(AND(BO$5="Particulate", ISNUMBER(Data!$O85)), (1-Data!$O85), 1) * IF(AND($K$3="Yes", ISNUMBER(Data!$Q85)), (1-Data!$Q85), 1))</f>
        <v>0</v>
      </c>
      <c r="BP85" s="3">
        <f>IF(OR(Data!BQ85="", Data!$H85="", $G85=""), 0, ((Data!BQ85*Data!$H85*$G85)/2000) * IF(AND(BP$5="Particulate", ISNUMBER(Data!$O85)), (1-Data!$O85), 1) * IF(AND($K$3="Yes", ISNUMBER(Data!$Q85)), (1-Data!$Q85), 1))</f>
        <v>0</v>
      </c>
      <c r="BQ85" s="3">
        <f>IF(OR(Data!BR85="", Data!$H85="", $G85=""), 0, ((Data!BR85*Data!$H85*$G85)/2000) * IF(AND(BQ$5="Particulate", ISNUMBER(Data!$O85)), (1-Data!$O85), 1) * IF(AND($K$3="Yes", ISNUMBER(Data!$Q85)), (1-Data!$Q85), 1))</f>
        <v>0</v>
      </c>
      <c r="BR85" s="3">
        <f>IF(OR(Data!BS85="", Data!$H85="", $G85=""), 0, ((Data!BS85*Data!$H85*$G85)/2000) * IF(AND(BR$5="Particulate", ISNUMBER(Data!$O85)), (1-Data!$O85), 1) * IF(AND($K$3="Yes", ISNUMBER(Data!$Q85)), (1-Data!$Q85), 1))</f>
        <v>0</v>
      </c>
      <c r="BS85" s="3">
        <f>IF(OR(Data!BT85="", Data!$H85="", $G85=""), 0, ((Data!BT85*Data!$H85*$G85)/2000) * IF(AND(BS$5="Particulate", ISNUMBER(Data!$O85)), (1-Data!$O85), 1) * IF(AND($K$3="Yes", ISNUMBER(Data!$Q85)), (1-Data!$Q85), 1))</f>
        <v>0</v>
      </c>
      <c r="BT85" s="3">
        <f>IF(OR(Data!BU85="", Data!$H85="", $G85=""), 0, ((Data!BU85*Data!$H85*$G85)/2000) * IF(AND(BT$5="Particulate", ISNUMBER(Data!$O85)), (1-Data!$O85), 1) * IF(AND($K$3="Yes", ISNUMBER(Data!$Q85)), (1-Data!$Q85), 1))</f>
        <v>0</v>
      </c>
      <c r="BU85" s="3">
        <f>IF(OR(Data!BV85="", Data!$H85="", $G85=""), 0, ((Data!BV85*Data!$H85*$G85)/2000) * IF(AND(BU$5="Particulate", ISNUMBER(Data!$O85)), (1-Data!$O85), 1) * IF(AND($K$3="Yes", ISNUMBER(Data!$Q85)), (1-Data!$Q85), 1))</f>
        <v>0</v>
      </c>
      <c r="BV85" s="3">
        <f>IF(OR(Data!BW85="", Data!$H85="", $G85=""), 0, ((Data!BW85*Data!$H85*$G85)/2000) * IF(AND(BV$5="Particulate", ISNUMBER(Data!$O85)), (1-Data!$O85), 1) * IF(AND($K$3="Yes", ISNUMBER(Data!$Q85)), (1-Data!$Q85), 1))</f>
        <v>0</v>
      </c>
      <c r="BW85" s="3">
        <f>IF(OR(Data!BX85="", Data!$H85="", $G85=""), 0, ((Data!BX85*Data!$H85*$G85)/2000) * IF(AND(BW$5="Particulate", ISNUMBER(Data!$O85)), (1-Data!$O85), 1) * IF(AND($K$3="Yes", ISNUMBER(Data!$Q85)), (1-Data!$Q85), 1))</f>
        <v>0</v>
      </c>
      <c r="BX85" s="3">
        <f>IF(OR(Data!BY85="", Data!$H85="", $G85=""), 0, ((Data!BY85*Data!$H85*$G85)/2000) * IF(AND(BX$5="Particulate", ISNUMBER(Data!$O85)), (1-Data!$O85), 1) * IF(AND($K$3="Yes", ISNUMBER(Data!$Q85)), (1-Data!$Q85), 1))</f>
        <v>0</v>
      </c>
      <c r="BY85" s="3">
        <f>IF(OR(Data!BZ85="", Data!$H85="", $G85=""), 0, ((Data!BZ85*Data!$H85*$G85)/2000) * IF(AND(BY$5="Particulate", ISNUMBER(Data!$O85)), (1-Data!$O85), 1) * IF(AND($K$3="Yes", ISNUMBER(Data!$Q85)), (1-Data!$Q85), 1))</f>
        <v>0</v>
      </c>
      <c r="BZ85" s="3">
        <f>IF(OR(Data!CA85="", Data!$H85="", $G85=""), 0, ((Data!CA85*Data!$H85*$G85)/2000) * IF(AND(BZ$5="Particulate", ISNUMBER(Data!$O85)), (1-Data!$O85), 1) * IF(AND($K$3="Yes", ISNUMBER(Data!$Q85)), (1-Data!$Q85), 1))</f>
        <v>0</v>
      </c>
    </row>
    <row r="86" spans="1:78" x14ac:dyDescent="0.25">
      <c r="A86" s="347">
        <f>Data!A86</f>
        <v>78</v>
      </c>
      <c r="B86" s="108">
        <f>Data!B86</f>
        <v>0</v>
      </c>
      <c r="C86" s="108">
        <f>Data!C86</f>
        <v>0</v>
      </c>
      <c r="D86" s="108">
        <f>Data!D86</f>
        <v>0</v>
      </c>
      <c r="E86" s="108">
        <f>Data!E86</f>
        <v>0</v>
      </c>
      <c r="F86" s="108">
        <f>Data!F86</f>
        <v>0</v>
      </c>
      <c r="G86" s="189"/>
      <c r="Q86" s="365">
        <f>IF(ISNUMBER(Data!$K86), (Data!$K86*$G86)/2000, IF(AND(ISNUMBER(Data!$H86), ISNUMBER(Data!$I86)), (Data!$H86*Data!$I86*$G86)/2000, 0))</f>
        <v>0</v>
      </c>
      <c r="R86" s="17">
        <f>IF(ISNUMBER(Data!$L86), (Data!$L86*$G86)/2000, IF(AND(ISNUMBER(Data!$H86), ISNUMBER(Data!$J86)), (Data!$H86*Data!$J86*$G86)/2000, 0)) * IF(ISNUMBER(Data!$O86), 1-Data!$O86, 1) * IF(AND($K$3="yes",ISNUMBER(Data!$Q86)),(1-Data!$Q86),1)</f>
        <v>0</v>
      </c>
      <c r="S86" s="3">
        <f>IF(OR(Data!T86="", Data!$H86="", $G86=""), 0, ((Data!T86*Data!$H86*$G86)/2000) * IF(AND(S$5="Particulate", ISNUMBER(Data!$O86)), (1-Data!$O86), 1) * IF(AND($K$3="Yes", ISNUMBER(Data!$Q86)), (1-Data!$Q86), 1))</f>
        <v>0</v>
      </c>
      <c r="T86" s="3">
        <f>IF(OR(Data!U86="", Data!$H86="", $G86=""), 0, ((Data!U86*Data!$H86*$G86)/2000) * IF(AND(T$5="Particulate", ISNUMBER(Data!$O86)), (1-Data!$O86), 1) * IF(AND($K$3="Yes", ISNUMBER(Data!$Q86)), (1-Data!$Q86), 1))</f>
        <v>0</v>
      </c>
      <c r="U86" s="3">
        <f>IF(OR(Data!V86="", Data!$H86="", $G86=""), 0, ((Data!V86*Data!$H86*$G86)/2000) * IF(AND(U$5="Particulate", ISNUMBER(Data!$O86)), (1-Data!$O86), 1) * IF(AND($K$3="Yes", ISNUMBER(Data!$Q86)), (1-Data!$Q86), 1))</f>
        <v>0</v>
      </c>
      <c r="V86" s="3">
        <f>IF(OR(Data!W86="", Data!$H86="", $G86=""), 0, ((Data!W86*Data!$H86*$G86)/2000) * IF(AND(V$5="Particulate", ISNUMBER(Data!$O86)), (1-Data!$O86), 1) * IF(AND($K$3="Yes", ISNUMBER(Data!$Q86)), (1-Data!$Q86), 1))</f>
        <v>0</v>
      </c>
      <c r="W86" s="3">
        <f>IF(OR(Data!X86="", Data!$H86="", $G86=""), 0, ((Data!X86*Data!$H86*$G86)/2000) * IF(AND(W$5="Particulate", ISNUMBER(Data!$O86)), (1-Data!$O86), 1) * IF(AND($K$3="Yes", ISNUMBER(Data!$Q86)), (1-Data!$Q86), 1))</f>
        <v>0</v>
      </c>
      <c r="X86" s="3">
        <f>IF(OR(Data!Y86="", Data!$H86="", $G86=""), 0, ((Data!Y86*Data!$H86*$G86)/2000) * IF(AND(X$5="Particulate", ISNUMBER(Data!$O86)), (1-Data!$O86), 1) * IF(AND($K$3="Yes", ISNUMBER(Data!$Q86)), (1-Data!$Q86), 1))</f>
        <v>0</v>
      </c>
      <c r="Y86" s="3">
        <f>IF(OR(Data!Z86="", Data!$H86="", $G86=""), 0, ((Data!Z86*Data!$H86*$G86)/2000) * IF(AND(Y$5="Particulate", ISNUMBER(Data!$O86)), (1-Data!$O86), 1) * IF(AND($K$3="Yes", ISNUMBER(Data!$Q86)), (1-Data!$Q86), 1))</f>
        <v>0</v>
      </c>
      <c r="Z86" s="3">
        <f>IF(OR(Data!AA86="", Data!$H86="", $G86=""), 0, ((Data!AA86*Data!$H86*$G86)/2000) * IF(AND(Z$5="Particulate", ISNUMBER(Data!$O86)), (1-Data!$O86), 1) * IF(AND($K$3="Yes", ISNUMBER(Data!$Q86)), (1-Data!$Q86), 1))</f>
        <v>0</v>
      </c>
      <c r="AA86" s="3">
        <f>IF(OR(Data!AB86="", Data!$H86="", $G86=""), 0, ((Data!AB86*Data!$H86*$G86)/2000) * IF(AND(AA$5="Particulate", ISNUMBER(Data!$O86)), (1-Data!$O86), 1) * IF(AND($K$3="Yes", ISNUMBER(Data!$Q86)), (1-Data!$Q86), 1))</f>
        <v>0</v>
      </c>
      <c r="AB86" s="3">
        <f>IF(OR(Data!AC86="", Data!$H86="", $G86=""), 0, ((Data!AC86*Data!$H86*$G86)/2000) * IF(AND(AB$5="Particulate", ISNUMBER(Data!$O86)), (1-Data!$O86), 1) * IF(AND($K$3="Yes", ISNUMBER(Data!$Q86)), (1-Data!$Q86), 1))</f>
        <v>0</v>
      </c>
      <c r="AC86" s="3">
        <f>IF(OR(Data!AD86="", Data!$H86="", $G86=""), 0, ((Data!AD86*Data!$H86*$G86)/2000) * IF(AND(AC$5="Particulate", ISNUMBER(Data!$O86)), (1-Data!$O86), 1) * IF(AND($K$3="Yes", ISNUMBER(Data!$Q86)), (1-Data!$Q86), 1))</f>
        <v>0</v>
      </c>
      <c r="AD86" s="3">
        <f>IF(OR(Data!AE86="", Data!$H86="", $G86=""), 0, ((Data!AE86*Data!$H86*$G86)/2000) * IF(AND(AD$5="Particulate", ISNUMBER(Data!$O86)), (1-Data!$O86), 1) * IF(AND($K$3="Yes", ISNUMBER(Data!$Q86)), (1-Data!$Q86), 1))</f>
        <v>0</v>
      </c>
      <c r="AE86" s="3">
        <f>IF(OR(Data!AF86="", Data!$H86="", $G86=""), 0, ((Data!AF86*Data!$H86*$G86)/2000) * IF(AND(AE$5="Particulate", ISNUMBER(Data!$O86)), (1-Data!$O86), 1) * IF(AND($K$3="Yes", ISNUMBER(Data!$Q86)), (1-Data!$Q86), 1))</f>
        <v>0</v>
      </c>
      <c r="AF86" s="3">
        <f>IF(OR(Data!AG86="", Data!$H86="", $G86=""), 0, ((Data!AG86*Data!$H86*$G86)/2000) * IF(AND(AF$5="Particulate", ISNUMBER(Data!$O86)), (1-Data!$O86), 1) * IF(AND($K$3="Yes", ISNUMBER(Data!$Q86)), (1-Data!$Q86), 1))</f>
        <v>0</v>
      </c>
      <c r="AG86" s="3">
        <f>IF(OR(Data!AH86="", Data!$H86="", $G86=""), 0, ((Data!AH86*Data!$H86*$G86)/2000) * IF(AND(AG$5="Particulate", ISNUMBER(Data!$O86)), (1-Data!$O86), 1) * IF(AND($K$3="Yes", ISNUMBER(Data!$Q86)), (1-Data!$Q86), 1))</f>
        <v>0</v>
      </c>
      <c r="AH86" s="3">
        <f>IF(OR(Data!AI86="", Data!$H86="", $G86=""), 0, ((Data!AI86*Data!$H86*$G86)/2000) * IF(AND(AH$5="Particulate", ISNUMBER(Data!$O86)), (1-Data!$O86), 1) * IF(AND($K$3="Yes", ISNUMBER(Data!$Q86)), (1-Data!$Q86), 1))</f>
        <v>0</v>
      </c>
      <c r="AI86" s="3">
        <f>IF(OR(Data!AJ86="", Data!$H86="", $G86=""), 0, ((Data!AJ86*Data!$H86*$G86)/2000) * IF(AND(AI$5="Particulate", ISNUMBER(Data!$O86)), (1-Data!$O86), 1) * IF(AND($K$3="Yes", ISNUMBER(Data!$Q86)), (1-Data!$Q86), 1))</f>
        <v>0</v>
      </c>
      <c r="AJ86" s="3">
        <f>IF(OR(Data!AK86="", Data!$H86="", $G86=""), 0, ((Data!AK86*Data!$H86*$G86)/2000) * IF(AND(AJ$5="Particulate", ISNUMBER(Data!$O86)), (1-Data!$O86), 1) * IF(AND($K$3="Yes", ISNUMBER(Data!$Q86)), (1-Data!$Q86), 1))</f>
        <v>0</v>
      </c>
      <c r="AK86" s="3">
        <f>IF(OR(Data!AL86="", Data!$H86="", $G86=""), 0, ((Data!AL86*Data!$H86*$G86)/2000) * IF(AND(AK$5="Particulate", ISNUMBER(Data!$O86)), (1-Data!$O86), 1) * IF(AND($K$3="Yes", ISNUMBER(Data!$Q86)), (1-Data!$Q86), 1))</f>
        <v>0</v>
      </c>
      <c r="AL86" s="3">
        <f>IF(OR(Data!AM86="", Data!$H86="", $G86=""), 0, ((Data!AM86*Data!$H86*$G86)/2000) * IF(AND(AL$5="Particulate", ISNUMBER(Data!$O86)), (1-Data!$O86), 1) * IF(AND($K$3="Yes", ISNUMBER(Data!$Q86)), (1-Data!$Q86), 1))</f>
        <v>0</v>
      </c>
      <c r="AM86" s="3">
        <f>IF(OR(Data!AN86="", Data!$H86="", $G86=""), 0, ((Data!AN86*Data!$H86*$G86)/2000) * IF(AND(AM$5="Particulate", ISNUMBER(Data!$O86)), (1-Data!$O86), 1) * IF(AND($K$3="Yes", ISNUMBER(Data!$Q86)), (1-Data!$Q86), 1))</f>
        <v>0</v>
      </c>
      <c r="AN86" s="3">
        <f>IF(OR(Data!AO86="", Data!$H86="", $G86=""), 0, ((Data!AO86*Data!$H86*$G86)/2000) * IF(AND(AN$5="Particulate", ISNUMBER(Data!$O86)), (1-Data!$O86), 1) * IF(AND($K$3="Yes", ISNUMBER(Data!$Q86)), (1-Data!$Q86), 1))</f>
        <v>0</v>
      </c>
      <c r="AO86" s="3">
        <f>IF(OR(Data!AP86="", Data!$H86="", $G86=""), 0, ((Data!AP86*Data!$H86*$G86)/2000) * IF(AND(AO$5="Particulate", ISNUMBER(Data!$O86)), (1-Data!$O86), 1) * IF(AND($K$3="Yes", ISNUMBER(Data!$Q86)), (1-Data!$Q86), 1))</f>
        <v>0</v>
      </c>
      <c r="AP86" s="3">
        <f>IF(OR(Data!AQ86="", Data!$H86="", $G86=""), 0, ((Data!AQ86*Data!$H86*$G86)/2000) * IF(AND(AP$5="Particulate", ISNUMBER(Data!$O86)), (1-Data!$O86), 1) * IF(AND($K$3="Yes", ISNUMBER(Data!$Q86)), (1-Data!$Q86), 1))</f>
        <v>0</v>
      </c>
      <c r="AQ86" s="3">
        <f>IF(OR(Data!AR86="", Data!$H86="", $G86=""), 0, ((Data!AR86*Data!$H86*$G86)/2000) * IF(AND(AQ$5="Particulate", ISNUMBER(Data!$O86)), (1-Data!$O86), 1) * IF(AND($K$3="Yes", ISNUMBER(Data!$Q86)), (1-Data!$Q86), 1))</f>
        <v>0</v>
      </c>
      <c r="AR86" s="3">
        <f>IF(OR(Data!AS86="", Data!$H86="", $G86=""), 0, ((Data!AS86*Data!$H86*$G86)/2000) * IF(AND(AR$5="Particulate", ISNUMBER(Data!$O86)), (1-Data!$O86), 1) * IF(AND($K$3="Yes", ISNUMBER(Data!$Q86)), (1-Data!$Q86), 1))</f>
        <v>0</v>
      </c>
      <c r="AS86" s="3">
        <f>IF(OR(Data!AT86="", Data!$H86="", $G86=""), 0, ((Data!AT86*Data!$H86*$G86)/2000) * IF(AND(AS$5="Particulate", ISNUMBER(Data!$O86)), (1-Data!$O86), 1) * IF(AND($K$3="Yes", ISNUMBER(Data!$Q86)), (1-Data!$Q86), 1))</f>
        <v>0</v>
      </c>
      <c r="AT86" s="3">
        <f>IF(OR(Data!AU86="", Data!$H86="", $G86=""), 0, ((Data!AU86*Data!$H86*$G86)/2000) * IF(AND(AT$5="Particulate", ISNUMBER(Data!$O86)), (1-Data!$O86), 1) * IF(AND($K$3="Yes", ISNUMBER(Data!$Q86)), (1-Data!$Q86), 1))</f>
        <v>0</v>
      </c>
      <c r="AU86" s="3">
        <f>IF(OR(Data!AV86="", Data!$H86="", $G86=""), 0, ((Data!AV86*Data!$H86*$G86)/2000) * IF(AND(AU$5="Particulate", ISNUMBER(Data!$O86)), (1-Data!$O86), 1) * IF(AND($K$3="Yes", ISNUMBER(Data!$Q86)), (1-Data!$Q86), 1))</f>
        <v>0</v>
      </c>
      <c r="AV86" s="3">
        <f>IF(OR(Data!AW86="", Data!$H86="", $G86=""), 0, ((Data!AW86*Data!$H86*$G86)/2000) * IF(AND(AV$5="Particulate", ISNUMBER(Data!$O86)), (1-Data!$O86), 1) * IF(AND($K$3="Yes", ISNUMBER(Data!$Q86)), (1-Data!$Q86), 1))</f>
        <v>0</v>
      </c>
      <c r="AW86" s="3">
        <f>IF(OR(Data!AX86="", Data!$H86="", $G86=""), 0, ((Data!AX86*Data!$H86*$G86)/2000) * IF(AND(AW$5="Particulate", ISNUMBER(Data!$O86)), (1-Data!$O86), 1) * IF(AND($K$3="Yes", ISNUMBER(Data!$Q86)), (1-Data!$Q86), 1))</f>
        <v>0</v>
      </c>
      <c r="AX86" s="3">
        <f>IF(OR(Data!AY86="", Data!$H86="", $G86=""), 0, ((Data!AY86*Data!$H86*$G86)/2000) * IF(AND(AX$5="Particulate", ISNUMBER(Data!$O86)), (1-Data!$O86), 1) * IF(AND($K$3="Yes", ISNUMBER(Data!$Q86)), (1-Data!$Q86), 1))</f>
        <v>0</v>
      </c>
      <c r="AY86" s="3">
        <f>IF(OR(Data!AZ86="", Data!$H86="", $G86=""), 0, ((Data!AZ86*Data!$H86*$G86)/2000) * IF(AND(AY$5="Particulate", ISNUMBER(Data!$O86)), (1-Data!$O86), 1) * IF(AND($K$3="Yes", ISNUMBER(Data!$Q86)), (1-Data!$Q86), 1))</f>
        <v>0</v>
      </c>
      <c r="AZ86" s="3">
        <f>IF(OR(Data!BA86="", Data!$H86="", $G86=""), 0, ((Data!BA86*Data!$H86*$G86)/2000) * IF(AND(AZ$5="Particulate", ISNUMBER(Data!$O86)), (1-Data!$O86), 1) * IF(AND($K$3="Yes", ISNUMBER(Data!$Q86)), (1-Data!$Q86), 1))</f>
        <v>0</v>
      </c>
      <c r="BA86" s="3">
        <f>IF(OR(Data!BB86="", Data!$H86="", $G86=""), 0, ((Data!BB86*Data!$H86*$G86)/2000) * IF(AND(BA$5="Particulate", ISNUMBER(Data!$O86)), (1-Data!$O86), 1) * IF(AND($K$3="Yes", ISNUMBER(Data!$Q86)), (1-Data!$Q86), 1))</f>
        <v>0</v>
      </c>
      <c r="BB86" s="3">
        <f>IF(OR(Data!BC86="", Data!$H86="", $G86=""), 0, ((Data!BC86*Data!$H86*$G86)/2000) * IF(AND(BB$5="Particulate", ISNUMBER(Data!$O86)), (1-Data!$O86), 1) * IF(AND($K$3="Yes", ISNUMBER(Data!$Q86)), (1-Data!$Q86), 1))</f>
        <v>0</v>
      </c>
      <c r="BC86" s="3">
        <f>IF(OR(Data!BD86="", Data!$H86="", $G86=""), 0, ((Data!BD86*Data!$H86*$G86)/2000) * IF(AND(BC$5="Particulate", ISNUMBER(Data!$O86)), (1-Data!$O86), 1) * IF(AND($K$3="Yes", ISNUMBER(Data!$Q86)), (1-Data!$Q86), 1))</f>
        <v>0</v>
      </c>
      <c r="BD86" s="3">
        <f>IF(OR(Data!BE86="", Data!$H86="", $G86=""), 0, ((Data!BE86*Data!$H86*$G86)/2000) * IF(AND(BD$5="Particulate", ISNUMBER(Data!$O86)), (1-Data!$O86), 1) * IF(AND($K$3="Yes", ISNUMBER(Data!$Q86)), (1-Data!$Q86), 1))</f>
        <v>0</v>
      </c>
      <c r="BE86" s="3">
        <f>IF(OR(Data!BF86="", Data!$H86="", $G86=""), 0, ((Data!BF86*Data!$H86*$G86)/2000) * IF(AND(BE$5="Particulate", ISNUMBER(Data!$O86)), (1-Data!$O86), 1) * IF(AND($K$3="Yes", ISNUMBER(Data!$Q86)), (1-Data!$Q86), 1))</f>
        <v>0</v>
      </c>
      <c r="BF86" s="3">
        <f>IF(OR(Data!BG86="", Data!$H86="", $G86=""), 0, ((Data!BG86*Data!$H86*$G86)/2000) * IF(AND(BF$5="Particulate", ISNUMBER(Data!$O86)), (1-Data!$O86), 1) * IF(AND($K$3="Yes", ISNUMBER(Data!$Q86)), (1-Data!$Q86), 1))</f>
        <v>0</v>
      </c>
      <c r="BG86" s="3">
        <f>IF(OR(Data!BH86="", Data!$H86="", $G86=""), 0, ((Data!BH86*Data!$H86*$G86)/2000) * IF(AND(BG$5="Particulate", ISNUMBER(Data!$O86)), (1-Data!$O86), 1) * IF(AND($K$3="Yes", ISNUMBER(Data!$Q86)), (1-Data!$Q86), 1))</f>
        <v>0</v>
      </c>
      <c r="BH86" s="3">
        <f>IF(OR(Data!BI86="", Data!$H86="", $G86=""), 0, ((Data!BI86*Data!$H86*$G86)/2000) * IF(AND(BH$5="Particulate", ISNUMBER(Data!$O86)), (1-Data!$O86), 1) * IF(AND($K$3="Yes", ISNUMBER(Data!$Q86)), (1-Data!$Q86), 1))</f>
        <v>0</v>
      </c>
      <c r="BI86" s="3">
        <f>IF(OR(Data!BJ86="", Data!$H86="", $G86=""), 0, ((Data!BJ86*Data!$H86*$G86)/2000) * IF(AND(BI$5="Particulate", ISNUMBER(Data!$O86)), (1-Data!$O86), 1) * IF(AND($K$3="Yes", ISNUMBER(Data!$Q86)), (1-Data!$Q86), 1))</f>
        <v>0</v>
      </c>
      <c r="BJ86" s="3">
        <f>IF(OR(Data!BK86="", Data!$H86="", $G86=""), 0, ((Data!BK86*Data!$H86*$G86)/2000) * IF(AND(BJ$5="Particulate", ISNUMBER(Data!$O86)), (1-Data!$O86), 1) * IF(AND($K$3="Yes", ISNUMBER(Data!$Q86)), (1-Data!$Q86), 1))</f>
        <v>0</v>
      </c>
      <c r="BK86" s="3">
        <f>IF(OR(Data!BL86="", Data!$H86="", $G86=""), 0, ((Data!BL86*Data!$H86*$G86)/2000) * IF(AND(BK$5="Particulate", ISNUMBER(Data!$O86)), (1-Data!$O86), 1) * IF(AND($K$3="Yes", ISNUMBER(Data!$Q86)), (1-Data!$Q86), 1))</f>
        <v>0</v>
      </c>
      <c r="BL86" s="3">
        <f>IF(OR(Data!BM86="", Data!$H86="", $G86=""), 0, ((Data!BM86*Data!$H86*$G86)/2000) * IF(AND(BL$5="Particulate", ISNUMBER(Data!$O86)), (1-Data!$O86), 1) * IF(AND($K$3="Yes", ISNUMBER(Data!$Q86)), (1-Data!$Q86), 1))</f>
        <v>0</v>
      </c>
      <c r="BM86" s="3">
        <f>IF(OR(Data!BN86="", Data!$H86="", $G86=""), 0, ((Data!BN86*Data!$H86*$G86)/2000) * IF(AND(BM$5="Particulate", ISNUMBER(Data!$O86)), (1-Data!$O86), 1) * IF(AND($K$3="Yes", ISNUMBER(Data!$Q86)), (1-Data!$Q86), 1))</f>
        <v>0</v>
      </c>
      <c r="BN86" s="3">
        <f>IF(OR(Data!BO86="", Data!$H86="", $G86=""), 0, ((Data!BO86*Data!$H86*$G86)/2000) * IF(AND(BN$5="Particulate", ISNUMBER(Data!$O86)), (1-Data!$O86), 1) * IF(AND($K$3="Yes", ISNUMBER(Data!$Q86)), (1-Data!$Q86), 1))</f>
        <v>0</v>
      </c>
      <c r="BO86" s="3">
        <f>IF(OR(Data!BP86="", Data!$H86="", $G86=""), 0, ((Data!BP86*Data!$H86*$G86)/2000) * IF(AND(BO$5="Particulate", ISNUMBER(Data!$O86)), (1-Data!$O86), 1) * IF(AND($K$3="Yes", ISNUMBER(Data!$Q86)), (1-Data!$Q86), 1))</f>
        <v>0</v>
      </c>
      <c r="BP86" s="3">
        <f>IF(OR(Data!BQ86="", Data!$H86="", $G86=""), 0, ((Data!BQ86*Data!$H86*$G86)/2000) * IF(AND(BP$5="Particulate", ISNUMBER(Data!$O86)), (1-Data!$O86), 1) * IF(AND($K$3="Yes", ISNUMBER(Data!$Q86)), (1-Data!$Q86), 1))</f>
        <v>0</v>
      </c>
      <c r="BQ86" s="3">
        <f>IF(OR(Data!BR86="", Data!$H86="", $G86=""), 0, ((Data!BR86*Data!$H86*$G86)/2000) * IF(AND(BQ$5="Particulate", ISNUMBER(Data!$O86)), (1-Data!$O86), 1) * IF(AND($K$3="Yes", ISNUMBER(Data!$Q86)), (1-Data!$Q86), 1))</f>
        <v>0</v>
      </c>
      <c r="BR86" s="3">
        <f>IF(OR(Data!BS86="", Data!$H86="", $G86=""), 0, ((Data!BS86*Data!$H86*$G86)/2000) * IF(AND(BR$5="Particulate", ISNUMBER(Data!$O86)), (1-Data!$O86), 1) * IF(AND($K$3="Yes", ISNUMBER(Data!$Q86)), (1-Data!$Q86), 1))</f>
        <v>0</v>
      </c>
      <c r="BS86" s="3">
        <f>IF(OR(Data!BT86="", Data!$H86="", $G86=""), 0, ((Data!BT86*Data!$H86*$G86)/2000) * IF(AND(BS$5="Particulate", ISNUMBER(Data!$O86)), (1-Data!$O86), 1) * IF(AND($K$3="Yes", ISNUMBER(Data!$Q86)), (1-Data!$Q86), 1))</f>
        <v>0</v>
      </c>
      <c r="BT86" s="3">
        <f>IF(OR(Data!BU86="", Data!$H86="", $G86=""), 0, ((Data!BU86*Data!$H86*$G86)/2000) * IF(AND(BT$5="Particulate", ISNUMBER(Data!$O86)), (1-Data!$O86), 1) * IF(AND($K$3="Yes", ISNUMBER(Data!$Q86)), (1-Data!$Q86), 1))</f>
        <v>0</v>
      </c>
      <c r="BU86" s="3">
        <f>IF(OR(Data!BV86="", Data!$H86="", $G86=""), 0, ((Data!BV86*Data!$H86*$G86)/2000) * IF(AND(BU$5="Particulate", ISNUMBER(Data!$O86)), (1-Data!$O86), 1) * IF(AND($K$3="Yes", ISNUMBER(Data!$Q86)), (1-Data!$Q86), 1))</f>
        <v>0</v>
      </c>
      <c r="BV86" s="3">
        <f>IF(OR(Data!BW86="", Data!$H86="", $G86=""), 0, ((Data!BW86*Data!$H86*$G86)/2000) * IF(AND(BV$5="Particulate", ISNUMBER(Data!$O86)), (1-Data!$O86), 1) * IF(AND($K$3="Yes", ISNUMBER(Data!$Q86)), (1-Data!$Q86), 1))</f>
        <v>0</v>
      </c>
      <c r="BW86" s="3">
        <f>IF(OR(Data!BX86="", Data!$H86="", $G86=""), 0, ((Data!BX86*Data!$H86*$G86)/2000) * IF(AND(BW$5="Particulate", ISNUMBER(Data!$O86)), (1-Data!$O86), 1) * IF(AND($K$3="Yes", ISNUMBER(Data!$Q86)), (1-Data!$Q86), 1))</f>
        <v>0</v>
      </c>
      <c r="BX86" s="3">
        <f>IF(OR(Data!BY86="", Data!$H86="", $G86=""), 0, ((Data!BY86*Data!$H86*$G86)/2000) * IF(AND(BX$5="Particulate", ISNUMBER(Data!$O86)), (1-Data!$O86), 1) * IF(AND($K$3="Yes", ISNUMBER(Data!$Q86)), (1-Data!$Q86), 1))</f>
        <v>0</v>
      </c>
      <c r="BY86" s="3">
        <f>IF(OR(Data!BZ86="", Data!$H86="", $G86=""), 0, ((Data!BZ86*Data!$H86*$G86)/2000) * IF(AND(BY$5="Particulate", ISNUMBER(Data!$O86)), (1-Data!$O86), 1) * IF(AND($K$3="Yes", ISNUMBER(Data!$Q86)), (1-Data!$Q86), 1))</f>
        <v>0</v>
      </c>
      <c r="BZ86" s="3">
        <f>IF(OR(Data!CA86="", Data!$H86="", $G86=""), 0, ((Data!CA86*Data!$H86*$G86)/2000) * IF(AND(BZ$5="Particulate", ISNUMBER(Data!$O86)), (1-Data!$O86), 1) * IF(AND($K$3="Yes", ISNUMBER(Data!$Q86)), (1-Data!$Q86), 1))</f>
        <v>0</v>
      </c>
    </row>
    <row r="87" spans="1:78" x14ac:dyDescent="0.25">
      <c r="A87" s="347">
        <f>Data!A87</f>
        <v>79</v>
      </c>
      <c r="B87" s="108">
        <f>Data!B87</f>
        <v>0</v>
      </c>
      <c r="C87" s="108">
        <f>Data!C87</f>
        <v>0</v>
      </c>
      <c r="D87" s="108">
        <f>Data!D87</f>
        <v>0</v>
      </c>
      <c r="E87" s="108">
        <f>Data!E87</f>
        <v>0</v>
      </c>
      <c r="F87" s="108">
        <f>Data!F87</f>
        <v>0</v>
      </c>
      <c r="G87" s="189"/>
      <c r="Q87" s="365">
        <f>IF(ISNUMBER(Data!$K87), (Data!$K87*$G87)/2000, IF(AND(ISNUMBER(Data!$H87), ISNUMBER(Data!$I87)), (Data!$H87*Data!$I87*$G87)/2000, 0))</f>
        <v>0</v>
      </c>
      <c r="R87" s="17">
        <f>IF(ISNUMBER(Data!$L87), (Data!$L87*$G87)/2000, IF(AND(ISNUMBER(Data!$H87), ISNUMBER(Data!$J87)), (Data!$H87*Data!$J87*$G87)/2000, 0)) * IF(ISNUMBER(Data!$O87), 1-Data!$O87, 1) * IF(AND($K$3="yes",ISNUMBER(Data!$Q87)),(1-Data!$Q87),1)</f>
        <v>0</v>
      </c>
      <c r="S87" s="3">
        <f>IF(OR(Data!T87="", Data!$H87="", $G87=""), 0, ((Data!T87*Data!$H87*$G87)/2000) * IF(AND(S$5="Particulate", ISNUMBER(Data!$O87)), (1-Data!$O87), 1) * IF(AND($K$3="Yes", ISNUMBER(Data!$Q87)), (1-Data!$Q87), 1))</f>
        <v>0</v>
      </c>
      <c r="T87" s="3">
        <f>IF(OR(Data!U87="", Data!$H87="", $G87=""), 0, ((Data!U87*Data!$H87*$G87)/2000) * IF(AND(T$5="Particulate", ISNUMBER(Data!$O87)), (1-Data!$O87), 1) * IF(AND($K$3="Yes", ISNUMBER(Data!$Q87)), (1-Data!$Q87), 1))</f>
        <v>0</v>
      </c>
      <c r="U87" s="3">
        <f>IF(OR(Data!V87="", Data!$H87="", $G87=""), 0, ((Data!V87*Data!$H87*$G87)/2000) * IF(AND(U$5="Particulate", ISNUMBER(Data!$O87)), (1-Data!$O87), 1) * IF(AND($K$3="Yes", ISNUMBER(Data!$Q87)), (1-Data!$Q87), 1))</f>
        <v>0</v>
      </c>
      <c r="V87" s="3">
        <f>IF(OR(Data!W87="", Data!$H87="", $G87=""), 0, ((Data!W87*Data!$H87*$G87)/2000) * IF(AND(V$5="Particulate", ISNUMBER(Data!$O87)), (1-Data!$O87), 1) * IF(AND($K$3="Yes", ISNUMBER(Data!$Q87)), (1-Data!$Q87), 1))</f>
        <v>0</v>
      </c>
      <c r="W87" s="3">
        <f>IF(OR(Data!X87="", Data!$H87="", $G87=""), 0, ((Data!X87*Data!$H87*$G87)/2000) * IF(AND(W$5="Particulate", ISNUMBER(Data!$O87)), (1-Data!$O87), 1) * IF(AND($K$3="Yes", ISNUMBER(Data!$Q87)), (1-Data!$Q87), 1))</f>
        <v>0</v>
      </c>
      <c r="X87" s="3">
        <f>IF(OR(Data!Y87="", Data!$H87="", $G87=""), 0, ((Data!Y87*Data!$H87*$G87)/2000) * IF(AND(X$5="Particulate", ISNUMBER(Data!$O87)), (1-Data!$O87), 1) * IF(AND($K$3="Yes", ISNUMBER(Data!$Q87)), (1-Data!$Q87), 1))</f>
        <v>0</v>
      </c>
      <c r="Y87" s="3">
        <f>IF(OR(Data!Z87="", Data!$H87="", $G87=""), 0, ((Data!Z87*Data!$H87*$G87)/2000) * IF(AND(Y$5="Particulate", ISNUMBER(Data!$O87)), (1-Data!$O87), 1) * IF(AND($K$3="Yes", ISNUMBER(Data!$Q87)), (1-Data!$Q87), 1))</f>
        <v>0</v>
      </c>
      <c r="Z87" s="3">
        <f>IF(OR(Data!AA87="", Data!$H87="", $G87=""), 0, ((Data!AA87*Data!$H87*$G87)/2000) * IF(AND(Z$5="Particulate", ISNUMBER(Data!$O87)), (1-Data!$O87), 1) * IF(AND($K$3="Yes", ISNUMBER(Data!$Q87)), (1-Data!$Q87), 1))</f>
        <v>0</v>
      </c>
      <c r="AA87" s="3">
        <f>IF(OR(Data!AB87="", Data!$H87="", $G87=""), 0, ((Data!AB87*Data!$H87*$G87)/2000) * IF(AND(AA$5="Particulate", ISNUMBER(Data!$O87)), (1-Data!$O87), 1) * IF(AND($K$3="Yes", ISNUMBER(Data!$Q87)), (1-Data!$Q87), 1))</f>
        <v>0</v>
      </c>
      <c r="AB87" s="3">
        <f>IF(OR(Data!AC87="", Data!$H87="", $G87=""), 0, ((Data!AC87*Data!$H87*$G87)/2000) * IF(AND(AB$5="Particulate", ISNUMBER(Data!$O87)), (1-Data!$O87), 1) * IF(AND($K$3="Yes", ISNUMBER(Data!$Q87)), (1-Data!$Q87), 1))</f>
        <v>0</v>
      </c>
      <c r="AC87" s="3">
        <f>IF(OR(Data!AD87="", Data!$H87="", $G87=""), 0, ((Data!AD87*Data!$H87*$G87)/2000) * IF(AND(AC$5="Particulate", ISNUMBER(Data!$O87)), (1-Data!$O87), 1) * IF(AND($K$3="Yes", ISNUMBER(Data!$Q87)), (1-Data!$Q87), 1))</f>
        <v>0</v>
      </c>
      <c r="AD87" s="3">
        <f>IF(OR(Data!AE87="", Data!$H87="", $G87=""), 0, ((Data!AE87*Data!$H87*$G87)/2000) * IF(AND(AD$5="Particulate", ISNUMBER(Data!$O87)), (1-Data!$O87), 1) * IF(AND($K$3="Yes", ISNUMBER(Data!$Q87)), (1-Data!$Q87), 1))</f>
        <v>0</v>
      </c>
      <c r="AE87" s="3">
        <f>IF(OR(Data!AF87="", Data!$H87="", $G87=""), 0, ((Data!AF87*Data!$H87*$G87)/2000) * IF(AND(AE$5="Particulate", ISNUMBER(Data!$O87)), (1-Data!$O87), 1) * IF(AND($K$3="Yes", ISNUMBER(Data!$Q87)), (1-Data!$Q87), 1))</f>
        <v>0</v>
      </c>
      <c r="AF87" s="3">
        <f>IF(OR(Data!AG87="", Data!$H87="", $G87=""), 0, ((Data!AG87*Data!$H87*$G87)/2000) * IF(AND(AF$5="Particulate", ISNUMBER(Data!$O87)), (1-Data!$O87), 1) * IF(AND($K$3="Yes", ISNUMBER(Data!$Q87)), (1-Data!$Q87), 1))</f>
        <v>0</v>
      </c>
      <c r="AG87" s="3">
        <f>IF(OR(Data!AH87="", Data!$H87="", $G87=""), 0, ((Data!AH87*Data!$H87*$G87)/2000) * IF(AND(AG$5="Particulate", ISNUMBER(Data!$O87)), (1-Data!$O87), 1) * IF(AND($K$3="Yes", ISNUMBER(Data!$Q87)), (1-Data!$Q87), 1))</f>
        <v>0</v>
      </c>
      <c r="AH87" s="3">
        <f>IF(OR(Data!AI87="", Data!$H87="", $G87=""), 0, ((Data!AI87*Data!$H87*$G87)/2000) * IF(AND(AH$5="Particulate", ISNUMBER(Data!$O87)), (1-Data!$O87), 1) * IF(AND($K$3="Yes", ISNUMBER(Data!$Q87)), (1-Data!$Q87), 1))</f>
        <v>0</v>
      </c>
      <c r="AI87" s="3">
        <f>IF(OR(Data!AJ87="", Data!$H87="", $G87=""), 0, ((Data!AJ87*Data!$H87*$G87)/2000) * IF(AND(AI$5="Particulate", ISNUMBER(Data!$O87)), (1-Data!$O87), 1) * IF(AND($K$3="Yes", ISNUMBER(Data!$Q87)), (1-Data!$Q87), 1))</f>
        <v>0</v>
      </c>
      <c r="AJ87" s="3">
        <f>IF(OR(Data!AK87="", Data!$H87="", $G87=""), 0, ((Data!AK87*Data!$H87*$G87)/2000) * IF(AND(AJ$5="Particulate", ISNUMBER(Data!$O87)), (1-Data!$O87), 1) * IF(AND($K$3="Yes", ISNUMBER(Data!$Q87)), (1-Data!$Q87), 1))</f>
        <v>0</v>
      </c>
      <c r="AK87" s="3">
        <f>IF(OR(Data!AL87="", Data!$H87="", $G87=""), 0, ((Data!AL87*Data!$H87*$G87)/2000) * IF(AND(AK$5="Particulate", ISNUMBER(Data!$O87)), (1-Data!$O87), 1) * IF(AND($K$3="Yes", ISNUMBER(Data!$Q87)), (1-Data!$Q87), 1))</f>
        <v>0</v>
      </c>
      <c r="AL87" s="3">
        <f>IF(OR(Data!AM87="", Data!$H87="", $G87=""), 0, ((Data!AM87*Data!$H87*$G87)/2000) * IF(AND(AL$5="Particulate", ISNUMBER(Data!$O87)), (1-Data!$O87), 1) * IF(AND($K$3="Yes", ISNUMBER(Data!$Q87)), (1-Data!$Q87), 1))</f>
        <v>0</v>
      </c>
      <c r="AM87" s="3">
        <f>IF(OR(Data!AN87="", Data!$H87="", $G87=""), 0, ((Data!AN87*Data!$H87*$G87)/2000) * IF(AND(AM$5="Particulate", ISNUMBER(Data!$O87)), (1-Data!$O87), 1) * IF(AND($K$3="Yes", ISNUMBER(Data!$Q87)), (1-Data!$Q87), 1))</f>
        <v>0</v>
      </c>
      <c r="AN87" s="3">
        <f>IF(OR(Data!AO87="", Data!$H87="", $G87=""), 0, ((Data!AO87*Data!$H87*$G87)/2000) * IF(AND(AN$5="Particulate", ISNUMBER(Data!$O87)), (1-Data!$O87), 1) * IF(AND($K$3="Yes", ISNUMBER(Data!$Q87)), (1-Data!$Q87), 1))</f>
        <v>0</v>
      </c>
      <c r="AO87" s="3">
        <f>IF(OR(Data!AP87="", Data!$H87="", $G87=""), 0, ((Data!AP87*Data!$H87*$G87)/2000) * IF(AND(AO$5="Particulate", ISNUMBER(Data!$O87)), (1-Data!$O87), 1) * IF(AND($K$3="Yes", ISNUMBER(Data!$Q87)), (1-Data!$Q87), 1))</f>
        <v>0</v>
      </c>
      <c r="AP87" s="3">
        <f>IF(OR(Data!AQ87="", Data!$H87="", $G87=""), 0, ((Data!AQ87*Data!$H87*$G87)/2000) * IF(AND(AP$5="Particulate", ISNUMBER(Data!$O87)), (1-Data!$O87), 1) * IF(AND($K$3="Yes", ISNUMBER(Data!$Q87)), (1-Data!$Q87), 1))</f>
        <v>0</v>
      </c>
      <c r="AQ87" s="3">
        <f>IF(OR(Data!AR87="", Data!$H87="", $G87=""), 0, ((Data!AR87*Data!$H87*$G87)/2000) * IF(AND(AQ$5="Particulate", ISNUMBER(Data!$O87)), (1-Data!$O87), 1) * IF(AND($K$3="Yes", ISNUMBER(Data!$Q87)), (1-Data!$Q87), 1))</f>
        <v>0</v>
      </c>
      <c r="AR87" s="3">
        <f>IF(OR(Data!AS87="", Data!$H87="", $G87=""), 0, ((Data!AS87*Data!$H87*$G87)/2000) * IF(AND(AR$5="Particulate", ISNUMBER(Data!$O87)), (1-Data!$O87), 1) * IF(AND($K$3="Yes", ISNUMBER(Data!$Q87)), (1-Data!$Q87), 1))</f>
        <v>0</v>
      </c>
      <c r="AS87" s="3">
        <f>IF(OR(Data!AT87="", Data!$H87="", $G87=""), 0, ((Data!AT87*Data!$H87*$G87)/2000) * IF(AND(AS$5="Particulate", ISNUMBER(Data!$O87)), (1-Data!$O87), 1) * IF(AND($K$3="Yes", ISNUMBER(Data!$Q87)), (1-Data!$Q87), 1))</f>
        <v>0</v>
      </c>
      <c r="AT87" s="3">
        <f>IF(OR(Data!AU87="", Data!$H87="", $G87=""), 0, ((Data!AU87*Data!$H87*$G87)/2000) * IF(AND(AT$5="Particulate", ISNUMBER(Data!$O87)), (1-Data!$O87), 1) * IF(AND($K$3="Yes", ISNUMBER(Data!$Q87)), (1-Data!$Q87), 1))</f>
        <v>0</v>
      </c>
      <c r="AU87" s="3">
        <f>IF(OR(Data!AV87="", Data!$H87="", $G87=""), 0, ((Data!AV87*Data!$H87*$G87)/2000) * IF(AND(AU$5="Particulate", ISNUMBER(Data!$O87)), (1-Data!$O87), 1) * IF(AND($K$3="Yes", ISNUMBER(Data!$Q87)), (1-Data!$Q87), 1))</f>
        <v>0</v>
      </c>
      <c r="AV87" s="3">
        <f>IF(OR(Data!AW87="", Data!$H87="", $G87=""), 0, ((Data!AW87*Data!$H87*$G87)/2000) * IF(AND(AV$5="Particulate", ISNUMBER(Data!$O87)), (1-Data!$O87), 1) * IF(AND($K$3="Yes", ISNUMBER(Data!$Q87)), (1-Data!$Q87), 1))</f>
        <v>0</v>
      </c>
      <c r="AW87" s="3">
        <f>IF(OR(Data!AX87="", Data!$H87="", $G87=""), 0, ((Data!AX87*Data!$H87*$G87)/2000) * IF(AND(AW$5="Particulate", ISNUMBER(Data!$O87)), (1-Data!$O87), 1) * IF(AND($K$3="Yes", ISNUMBER(Data!$Q87)), (1-Data!$Q87), 1))</f>
        <v>0</v>
      </c>
      <c r="AX87" s="3">
        <f>IF(OR(Data!AY87="", Data!$H87="", $G87=""), 0, ((Data!AY87*Data!$H87*$G87)/2000) * IF(AND(AX$5="Particulate", ISNUMBER(Data!$O87)), (1-Data!$O87), 1) * IF(AND($K$3="Yes", ISNUMBER(Data!$Q87)), (1-Data!$Q87), 1))</f>
        <v>0</v>
      </c>
      <c r="AY87" s="3">
        <f>IF(OR(Data!AZ87="", Data!$H87="", $G87=""), 0, ((Data!AZ87*Data!$H87*$G87)/2000) * IF(AND(AY$5="Particulate", ISNUMBER(Data!$O87)), (1-Data!$O87), 1) * IF(AND($K$3="Yes", ISNUMBER(Data!$Q87)), (1-Data!$Q87), 1))</f>
        <v>0</v>
      </c>
      <c r="AZ87" s="3">
        <f>IF(OR(Data!BA87="", Data!$H87="", $G87=""), 0, ((Data!BA87*Data!$H87*$G87)/2000) * IF(AND(AZ$5="Particulate", ISNUMBER(Data!$O87)), (1-Data!$O87), 1) * IF(AND($K$3="Yes", ISNUMBER(Data!$Q87)), (1-Data!$Q87), 1))</f>
        <v>0</v>
      </c>
      <c r="BA87" s="3">
        <f>IF(OR(Data!BB87="", Data!$H87="", $G87=""), 0, ((Data!BB87*Data!$H87*$G87)/2000) * IF(AND(BA$5="Particulate", ISNUMBER(Data!$O87)), (1-Data!$O87), 1) * IF(AND($K$3="Yes", ISNUMBER(Data!$Q87)), (1-Data!$Q87), 1))</f>
        <v>0</v>
      </c>
      <c r="BB87" s="3">
        <f>IF(OR(Data!BC87="", Data!$H87="", $G87=""), 0, ((Data!BC87*Data!$H87*$G87)/2000) * IF(AND(BB$5="Particulate", ISNUMBER(Data!$O87)), (1-Data!$O87), 1) * IF(AND($K$3="Yes", ISNUMBER(Data!$Q87)), (1-Data!$Q87), 1))</f>
        <v>0</v>
      </c>
      <c r="BC87" s="3">
        <f>IF(OR(Data!BD87="", Data!$H87="", $G87=""), 0, ((Data!BD87*Data!$H87*$G87)/2000) * IF(AND(BC$5="Particulate", ISNUMBER(Data!$O87)), (1-Data!$O87), 1) * IF(AND($K$3="Yes", ISNUMBER(Data!$Q87)), (1-Data!$Q87), 1))</f>
        <v>0</v>
      </c>
      <c r="BD87" s="3">
        <f>IF(OR(Data!BE87="", Data!$H87="", $G87=""), 0, ((Data!BE87*Data!$H87*$G87)/2000) * IF(AND(BD$5="Particulate", ISNUMBER(Data!$O87)), (1-Data!$O87), 1) * IF(AND($K$3="Yes", ISNUMBER(Data!$Q87)), (1-Data!$Q87), 1))</f>
        <v>0</v>
      </c>
      <c r="BE87" s="3">
        <f>IF(OR(Data!BF87="", Data!$H87="", $G87=""), 0, ((Data!BF87*Data!$H87*$G87)/2000) * IF(AND(BE$5="Particulate", ISNUMBER(Data!$O87)), (1-Data!$O87), 1) * IF(AND($K$3="Yes", ISNUMBER(Data!$Q87)), (1-Data!$Q87), 1))</f>
        <v>0</v>
      </c>
      <c r="BF87" s="3">
        <f>IF(OR(Data!BG87="", Data!$H87="", $G87=""), 0, ((Data!BG87*Data!$H87*$G87)/2000) * IF(AND(BF$5="Particulate", ISNUMBER(Data!$O87)), (1-Data!$O87), 1) * IF(AND($K$3="Yes", ISNUMBER(Data!$Q87)), (1-Data!$Q87), 1))</f>
        <v>0</v>
      </c>
      <c r="BG87" s="3">
        <f>IF(OR(Data!BH87="", Data!$H87="", $G87=""), 0, ((Data!BH87*Data!$H87*$G87)/2000) * IF(AND(BG$5="Particulate", ISNUMBER(Data!$O87)), (1-Data!$O87), 1) * IF(AND($K$3="Yes", ISNUMBER(Data!$Q87)), (1-Data!$Q87), 1))</f>
        <v>0</v>
      </c>
      <c r="BH87" s="3">
        <f>IF(OR(Data!BI87="", Data!$H87="", $G87=""), 0, ((Data!BI87*Data!$H87*$G87)/2000) * IF(AND(BH$5="Particulate", ISNUMBER(Data!$O87)), (1-Data!$O87), 1) * IF(AND($K$3="Yes", ISNUMBER(Data!$Q87)), (1-Data!$Q87), 1))</f>
        <v>0</v>
      </c>
      <c r="BI87" s="3">
        <f>IF(OR(Data!BJ87="", Data!$H87="", $G87=""), 0, ((Data!BJ87*Data!$H87*$G87)/2000) * IF(AND(BI$5="Particulate", ISNUMBER(Data!$O87)), (1-Data!$O87), 1) * IF(AND($K$3="Yes", ISNUMBER(Data!$Q87)), (1-Data!$Q87), 1))</f>
        <v>0</v>
      </c>
      <c r="BJ87" s="3">
        <f>IF(OR(Data!BK87="", Data!$H87="", $G87=""), 0, ((Data!BK87*Data!$H87*$G87)/2000) * IF(AND(BJ$5="Particulate", ISNUMBER(Data!$O87)), (1-Data!$O87), 1) * IF(AND($K$3="Yes", ISNUMBER(Data!$Q87)), (1-Data!$Q87), 1))</f>
        <v>0</v>
      </c>
      <c r="BK87" s="3">
        <f>IF(OR(Data!BL87="", Data!$H87="", $G87=""), 0, ((Data!BL87*Data!$H87*$G87)/2000) * IF(AND(BK$5="Particulate", ISNUMBER(Data!$O87)), (1-Data!$O87), 1) * IF(AND($K$3="Yes", ISNUMBER(Data!$Q87)), (1-Data!$Q87), 1))</f>
        <v>0</v>
      </c>
      <c r="BL87" s="3">
        <f>IF(OR(Data!BM87="", Data!$H87="", $G87=""), 0, ((Data!BM87*Data!$H87*$G87)/2000) * IF(AND(BL$5="Particulate", ISNUMBER(Data!$O87)), (1-Data!$O87), 1) * IF(AND($K$3="Yes", ISNUMBER(Data!$Q87)), (1-Data!$Q87), 1))</f>
        <v>0</v>
      </c>
      <c r="BM87" s="3">
        <f>IF(OR(Data!BN87="", Data!$H87="", $G87=""), 0, ((Data!BN87*Data!$H87*$G87)/2000) * IF(AND(BM$5="Particulate", ISNUMBER(Data!$O87)), (1-Data!$O87), 1) * IF(AND($K$3="Yes", ISNUMBER(Data!$Q87)), (1-Data!$Q87), 1))</f>
        <v>0</v>
      </c>
      <c r="BN87" s="3">
        <f>IF(OR(Data!BO87="", Data!$H87="", $G87=""), 0, ((Data!BO87*Data!$H87*$G87)/2000) * IF(AND(BN$5="Particulate", ISNUMBER(Data!$O87)), (1-Data!$O87), 1) * IF(AND($K$3="Yes", ISNUMBER(Data!$Q87)), (1-Data!$Q87), 1))</f>
        <v>0</v>
      </c>
      <c r="BO87" s="3">
        <f>IF(OR(Data!BP87="", Data!$H87="", $G87=""), 0, ((Data!BP87*Data!$H87*$G87)/2000) * IF(AND(BO$5="Particulate", ISNUMBER(Data!$O87)), (1-Data!$O87), 1) * IF(AND($K$3="Yes", ISNUMBER(Data!$Q87)), (1-Data!$Q87), 1))</f>
        <v>0</v>
      </c>
      <c r="BP87" s="3">
        <f>IF(OR(Data!BQ87="", Data!$H87="", $G87=""), 0, ((Data!BQ87*Data!$H87*$G87)/2000) * IF(AND(BP$5="Particulate", ISNUMBER(Data!$O87)), (1-Data!$O87), 1) * IF(AND($K$3="Yes", ISNUMBER(Data!$Q87)), (1-Data!$Q87), 1))</f>
        <v>0</v>
      </c>
      <c r="BQ87" s="3">
        <f>IF(OR(Data!BR87="", Data!$H87="", $G87=""), 0, ((Data!BR87*Data!$H87*$G87)/2000) * IF(AND(BQ$5="Particulate", ISNUMBER(Data!$O87)), (1-Data!$O87), 1) * IF(AND($K$3="Yes", ISNUMBER(Data!$Q87)), (1-Data!$Q87), 1))</f>
        <v>0</v>
      </c>
      <c r="BR87" s="3">
        <f>IF(OR(Data!BS87="", Data!$H87="", $G87=""), 0, ((Data!BS87*Data!$H87*$G87)/2000) * IF(AND(BR$5="Particulate", ISNUMBER(Data!$O87)), (1-Data!$O87), 1) * IF(AND($K$3="Yes", ISNUMBER(Data!$Q87)), (1-Data!$Q87), 1))</f>
        <v>0</v>
      </c>
      <c r="BS87" s="3">
        <f>IF(OR(Data!BT87="", Data!$H87="", $G87=""), 0, ((Data!BT87*Data!$H87*$G87)/2000) * IF(AND(BS$5="Particulate", ISNUMBER(Data!$O87)), (1-Data!$O87), 1) * IF(AND($K$3="Yes", ISNUMBER(Data!$Q87)), (1-Data!$Q87), 1))</f>
        <v>0</v>
      </c>
      <c r="BT87" s="3">
        <f>IF(OR(Data!BU87="", Data!$H87="", $G87=""), 0, ((Data!BU87*Data!$H87*$G87)/2000) * IF(AND(BT$5="Particulate", ISNUMBER(Data!$O87)), (1-Data!$O87), 1) * IF(AND($K$3="Yes", ISNUMBER(Data!$Q87)), (1-Data!$Q87), 1))</f>
        <v>0</v>
      </c>
      <c r="BU87" s="3">
        <f>IF(OR(Data!BV87="", Data!$H87="", $G87=""), 0, ((Data!BV87*Data!$H87*$G87)/2000) * IF(AND(BU$5="Particulate", ISNUMBER(Data!$O87)), (1-Data!$O87), 1) * IF(AND($K$3="Yes", ISNUMBER(Data!$Q87)), (1-Data!$Q87), 1))</f>
        <v>0</v>
      </c>
      <c r="BV87" s="3">
        <f>IF(OR(Data!BW87="", Data!$H87="", $G87=""), 0, ((Data!BW87*Data!$H87*$G87)/2000) * IF(AND(BV$5="Particulate", ISNUMBER(Data!$O87)), (1-Data!$O87), 1) * IF(AND($K$3="Yes", ISNUMBER(Data!$Q87)), (1-Data!$Q87), 1))</f>
        <v>0</v>
      </c>
      <c r="BW87" s="3">
        <f>IF(OR(Data!BX87="", Data!$H87="", $G87=""), 0, ((Data!BX87*Data!$H87*$G87)/2000) * IF(AND(BW$5="Particulate", ISNUMBER(Data!$O87)), (1-Data!$O87), 1) * IF(AND($K$3="Yes", ISNUMBER(Data!$Q87)), (1-Data!$Q87), 1))</f>
        <v>0</v>
      </c>
      <c r="BX87" s="3">
        <f>IF(OR(Data!BY87="", Data!$H87="", $G87=""), 0, ((Data!BY87*Data!$H87*$G87)/2000) * IF(AND(BX$5="Particulate", ISNUMBER(Data!$O87)), (1-Data!$O87), 1) * IF(AND($K$3="Yes", ISNUMBER(Data!$Q87)), (1-Data!$Q87), 1))</f>
        <v>0</v>
      </c>
      <c r="BY87" s="3">
        <f>IF(OR(Data!BZ87="", Data!$H87="", $G87=""), 0, ((Data!BZ87*Data!$H87*$G87)/2000) * IF(AND(BY$5="Particulate", ISNUMBER(Data!$O87)), (1-Data!$O87), 1) * IF(AND($K$3="Yes", ISNUMBER(Data!$Q87)), (1-Data!$Q87), 1))</f>
        <v>0</v>
      </c>
      <c r="BZ87" s="3">
        <f>IF(OR(Data!CA87="", Data!$H87="", $G87=""), 0, ((Data!CA87*Data!$H87*$G87)/2000) * IF(AND(BZ$5="Particulate", ISNUMBER(Data!$O87)), (1-Data!$O87), 1) * IF(AND($K$3="Yes", ISNUMBER(Data!$Q87)), (1-Data!$Q87), 1))</f>
        <v>0</v>
      </c>
    </row>
    <row r="88" spans="1:78" x14ac:dyDescent="0.25">
      <c r="A88" s="347">
        <f>Data!A88</f>
        <v>80</v>
      </c>
      <c r="B88" s="108">
        <f>Data!B88</f>
        <v>0</v>
      </c>
      <c r="C88" s="108">
        <f>Data!C88</f>
        <v>0</v>
      </c>
      <c r="D88" s="108">
        <f>Data!D88</f>
        <v>0</v>
      </c>
      <c r="E88" s="108">
        <f>Data!E88</f>
        <v>0</v>
      </c>
      <c r="F88" s="108">
        <f>Data!F88</f>
        <v>0</v>
      </c>
      <c r="G88" s="189"/>
      <c r="Q88" s="365">
        <f>IF(ISNUMBER(Data!$K88), (Data!$K88*$G88)/2000, IF(AND(ISNUMBER(Data!$H88), ISNUMBER(Data!$I88)), (Data!$H88*Data!$I88*$G88)/2000, 0))</f>
        <v>0</v>
      </c>
      <c r="R88" s="17">
        <f>IF(ISNUMBER(Data!$L88), (Data!$L88*$G88)/2000, IF(AND(ISNUMBER(Data!$H88), ISNUMBER(Data!$J88)), (Data!$H88*Data!$J88*$G88)/2000, 0)) * IF(ISNUMBER(Data!$O88), 1-Data!$O88, 1) * IF(AND($K$3="yes",ISNUMBER(Data!$Q88)),(1-Data!$Q88),1)</f>
        <v>0</v>
      </c>
      <c r="S88" s="3">
        <f>IF(OR(Data!T88="", Data!$H88="", $G88=""), 0, ((Data!T88*Data!$H88*$G88)/2000) * IF(AND(S$5="Particulate", ISNUMBER(Data!$O88)), (1-Data!$O88), 1) * IF(AND($K$3="Yes", ISNUMBER(Data!$Q88)), (1-Data!$Q88), 1))</f>
        <v>0</v>
      </c>
      <c r="T88" s="3">
        <f>IF(OR(Data!U88="", Data!$H88="", $G88=""), 0, ((Data!U88*Data!$H88*$G88)/2000) * IF(AND(T$5="Particulate", ISNUMBER(Data!$O88)), (1-Data!$O88), 1) * IF(AND($K$3="Yes", ISNUMBER(Data!$Q88)), (1-Data!$Q88), 1))</f>
        <v>0</v>
      </c>
      <c r="U88" s="3">
        <f>IF(OR(Data!V88="", Data!$H88="", $G88=""), 0, ((Data!V88*Data!$H88*$G88)/2000) * IF(AND(U$5="Particulate", ISNUMBER(Data!$O88)), (1-Data!$O88), 1) * IF(AND($K$3="Yes", ISNUMBER(Data!$Q88)), (1-Data!$Q88), 1))</f>
        <v>0</v>
      </c>
      <c r="V88" s="3">
        <f>IF(OR(Data!W88="", Data!$H88="", $G88=""), 0, ((Data!W88*Data!$H88*$G88)/2000) * IF(AND(V$5="Particulate", ISNUMBER(Data!$O88)), (1-Data!$O88), 1) * IF(AND($K$3="Yes", ISNUMBER(Data!$Q88)), (1-Data!$Q88), 1))</f>
        <v>0</v>
      </c>
      <c r="W88" s="3">
        <f>IF(OR(Data!X88="", Data!$H88="", $G88=""), 0, ((Data!X88*Data!$H88*$G88)/2000) * IF(AND(W$5="Particulate", ISNUMBER(Data!$O88)), (1-Data!$O88), 1) * IF(AND($K$3="Yes", ISNUMBER(Data!$Q88)), (1-Data!$Q88), 1))</f>
        <v>0</v>
      </c>
      <c r="X88" s="3">
        <f>IF(OR(Data!Y88="", Data!$H88="", $G88=""), 0, ((Data!Y88*Data!$H88*$G88)/2000) * IF(AND(X$5="Particulate", ISNUMBER(Data!$O88)), (1-Data!$O88), 1) * IF(AND($K$3="Yes", ISNUMBER(Data!$Q88)), (1-Data!$Q88), 1))</f>
        <v>0</v>
      </c>
      <c r="Y88" s="3">
        <f>IF(OR(Data!Z88="", Data!$H88="", $G88=""), 0, ((Data!Z88*Data!$H88*$G88)/2000) * IF(AND(Y$5="Particulate", ISNUMBER(Data!$O88)), (1-Data!$O88), 1) * IF(AND($K$3="Yes", ISNUMBER(Data!$Q88)), (1-Data!$Q88), 1))</f>
        <v>0</v>
      </c>
      <c r="Z88" s="3">
        <f>IF(OR(Data!AA88="", Data!$H88="", $G88=""), 0, ((Data!AA88*Data!$H88*$G88)/2000) * IF(AND(Z$5="Particulate", ISNUMBER(Data!$O88)), (1-Data!$O88), 1) * IF(AND($K$3="Yes", ISNUMBER(Data!$Q88)), (1-Data!$Q88), 1))</f>
        <v>0</v>
      </c>
      <c r="AA88" s="3">
        <f>IF(OR(Data!AB88="", Data!$H88="", $G88=""), 0, ((Data!AB88*Data!$H88*$G88)/2000) * IF(AND(AA$5="Particulate", ISNUMBER(Data!$O88)), (1-Data!$O88), 1) * IF(AND($K$3="Yes", ISNUMBER(Data!$Q88)), (1-Data!$Q88), 1))</f>
        <v>0</v>
      </c>
      <c r="AB88" s="3">
        <f>IF(OR(Data!AC88="", Data!$H88="", $G88=""), 0, ((Data!AC88*Data!$H88*$G88)/2000) * IF(AND(AB$5="Particulate", ISNUMBER(Data!$O88)), (1-Data!$O88), 1) * IF(AND($K$3="Yes", ISNUMBER(Data!$Q88)), (1-Data!$Q88), 1))</f>
        <v>0</v>
      </c>
      <c r="AC88" s="3">
        <f>IF(OR(Data!AD88="", Data!$H88="", $G88=""), 0, ((Data!AD88*Data!$H88*$G88)/2000) * IF(AND(AC$5="Particulate", ISNUMBER(Data!$O88)), (1-Data!$O88), 1) * IF(AND($K$3="Yes", ISNUMBER(Data!$Q88)), (1-Data!$Q88), 1))</f>
        <v>0</v>
      </c>
      <c r="AD88" s="3">
        <f>IF(OR(Data!AE88="", Data!$H88="", $G88=""), 0, ((Data!AE88*Data!$H88*$G88)/2000) * IF(AND(AD$5="Particulate", ISNUMBER(Data!$O88)), (1-Data!$O88), 1) * IF(AND($K$3="Yes", ISNUMBER(Data!$Q88)), (1-Data!$Q88), 1))</f>
        <v>0</v>
      </c>
      <c r="AE88" s="3">
        <f>IF(OR(Data!AF88="", Data!$H88="", $G88=""), 0, ((Data!AF88*Data!$H88*$G88)/2000) * IF(AND(AE$5="Particulate", ISNUMBER(Data!$O88)), (1-Data!$O88), 1) * IF(AND($K$3="Yes", ISNUMBER(Data!$Q88)), (1-Data!$Q88), 1))</f>
        <v>0</v>
      </c>
      <c r="AF88" s="3">
        <f>IF(OR(Data!AG88="", Data!$H88="", $G88=""), 0, ((Data!AG88*Data!$H88*$G88)/2000) * IF(AND(AF$5="Particulate", ISNUMBER(Data!$O88)), (1-Data!$O88), 1) * IF(AND($K$3="Yes", ISNUMBER(Data!$Q88)), (1-Data!$Q88), 1))</f>
        <v>0</v>
      </c>
      <c r="AG88" s="3">
        <f>IF(OR(Data!AH88="", Data!$H88="", $G88=""), 0, ((Data!AH88*Data!$H88*$G88)/2000) * IF(AND(AG$5="Particulate", ISNUMBER(Data!$O88)), (1-Data!$O88), 1) * IF(AND($K$3="Yes", ISNUMBER(Data!$Q88)), (1-Data!$Q88), 1))</f>
        <v>0</v>
      </c>
      <c r="AH88" s="3">
        <f>IF(OR(Data!AI88="", Data!$H88="", $G88=""), 0, ((Data!AI88*Data!$H88*$G88)/2000) * IF(AND(AH$5="Particulate", ISNUMBER(Data!$O88)), (1-Data!$O88), 1) * IF(AND($K$3="Yes", ISNUMBER(Data!$Q88)), (1-Data!$Q88), 1))</f>
        <v>0</v>
      </c>
      <c r="AI88" s="3">
        <f>IF(OR(Data!AJ88="", Data!$H88="", $G88=""), 0, ((Data!AJ88*Data!$H88*$G88)/2000) * IF(AND(AI$5="Particulate", ISNUMBER(Data!$O88)), (1-Data!$O88), 1) * IF(AND($K$3="Yes", ISNUMBER(Data!$Q88)), (1-Data!$Q88), 1))</f>
        <v>0</v>
      </c>
      <c r="AJ88" s="3">
        <f>IF(OR(Data!AK88="", Data!$H88="", $G88=""), 0, ((Data!AK88*Data!$H88*$G88)/2000) * IF(AND(AJ$5="Particulate", ISNUMBER(Data!$O88)), (1-Data!$O88), 1) * IF(AND($K$3="Yes", ISNUMBER(Data!$Q88)), (1-Data!$Q88), 1))</f>
        <v>0</v>
      </c>
      <c r="AK88" s="3">
        <f>IF(OR(Data!AL88="", Data!$H88="", $G88=""), 0, ((Data!AL88*Data!$H88*$G88)/2000) * IF(AND(AK$5="Particulate", ISNUMBER(Data!$O88)), (1-Data!$O88), 1) * IF(AND($K$3="Yes", ISNUMBER(Data!$Q88)), (1-Data!$Q88), 1))</f>
        <v>0</v>
      </c>
      <c r="AL88" s="3">
        <f>IF(OR(Data!AM88="", Data!$H88="", $G88=""), 0, ((Data!AM88*Data!$H88*$G88)/2000) * IF(AND(AL$5="Particulate", ISNUMBER(Data!$O88)), (1-Data!$O88), 1) * IF(AND($K$3="Yes", ISNUMBER(Data!$Q88)), (1-Data!$Q88), 1))</f>
        <v>0</v>
      </c>
      <c r="AM88" s="3">
        <f>IF(OR(Data!AN88="", Data!$H88="", $G88=""), 0, ((Data!AN88*Data!$H88*$G88)/2000) * IF(AND(AM$5="Particulate", ISNUMBER(Data!$O88)), (1-Data!$O88), 1) * IF(AND($K$3="Yes", ISNUMBER(Data!$Q88)), (1-Data!$Q88), 1))</f>
        <v>0</v>
      </c>
      <c r="AN88" s="3">
        <f>IF(OR(Data!AO88="", Data!$H88="", $G88=""), 0, ((Data!AO88*Data!$H88*$G88)/2000) * IF(AND(AN$5="Particulate", ISNUMBER(Data!$O88)), (1-Data!$O88), 1) * IF(AND($K$3="Yes", ISNUMBER(Data!$Q88)), (1-Data!$Q88), 1))</f>
        <v>0</v>
      </c>
      <c r="AO88" s="3">
        <f>IF(OR(Data!AP88="", Data!$H88="", $G88=""), 0, ((Data!AP88*Data!$H88*$G88)/2000) * IF(AND(AO$5="Particulate", ISNUMBER(Data!$O88)), (1-Data!$O88), 1) * IF(AND($K$3="Yes", ISNUMBER(Data!$Q88)), (1-Data!$Q88), 1))</f>
        <v>0</v>
      </c>
      <c r="AP88" s="3">
        <f>IF(OR(Data!AQ88="", Data!$H88="", $G88=""), 0, ((Data!AQ88*Data!$H88*$G88)/2000) * IF(AND(AP$5="Particulate", ISNUMBER(Data!$O88)), (1-Data!$O88), 1) * IF(AND($K$3="Yes", ISNUMBER(Data!$Q88)), (1-Data!$Q88), 1))</f>
        <v>0</v>
      </c>
      <c r="AQ88" s="3">
        <f>IF(OR(Data!AR88="", Data!$H88="", $G88=""), 0, ((Data!AR88*Data!$H88*$G88)/2000) * IF(AND(AQ$5="Particulate", ISNUMBER(Data!$O88)), (1-Data!$O88), 1) * IF(AND($K$3="Yes", ISNUMBER(Data!$Q88)), (1-Data!$Q88), 1))</f>
        <v>0</v>
      </c>
      <c r="AR88" s="3">
        <f>IF(OR(Data!AS88="", Data!$H88="", $G88=""), 0, ((Data!AS88*Data!$H88*$G88)/2000) * IF(AND(AR$5="Particulate", ISNUMBER(Data!$O88)), (1-Data!$O88), 1) * IF(AND($K$3="Yes", ISNUMBER(Data!$Q88)), (1-Data!$Q88), 1))</f>
        <v>0</v>
      </c>
      <c r="AS88" s="3">
        <f>IF(OR(Data!AT88="", Data!$H88="", $G88=""), 0, ((Data!AT88*Data!$H88*$G88)/2000) * IF(AND(AS$5="Particulate", ISNUMBER(Data!$O88)), (1-Data!$O88), 1) * IF(AND($K$3="Yes", ISNUMBER(Data!$Q88)), (1-Data!$Q88), 1))</f>
        <v>0</v>
      </c>
      <c r="AT88" s="3">
        <f>IF(OR(Data!AU88="", Data!$H88="", $G88=""), 0, ((Data!AU88*Data!$H88*$G88)/2000) * IF(AND(AT$5="Particulate", ISNUMBER(Data!$O88)), (1-Data!$O88), 1) * IF(AND($K$3="Yes", ISNUMBER(Data!$Q88)), (1-Data!$Q88), 1))</f>
        <v>0</v>
      </c>
      <c r="AU88" s="3">
        <f>IF(OR(Data!AV88="", Data!$H88="", $G88=""), 0, ((Data!AV88*Data!$H88*$G88)/2000) * IF(AND(AU$5="Particulate", ISNUMBER(Data!$O88)), (1-Data!$O88), 1) * IF(AND($K$3="Yes", ISNUMBER(Data!$Q88)), (1-Data!$Q88), 1))</f>
        <v>0</v>
      </c>
      <c r="AV88" s="3">
        <f>IF(OR(Data!AW88="", Data!$H88="", $G88=""), 0, ((Data!AW88*Data!$H88*$G88)/2000) * IF(AND(AV$5="Particulate", ISNUMBER(Data!$O88)), (1-Data!$O88), 1) * IF(AND($K$3="Yes", ISNUMBER(Data!$Q88)), (1-Data!$Q88), 1))</f>
        <v>0</v>
      </c>
      <c r="AW88" s="3">
        <f>IF(OR(Data!AX88="", Data!$H88="", $G88=""), 0, ((Data!AX88*Data!$H88*$G88)/2000) * IF(AND(AW$5="Particulate", ISNUMBER(Data!$O88)), (1-Data!$O88), 1) * IF(AND($K$3="Yes", ISNUMBER(Data!$Q88)), (1-Data!$Q88), 1))</f>
        <v>0</v>
      </c>
      <c r="AX88" s="3">
        <f>IF(OR(Data!AY88="", Data!$H88="", $G88=""), 0, ((Data!AY88*Data!$H88*$G88)/2000) * IF(AND(AX$5="Particulate", ISNUMBER(Data!$O88)), (1-Data!$O88), 1) * IF(AND($K$3="Yes", ISNUMBER(Data!$Q88)), (1-Data!$Q88), 1))</f>
        <v>0</v>
      </c>
      <c r="AY88" s="3">
        <f>IF(OR(Data!AZ88="", Data!$H88="", $G88=""), 0, ((Data!AZ88*Data!$H88*$G88)/2000) * IF(AND(AY$5="Particulate", ISNUMBER(Data!$O88)), (1-Data!$O88), 1) * IF(AND($K$3="Yes", ISNUMBER(Data!$Q88)), (1-Data!$Q88), 1))</f>
        <v>0</v>
      </c>
      <c r="AZ88" s="3">
        <f>IF(OR(Data!BA88="", Data!$H88="", $G88=""), 0, ((Data!BA88*Data!$H88*$G88)/2000) * IF(AND(AZ$5="Particulate", ISNUMBER(Data!$O88)), (1-Data!$O88), 1) * IF(AND($K$3="Yes", ISNUMBER(Data!$Q88)), (1-Data!$Q88), 1))</f>
        <v>0</v>
      </c>
      <c r="BA88" s="3">
        <f>IF(OR(Data!BB88="", Data!$H88="", $G88=""), 0, ((Data!BB88*Data!$H88*$G88)/2000) * IF(AND(BA$5="Particulate", ISNUMBER(Data!$O88)), (1-Data!$O88), 1) * IF(AND($K$3="Yes", ISNUMBER(Data!$Q88)), (1-Data!$Q88), 1))</f>
        <v>0</v>
      </c>
      <c r="BB88" s="3">
        <f>IF(OR(Data!BC88="", Data!$H88="", $G88=""), 0, ((Data!BC88*Data!$H88*$G88)/2000) * IF(AND(BB$5="Particulate", ISNUMBER(Data!$O88)), (1-Data!$O88), 1) * IF(AND($K$3="Yes", ISNUMBER(Data!$Q88)), (1-Data!$Q88), 1))</f>
        <v>0</v>
      </c>
      <c r="BC88" s="3">
        <f>IF(OR(Data!BD88="", Data!$H88="", $G88=""), 0, ((Data!BD88*Data!$H88*$G88)/2000) * IF(AND(BC$5="Particulate", ISNUMBER(Data!$O88)), (1-Data!$O88), 1) * IF(AND($K$3="Yes", ISNUMBER(Data!$Q88)), (1-Data!$Q88), 1))</f>
        <v>0</v>
      </c>
      <c r="BD88" s="3">
        <f>IF(OR(Data!BE88="", Data!$H88="", $G88=""), 0, ((Data!BE88*Data!$H88*$G88)/2000) * IF(AND(BD$5="Particulate", ISNUMBER(Data!$O88)), (1-Data!$O88), 1) * IF(AND($K$3="Yes", ISNUMBER(Data!$Q88)), (1-Data!$Q88), 1))</f>
        <v>0</v>
      </c>
      <c r="BE88" s="3">
        <f>IF(OR(Data!BF88="", Data!$H88="", $G88=""), 0, ((Data!BF88*Data!$H88*$G88)/2000) * IF(AND(BE$5="Particulate", ISNUMBER(Data!$O88)), (1-Data!$O88), 1) * IF(AND($K$3="Yes", ISNUMBER(Data!$Q88)), (1-Data!$Q88), 1))</f>
        <v>0</v>
      </c>
      <c r="BF88" s="3">
        <f>IF(OR(Data!BG88="", Data!$H88="", $G88=""), 0, ((Data!BG88*Data!$H88*$G88)/2000) * IF(AND(BF$5="Particulate", ISNUMBER(Data!$O88)), (1-Data!$O88), 1) * IF(AND($K$3="Yes", ISNUMBER(Data!$Q88)), (1-Data!$Q88), 1))</f>
        <v>0</v>
      </c>
      <c r="BG88" s="3">
        <f>IF(OR(Data!BH88="", Data!$H88="", $G88=""), 0, ((Data!BH88*Data!$H88*$G88)/2000) * IF(AND(BG$5="Particulate", ISNUMBER(Data!$O88)), (1-Data!$O88), 1) * IF(AND($K$3="Yes", ISNUMBER(Data!$Q88)), (1-Data!$Q88), 1))</f>
        <v>0</v>
      </c>
      <c r="BH88" s="3">
        <f>IF(OR(Data!BI88="", Data!$H88="", $G88=""), 0, ((Data!BI88*Data!$H88*$G88)/2000) * IF(AND(BH$5="Particulate", ISNUMBER(Data!$O88)), (1-Data!$O88), 1) * IF(AND($K$3="Yes", ISNUMBER(Data!$Q88)), (1-Data!$Q88), 1))</f>
        <v>0</v>
      </c>
      <c r="BI88" s="3">
        <f>IF(OR(Data!BJ88="", Data!$H88="", $G88=""), 0, ((Data!BJ88*Data!$H88*$G88)/2000) * IF(AND(BI$5="Particulate", ISNUMBER(Data!$O88)), (1-Data!$O88), 1) * IF(AND($K$3="Yes", ISNUMBER(Data!$Q88)), (1-Data!$Q88), 1))</f>
        <v>0</v>
      </c>
      <c r="BJ88" s="3">
        <f>IF(OR(Data!BK88="", Data!$H88="", $G88=""), 0, ((Data!BK88*Data!$H88*$G88)/2000) * IF(AND(BJ$5="Particulate", ISNUMBER(Data!$O88)), (1-Data!$O88), 1) * IF(AND($K$3="Yes", ISNUMBER(Data!$Q88)), (1-Data!$Q88), 1))</f>
        <v>0</v>
      </c>
      <c r="BK88" s="3">
        <f>IF(OR(Data!BL88="", Data!$H88="", $G88=""), 0, ((Data!BL88*Data!$H88*$G88)/2000) * IF(AND(BK$5="Particulate", ISNUMBER(Data!$O88)), (1-Data!$O88), 1) * IF(AND($K$3="Yes", ISNUMBER(Data!$Q88)), (1-Data!$Q88), 1))</f>
        <v>0</v>
      </c>
      <c r="BL88" s="3">
        <f>IF(OR(Data!BM88="", Data!$H88="", $G88=""), 0, ((Data!BM88*Data!$H88*$G88)/2000) * IF(AND(BL$5="Particulate", ISNUMBER(Data!$O88)), (1-Data!$O88), 1) * IF(AND($K$3="Yes", ISNUMBER(Data!$Q88)), (1-Data!$Q88), 1))</f>
        <v>0</v>
      </c>
      <c r="BM88" s="3">
        <f>IF(OR(Data!BN88="", Data!$H88="", $G88=""), 0, ((Data!BN88*Data!$H88*$G88)/2000) * IF(AND(BM$5="Particulate", ISNUMBER(Data!$O88)), (1-Data!$O88), 1) * IF(AND($K$3="Yes", ISNUMBER(Data!$Q88)), (1-Data!$Q88), 1))</f>
        <v>0</v>
      </c>
      <c r="BN88" s="3">
        <f>IF(OR(Data!BO88="", Data!$H88="", $G88=""), 0, ((Data!BO88*Data!$H88*$G88)/2000) * IF(AND(BN$5="Particulate", ISNUMBER(Data!$O88)), (1-Data!$O88), 1) * IF(AND($K$3="Yes", ISNUMBER(Data!$Q88)), (1-Data!$Q88), 1))</f>
        <v>0</v>
      </c>
      <c r="BO88" s="3">
        <f>IF(OR(Data!BP88="", Data!$H88="", $G88=""), 0, ((Data!BP88*Data!$H88*$G88)/2000) * IF(AND(BO$5="Particulate", ISNUMBER(Data!$O88)), (1-Data!$O88), 1) * IF(AND($K$3="Yes", ISNUMBER(Data!$Q88)), (1-Data!$Q88), 1))</f>
        <v>0</v>
      </c>
      <c r="BP88" s="3">
        <f>IF(OR(Data!BQ88="", Data!$H88="", $G88=""), 0, ((Data!BQ88*Data!$H88*$G88)/2000) * IF(AND(BP$5="Particulate", ISNUMBER(Data!$O88)), (1-Data!$O88), 1) * IF(AND($K$3="Yes", ISNUMBER(Data!$Q88)), (1-Data!$Q88), 1))</f>
        <v>0</v>
      </c>
      <c r="BQ88" s="3">
        <f>IF(OR(Data!BR88="", Data!$H88="", $G88=""), 0, ((Data!BR88*Data!$H88*$G88)/2000) * IF(AND(BQ$5="Particulate", ISNUMBER(Data!$O88)), (1-Data!$O88), 1) * IF(AND($K$3="Yes", ISNUMBER(Data!$Q88)), (1-Data!$Q88), 1))</f>
        <v>0</v>
      </c>
      <c r="BR88" s="3">
        <f>IF(OR(Data!BS88="", Data!$H88="", $G88=""), 0, ((Data!BS88*Data!$H88*$G88)/2000) * IF(AND(BR$5="Particulate", ISNUMBER(Data!$O88)), (1-Data!$O88), 1) * IF(AND($K$3="Yes", ISNUMBER(Data!$Q88)), (1-Data!$Q88), 1))</f>
        <v>0</v>
      </c>
      <c r="BS88" s="3">
        <f>IF(OR(Data!BT88="", Data!$H88="", $G88=""), 0, ((Data!BT88*Data!$H88*$G88)/2000) * IF(AND(BS$5="Particulate", ISNUMBER(Data!$O88)), (1-Data!$O88), 1) * IF(AND($K$3="Yes", ISNUMBER(Data!$Q88)), (1-Data!$Q88), 1))</f>
        <v>0</v>
      </c>
      <c r="BT88" s="3">
        <f>IF(OR(Data!BU88="", Data!$H88="", $G88=""), 0, ((Data!BU88*Data!$H88*$G88)/2000) * IF(AND(BT$5="Particulate", ISNUMBER(Data!$O88)), (1-Data!$O88), 1) * IF(AND($K$3="Yes", ISNUMBER(Data!$Q88)), (1-Data!$Q88), 1))</f>
        <v>0</v>
      </c>
      <c r="BU88" s="3">
        <f>IF(OR(Data!BV88="", Data!$H88="", $G88=""), 0, ((Data!BV88*Data!$H88*$G88)/2000) * IF(AND(BU$5="Particulate", ISNUMBER(Data!$O88)), (1-Data!$O88), 1) * IF(AND($K$3="Yes", ISNUMBER(Data!$Q88)), (1-Data!$Q88), 1))</f>
        <v>0</v>
      </c>
      <c r="BV88" s="3">
        <f>IF(OR(Data!BW88="", Data!$H88="", $G88=""), 0, ((Data!BW88*Data!$H88*$G88)/2000) * IF(AND(BV$5="Particulate", ISNUMBER(Data!$O88)), (1-Data!$O88), 1) * IF(AND($K$3="Yes", ISNUMBER(Data!$Q88)), (1-Data!$Q88), 1))</f>
        <v>0</v>
      </c>
      <c r="BW88" s="3">
        <f>IF(OR(Data!BX88="", Data!$H88="", $G88=""), 0, ((Data!BX88*Data!$H88*$G88)/2000) * IF(AND(BW$5="Particulate", ISNUMBER(Data!$O88)), (1-Data!$O88), 1) * IF(AND($K$3="Yes", ISNUMBER(Data!$Q88)), (1-Data!$Q88), 1))</f>
        <v>0</v>
      </c>
      <c r="BX88" s="3">
        <f>IF(OR(Data!BY88="", Data!$H88="", $G88=""), 0, ((Data!BY88*Data!$H88*$G88)/2000) * IF(AND(BX$5="Particulate", ISNUMBER(Data!$O88)), (1-Data!$O88), 1) * IF(AND($K$3="Yes", ISNUMBER(Data!$Q88)), (1-Data!$Q88), 1))</f>
        <v>0</v>
      </c>
      <c r="BY88" s="3">
        <f>IF(OR(Data!BZ88="", Data!$H88="", $G88=""), 0, ((Data!BZ88*Data!$H88*$G88)/2000) * IF(AND(BY$5="Particulate", ISNUMBER(Data!$O88)), (1-Data!$O88), 1) * IF(AND($K$3="Yes", ISNUMBER(Data!$Q88)), (1-Data!$Q88), 1))</f>
        <v>0</v>
      </c>
      <c r="BZ88" s="3">
        <f>IF(OR(Data!CA88="", Data!$H88="", $G88=""), 0, ((Data!CA88*Data!$H88*$G88)/2000) * IF(AND(BZ$5="Particulate", ISNUMBER(Data!$O88)), (1-Data!$O88), 1) * IF(AND($K$3="Yes", ISNUMBER(Data!$Q88)), (1-Data!$Q88), 1))</f>
        <v>0</v>
      </c>
    </row>
    <row r="89" spans="1:78" x14ac:dyDescent="0.25">
      <c r="A89" s="347">
        <f>Data!A89</f>
        <v>81</v>
      </c>
      <c r="B89" s="108">
        <f>Data!B89</f>
        <v>0</v>
      </c>
      <c r="C89" s="108">
        <f>Data!C89</f>
        <v>0</v>
      </c>
      <c r="D89" s="108">
        <f>Data!D89</f>
        <v>0</v>
      </c>
      <c r="E89" s="108">
        <f>Data!E89</f>
        <v>0</v>
      </c>
      <c r="F89" s="108">
        <f>Data!F89</f>
        <v>0</v>
      </c>
      <c r="G89" s="189"/>
      <c r="Q89" s="365">
        <f>IF(ISNUMBER(Data!$K89), (Data!$K89*$G89)/2000, IF(AND(ISNUMBER(Data!$H89), ISNUMBER(Data!$I89)), (Data!$H89*Data!$I89*$G89)/2000, 0))</f>
        <v>0</v>
      </c>
      <c r="R89" s="17">
        <f>IF(ISNUMBER(Data!$L89), (Data!$L89*$G89)/2000, IF(AND(ISNUMBER(Data!$H89), ISNUMBER(Data!$J89)), (Data!$H89*Data!$J89*$G89)/2000, 0)) * IF(ISNUMBER(Data!$O89), 1-Data!$O89, 1) * IF(AND($K$3="yes",ISNUMBER(Data!$Q89)),(1-Data!$Q89),1)</f>
        <v>0</v>
      </c>
      <c r="S89" s="3">
        <f>IF(OR(Data!T89="", Data!$H89="", $G89=""), 0, ((Data!T89*Data!$H89*$G89)/2000) * IF(AND(S$5="Particulate", ISNUMBER(Data!$O89)), (1-Data!$O89), 1) * IF(AND($K$3="Yes", ISNUMBER(Data!$Q89)), (1-Data!$Q89), 1))</f>
        <v>0</v>
      </c>
      <c r="T89" s="3">
        <f>IF(OR(Data!U89="", Data!$H89="", $G89=""), 0, ((Data!U89*Data!$H89*$G89)/2000) * IF(AND(T$5="Particulate", ISNUMBER(Data!$O89)), (1-Data!$O89), 1) * IF(AND($K$3="Yes", ISNUMBER(Data!$Q89)), (1-Data!$Q89), 1))</f>
        <v>0</v>
      </c>
      <c r="U89" s="3">
        <f>IF(OR(Data!V89="", Data!$H89="", $G89=""), 0, ((Data!V89*Data!$H89*$G89)/2000) * IF(AND(U$5="Particulate", ISNUMBER(Data!$O89)), (1-Data!$O89), 1) * IF(AND($K$3="Yes", ISNUMBER(Data!$Q89)), (1-Data!$Q89), 1))</f>
        <v>0</v>
      </c>
      <c r="V89" s="3">
        <f>IF(OR(Data!W89="", Data!$H89="", $G89=""), 0, ((Data!W89*Data!$H89*$G89)/2000) * IF(AND(V$5="Particulate", ISNUMBER(Data!$O89)), (1-Data!$O89), 1) * IF(AND($K$3="Yes", ISNUMBER(Data!$Q89)), (1-Data!$Q89), 1))</f>
        <v>0</v>
      </c>
      <c r="W89" s="3">
        <f>IF(OR(Data!X89="", Data!$H89="", $G89=""), 0, ((Data!X89*Data!$H89*$G89)/2000) * IF(AND(W$5="Particulate", ISNUMBER(Data!$O89)), (1-Data!$O89), 1) * IF(AND($K$3="Yes", ISNUMBER(Data!$Q89)), (1-Data!$Q89), 1))</f>
        <v>0</v>
      </c>
      <c r="X89" s="3">
        <f>IF(OR(Data!Y89="", Data!$H89="", $G89=""), 0, ((Data!Y89*Data!$H89*$G89)/2000) * IF(AND(X$5="Particulate", ISNUMBER(Data!$O89)), (1-Data!$O89), 1) * IF(AND($K$3="Yes", ISNUMBER(Data!$Q89)), (1-Data!$Q89), 1))</f>
        <v>0</v>
      </c>
      <c r="Y89" s="3">
        <f>IF(OR(Data!Z89="", Data!$H89="", $G89=""), 0, ((Data!Z89*Data!$H89*$G89)/2000) * IF(AND(Y$5="Particulate", ISNUMBER(Data!$O89)), (1-Data!$O89), 1) * IF(AND($K$3="Yes", ISNUMBER(Data!$Q89)), (1-Data!$Q89), 1))</f>
        <v>0</v>
      </c>
      <c r="Z89" s="3">
        <f>IF(OR(Data!AA89="", Data!$H89="", $G89=""), 0, ((Data!AA89*Data!$H89*$G89)/2000) * IF(AND(Z$5="Particulate", ISNUMBER(Data!$O89)), (1-Data!$O89), 1) * IF(AND($K$3="Yes", ISNUMBER(Data!$Q89)), (1-Data!$Q89), 1))</f>
        <v>0</v>
      </c>
      <c r="AA89" s="3">
        <f>IF(OR(Data!AB89="", Data!$H89="", $G89=""), 0, ((Data!AB89*Data!$H89*$G89)/2000) * IF(AND(AA$5="Particulate", ISNUMBER(Data!$O89)), (1-Data!$O89), 1) * IF(AND($K$3="Yes", ISNUMBER(Data!$Q89)), (1-Data!$Q89), 1))</f>
        <v>0</v>
      </c>
      <c r="AB89" s="3">
        <f>IF(OR(Data!AC89="", Data!$H89="", $G89=""), 0, ((Data!AC89*Data!$H89*$G89)/2000) * IF(AND(AB$5="Particulate", ISNUMBER(Data!$O89)), (1-Data!$O89), 1) * IF(AND($K$3="Yes", ISNUMBER(Data!$Q89)), (1-Data!$Q89), 1))</f>
        <v>0</v>
      </c>
      <c r="AC89" s="3">
        <f>IF(OR(Data!AD89="", Data!$H89="", $G89=""), 0, ((Data!AD89*Data!$H89*$G89)/2000) * IF(AND(AC$5="Particulate", ISNUMBER(Data!$O89)), (1-Data!$O89), 1) * IF(AND($K$3="Yes", ISNUMBER(Data!$Q89)), (1-Data!$Q89), 1))</f>
        <v>0</v>
      </c>
      <c r="AD89" s="3">
        <f>IF(OR(Data!AE89="", Data!$H89="", $G89=""), 0, ((Data!AE89*Data!$H89*$G89)/2000) * IF(AND(AD$5="Particulate", ISNUMBER(Data!$O89)), (1-Data!$O89), 1) * IF(AND($K$3="Yes", ISNUMBER(Data!$Q89)), (1-Data!$Q89), 1))</f>
        <v>0</v>
      </c>
      <c r="AE89" s="3">
        <f>IF(OR(Data!AF89="", Data!$H89="", $G89=""), 0, ((Data!AF89*Data!$H89*$G89)/2000) * IF(AND(AE$5="Particulate", ISNUMBER(Data!$O89)), (1-Data!$O89), 1) * IF(AND($K$3="Yes", ISNUMBER(Data!$Q89)), (1-Data!$Q89), 1))</f>
        <v>0</v>
      </c>
      <c r="AF89" s="3">
        <f>IF(OR(Data!AG89="", Data!$H89="", $G89=""), 0, ((Data!AG89*Data!$H89*$G89)/2000) * IF(AND(AF$5="Particulate", ISNUMBER(Data!$O89)), (1-Data!$O89), 1) * IF(AND($K$3="Yes", ISNUMBER(Data!$Q89)), (1-Data!$Q89), 1))</f>
        <v>0</v>
      </c>
      <c r="AG89" s="3">
        <f>IF(OR(Data!AH89="", Data!$H89="", $G89=""), 0, ((Data!AH89*Data!$H89*$G89)/2000) * IF(AND(AG$5="Particulate", ISNUMBER(Data!$O89)), (1-Data!$O89), 1) * IF(AND($K$3="Yes", ISNUMBER(Data!$Q89)), (1-Data!$Q89), 1))</f>
        <v>0</v>
      </c>
      <c r="AH89" s="3">
        <f>IF(OR(Data!AI89="", Data!$H89="", $G89=""), 0, ((Data!AI89*Data!$H89*$G89)/2000) * IF(AND(AH$5="Particulate", ISNUMBER(Data!$O89)), (1-Data!$O89), 1) * IF(AND($K$3="Yes", ISNUMBER(Data!$Q89)), (1-Data!$Q89), 1))</f>
        <v>0</v>
      </c>
      <c r="AI89" s="3">
        <f>IF(OR(Data!AJ89="", Data!$H89="", $G89=""), 0, ((Data!AJ89*Data!$H89*$G89)/2000) * IF(AND(AI$5="Particulate", ISNUMBER(Data!$O89)), (1-Data!$O89), 1) * IF(AND($K$3="Yes", ISNUMBER(Data!$Q89)), (1-Data!$Q89), 1))</f>
        <v>0</v>
      </c>
      <c r="AJ89" s="3">
        <f>IF(OR(Data!AK89="", Data!$H89="", $G89=""), 0, ((Data!AK89*Data!$H89*$G89)/2000) * IF(AND(AJ$5="Particulate", ISNUMBER(Data!$O89)), (1-Data!$O89), 1) * IF(AND($K$3="Yes", ISNUMBER(Data!$Q89)), (1-Data!$Q89), 1))</f>
        <v>0</v>
      </c>
      <c r="AK89" s="3">
        <f>IF(OR(Data!AL89="", Data!$H89="", $G89=""), 0, ((Data!AL89*Data!$H89*$G89)/2000) * IF(AND(AK$5="Particulate", ISNUMBER(Data!$O89)), (1-Data!$O89), 1) * IF(AND($K$3="Yes", ISNUMBER(Data!$Q89)), (1-Data!$Q89), 1))</f>
        <v>0</v>
      </c>
      <c r="AL89" s="3">
        <f>IF(OR(Data!AM89="", Data!$H89="", $G89=""), 0, ((Data!AM89*Data!$H89*$G89)/2000) * IF(AND(AL$5="Particulate", ISNUMBER(Data!$O89)), (1-Data!$O89), 1) * IF(AND($K$3="Yes", ISNUMBER(Data!$Q89)), (1-Data!$Q89), 1))</f>
        <v>0</v>
      </c>
      <c r="AM89" s="3">
        <f>IF(OR(Data!AN89="", Data!$H89="", $G89=""), 0, ((Data!AN89*Data!$H89*$G89)/2000) * IF(AND(AM$5="Particulate", ISNUMBER(Data!$O89)), (1-Data!$O89), 1) * IF(AND($K$3="Yes", ISNUMBER(Data!$Q89)), (1-Data!$Q89), 1))</f>
        <v>0</v>
      </c>
      <c r="AN89" s="3">
        <f>IF(OR(Data!AO89="", Data!$H89="", $G89=""), 0, ((Data!AO89*Data!$H89*$G89)/2000) * IF(AND(AN$5="Particulate", ISNUMBER(Data!$O89)), (1-Data!$O89), 1) * IF(AND($K$3="Yes", ISNUMBER(Data!$Q89)), (1-Data!$Q89), 1))</f>
        <v>0</v>
      </c>
      <c r="AO89" s="3">
        <f>IF(OR(Data!AP89="", Data!$H89="", $G89=""), 0, ((Data!AP89*Data!$H89*$G89)/2000) * IF(AND(AO$5="Particulate", ISNUMBER(Data!$O89)), (1-Data!$O89), 1) * IF(AND($K$3="Yes", ISNUMBER(Data!$Q89)), (1-Data!$Q89), 1))</f>
        <v>0</v>
      </c>
      <c r="AP89" s="3">
        <f>IF(OR(Data!AQ89="", Data!$H89="", $G89=""), 0, ((Data!AQ89*Data!$H89*$G89)/2000) * IF(AND(AP$5="Particulate", ISNUMBER(Data!$O89)), (1-Data!$O89), 1) * IF(AND($K$3="Yes", ISNUMBER(Data!$Q89)), (1-Data!$Q89), 1))</f>
        <v>0</v>
      </c>
      <c r="AQ89" s="3">
        <f>IF(OR(Data!AR89="", Data!$H89="", $G89=""), 0, ((Data!AR89*Data!$H89*$G89)/2000) * IF(AND(AQ$5="Particulate", ISNUMBER(Data!$O89)), (1-Data!$O89), 1) * IF(AND($K$3="Yes", ISNUMBER(Data!$Q89)), (1-Data!$Q89), 1))</f>
        <v>0</v>
      </c>
      <c r="AR89" s="3">
        <f>IF(OR(Data!AS89="", Data!$H89="", $G89=""), 0, ((Data!AS89*Data!$H89*$G89)/2000) * IF(AND(AR$5="Particulate", ISNUMBER(Data!$O89)), (1-Data!$O89), 1) * IF(AND($K$3="Yes", ISNUMBER(Data!$Q89)), (1-Data!$Q89), 1))</f>
        <v>0</v>
      </c>
      <c r="AS89" s="3">
        <f>IF(OR(Data!AT89="", Data!$H89="", $G89=""), 0, ((Data!AT89*Data!$H89*$G89)/2000) * IF(AND(AS$5="Particulate", ISNUMBER(Data!$O89)), (1-Data!$O89), 1) * IF(AND($K$3="Yes", ISNUMBER(Data!$Q89)), (1-Data!$Q89), 1))</f>
        <v>0</v>
      </c>
      <c r="AT89" s="3">
        <f>IF(OR(Data!AU89="", Data!$H89="", $G89=""), 0, ((Data!AU89*Data!$H89*$G89)/2000) * IF(AND(AT$5="Particulate", ISNUMBER(Data!$O89)), (1-Data!$O89), 1) * IF(AND($K$3="Yes", ISNUMBER(Data!$Q89)), (1-Data!$Q89), 1))</f>
        <v>0</v>
      </c>
      <c r="AU89" s="3">
        <f>IF(OR(Data!AV89="", Data!$H89="", $G89=""), 0, ((Data!AV89*Data!$H89*$G89)/2000) * IF(AND(AU$5="Particulate", ISNUMBER(Data!$O89)), (1-Data!$O89), 1) * IF(AND($K$3="Yes", ISNUMBER(Data!$Q89)), (1-Data!$Q89), 1))</f>
        <v>0</v>
      </c>
      <c r="AV89" s="3">
        <f>IF(OR(Data!AW89="", Data!$H89="", $G89=""), 0, ((Data!AW89*Data!$H89*$G89)/2000) * IF(AND(AV$5="Particulate", ISNUMBER(Data!$O89)), (1-Data!$O89), 1) * IF(AND($K$3="Yes", ISNUMBER(Data!$Q89)), (1-Data!$Q89), 1))</f>
        <v>0</v>
      </c>
      <c r="AW89" s="3">
        <f>IF(OR(Data!AX89="", Data!$H89="", $G89=""), 0, ((Data!AX89*Data!$H89*$G89)/2000) * IF(AND(AW$5="Particulate", ISNUMBER(Data!$O89)), (1-Data!$O89), 1) * IF(AND($K$3="Yes", ISNUMBER(Data!$Q89)), (1-Data!$Q89), 1))</f>
        <v>0</v>
      </c>
      <c r="AX89" s="3">
        <f>IF(OR(Data!AY89="", Data!$H89="", $G89=""), 0, ((Data!AY89*Data!$H89*$G89)/2000) * IF(AND(AX$5="Particulate", ISNUMBER(Data!$O89)), (1-Data!$O89), 1) * IF(AND($K$3="Yes", ISNUMBER(Data!$Q89)), (1-Data!$Q89), 1))</f>
        <v>0</v>
      </c>
      <c r="AY89" s="3">
        <f>IF(OR(Data!AZ89="", Data!$H89="", $G89=""), 0, ((Data!AZ89*Data!$H89*$G89)/2000) * IF(AND(AY$5="Particulate", ISNUMBER(Data!$O89)), (1-Data!$O89), 1) * IF(AND($K$3="Yes", ISNUMBER(Data!$Q89)), (1-Data!$Q89), 1))</f>
        <v>0</v>
      </c>
      <c r="AZ89" s="3">
        <f>IF(OR(Data!BA89="", Data!$H89="", $G89=""), 0, ((Data!BA89*Data!$H89*$G89)/2000) * IF(AND(AZ$5="Particulate", ISNUMBER(Data!$O89)), (1-Data!$O89), 1) * IF(AND($K$3="Yes", ISNUMBER(Data!$Q89)), (1-Data!$Q89), 1))</f>
        <v>0</v>
      </c>
      <c r="BA89" s="3">
        <f>IF(OR(Data!BB89="", Data!$H89="", $G89=""), 0, ((Data!BB89*Data!$H89*$G89)/2000) * IF(AND(BA$5="Particulate", ISNUMBER(Data!$O89)), (1-Data!$O89), 1) * IF(AND($K$3="Yes", ISNUMBER(Data!$Q89)), (1-Data!$Q89), 1))</f>
        <v>0</v>
      </c>
      <c r="BB89" s="3">
        <f>IF(OR(Data!BC89="", Data!$H89="", $G89=""), 0, ((Data!BC89*Data!$H89*$G89)/2000) * IF(AND(BB$5="Particulate", ISNUMBER(Data!$O89)), (1-Data!$O89), 1) * IF(AND($K$3="Yes", ISNUMBER(Data!$Q89)), (1-Data!$Q89), 1))</f>
        <v>0</v>
      </c>
      <c r="BC89" s="3">
        <f>IF(OR(Data!BD89="", Data!$H89="", $G89=""), 0, ((Data!BD89*Data!$H89*$G89)/2000) * IF(AND(BC$5="Particulate", ISNUMBER(Data!$O89)), (1-Data!$O89), 1) * IF(AND($K$3="Yes", ISNUMBER(Data!$Q89)), (1-Data!$Q89), 1))</f>
        <v>0</v>
      </c>
      <c r="BD89" s="3">
        <f>IF(OR(Data!BE89="", Data!$H89="", $G89=""), 0, ((Data!BE89*Data!$H89*$G89)/2000) * IF(AND(BD$5="Particulate", ISNUMBER(Data!$O89)), (1-Data!$O89), 1) * IF(AND($K$3="Yes", ISNUMBER(Data!$Q89)), (1-Data!$Q89), 1))</f>
        <v>0</v>
      </c>
      <c r="BE89" s="3">
        <f>IF(OR(Data!BF89="", Data!$H89="", $G89=""), 0, ((Data!BF89*Data!$H89*$G89)/2000) * IF(AND(BE$5="Particulate", ISNUMBER(Data!$O89)), (1-Data!$O89), 1) * IF(AND($K$3="Yes", ISNUMBER(Data!$Q89)), (1-Data!$Q89), 1))</f>
        <v>0</v>
      </c>
      <c r="BF89" s="3">
        <f>IF(OR(Data!BG89="", Data!$H89="", $G89=""), 0, ((Data!BG89*Data!$H89*$G89)/2000) * IF(AND(BF$5="Particulate", ISNUMBER(Data!$O89)), (1-Data!$O89), 1) * IF(AND($K$3="Yes", ISNUMBER(Data!$Q89)), (1-Data!$Q89), 1))</f>
        <v>0</v>
      </c>
      <c r="BG89" s="3">
        <f>IF(OR(Data!BH89="", Data!$H89="", $G89=""), 0, ((Data!BH89*Data!$H89*$G89)/2000) * IF(AND(BG$5="Particulate", ISNUMBER(Data!$O89)), (1-Data!$O89), 1) * IF(AND($K$3="Yes", ISNUMBER(Data!$Q89)), (1-Data!$Q89), 1))</f>
        <v>0</v>
      </c>
      <c r="BH89" s="3">
        <f>IF(OR(Data!BI89="", Data!$H89="", $G89=""), 0, ((Data!BI89*Data!$H89*$G89)/2000) * IF(AND(BH$5="Particulate", ISNUMBER(Data!$O89)), (1-Data!$O89), 1) * IF(AND($K$3="Yes", ISNUMBER(Data!$Q89)), (1-Data!$Q89), 1))</f>
        <v>0</v>
      </c>
      <c r="BI89" s="3">
        <f>IF(OR(Data!BJ89="", Data!$H89="", $G89=""), 0, ((Data!BJ89*Data!$H89*$G89)/2000) * IF(AND(BI$5="Particulate", ISNUMBER(Data!$O89)), (1-Data!$O89), 1) * IF(AND($K$3="Yes", ISNUMBER(Data!$Q89)), (1-Data!$Q89), 1))</f>
        <v>0</v>
      </c>
      <c r="BJ89" s="3">
        <f>IF(OR(Data!BK89="", Data!$H89="", $G89=""), 0, ((Data!BK89*Data!$H89*$G89)/2000) * IF(AND(BJ$5="Particulate", ISNUMBER(Data!$O89)), (1-Data!$O89), 1) * IF(AND($K$3="Yes", ISNUMBER(Data!$Q89)), (1-Data!$Q89), 1))</f>
        <v>0</v>
      </c>
      <c r="BK89" s="3">
        <f>IF(OR(Data!BL89="", Data!$H89="", $G89=""), 0, ((Data!BL89*Data!$H89*$G89)/2000) * IF(AND(BK$5="Particulate", ISNUMBER(Data!$O89)), (1-Data!$O89), 1) * IF(AND($K$3="Yes", ISNUMBER(Data!$Q89)), (1-Data!$Q89), 1))</f>
        <v>0</v>
      </c>
      <c r="BL89" s="3">
        <f>IF(OR(Data!BM89="", Data!$H89="", $G89=""), 0, ((Data!BM89*Data!$H89*$G89)/2000) * IF(AND(BL$5="Particulate", ISNUMBER(Data!$O89)), (1-Data!$O89), 1) * IF(AND($K$3="Yes", ISNUMBER(Data!$Q89)), (1-Data!$Q89), 1))</f>
        <v>0</v>
      </c>
      <c r="BM89" s="3">
        <f>IF(OR(Data!BN89="", Data!$H89="", $G89=""), 0, ((Data!BN89*Data!$H89*$G89)/2000) * IF(AND(BM$5="Particulate", ISNUMBER(Data!$O89)), (1-Data!$O89), 1) * IF(AND($K$3="Yes", ISNUMBER(Data!$Q89)), (1-Data!$Q89), 1))</f>
        <v>0</v>
      </c>
      <c r="BN89" s="3">
        <f>IF(OR(Data!BO89="", Data!$H89="", $G89=""), 0, ((Data!BO89*Data!$H89*$G89)/2000) * IF(AND(BN$5="Particulate", ISNUMBER(Data!$O89)), (1-Data!$O89), 1) * IF(AND($K$3="Yes", ISNUMBER(Data!$Q89)), (1-Data!$Q89), 1))</f>
        <v>0</v>
      </c>
      <c r="BO89" s="3">
        <f>IF(OR(Data!BP89="", Data!$H89="", $G89=""), 0, ((Data!BP89*Data!$H89*$G89)/2000) * IF(AND(BO$5="Particulate", ISNUMBER(Data!$O89)), (1-Data!$O89), 1) * IF(AND($K$3="Yes", ISNUMBER(Data!$Q89)), (1-Data!$Q89), 1))</f>
        <v>0</v>
      </c>
      <c r="BP89" s="3">
        <f>IF(OR(Data!BQ89="", Data!$H89="", $G89=""), 0, ((Data!BQ89*Data!$H89*$G89)/2000) * IF(AND(BP$5="Particulate", ISNUMBER(Data!$O89)), (1-Data!$O89), 1) * IF(AND($K$3="Yes", ISNUMBER(Data!$Q89)), (1-Data!$Q89), 1))</f>
        <v>0</v>
      </c>
      <c r="BQ89" s="3">
        <f>IF(OR(Data!BR89="", Data!$H89="", $G89=""), 0, ((Data!BR89*Data!$H89*$G89)/2000) * IF(AND(BQ$5="Particulate", ISNUMBER(Data!$O89)), (1-Data!$O89), 1) * IF(AND($K$3="Yes", ISNUMBER(Data!$Q89)), (1-Data!$Q89), 1))</f>
        <v>0</v>
      </c>
      <c r="BR89" s="3">
        <f>IF(OR(Data!BS89="", Data!$H89="", $G89=""), 0, ((Data!BS89*Data!$H89*$G89)/2000) * IF(AND(BR$5="Particulate", ISNUMBER(Data!$O89)), (1-Data!$O89), 1) * IF(AND($K$3="Yes", ISNUMBER(Data!$Q89)), (1-Data!$Q89), 1))</f>
        <v>0</v>
      </c>
      <c r="BS89" s="3">
        <f>IF(OR(Data!BT89="", Data!$H89="", $G89=""), 0, ((Data!BT89*Data!$H89*$G89)/2000) * IF(AND(BS$5="Particulate", ISNUMBER(Data!$O89)), (1-Data!$O89), 1) * IF(AND($K$3="Yes", ISNUMBER(Data!$Q89)), (1-Data!$Q89), 1))</f>
        <v>0</v>
      </c>
      <c r="BT89" s="3">
        <f>IF(OR(Data!BU89="", Data!$H89="", $G89=""), 0, ((Data!BU89*Data!$H89*$G89)/2000) * IF(AND(BT$5="Particulate", ISNUMBER(Data!$O89)), (1-Data!$O89), 1) * IF(AND($K$3="Yes", ISNUMBER(Data!$Q89)), (1-Data!$Q89), 1))</f>
        <v>0</v>
      </c>
      <c r="BU89" s="3">
        <f>IF(OR(Data!BV89="", Data!$H89="", $G89=""), 0, ((Data!BV89*Data!$H89*$G89)/2000) * IF(AND(BU$5="Particulate", ISNUMBER(Data!$O89)), (1-Data!$O89), 1) * IF(AND($K$3="Yes", ISNUMBER(Data!$Q89)), (1-Data!$Q89), 1))</f>
        <v>0</v>
      </c>
      <c r="BV89" s="3">
        <f>IF(OR(Data!BW89="", Data!$H89="", $G89=""), 0, ((Data!BW89*Data!$H89*$G89)/2000) * IF(AND(BV$5="Particulate", ISNUMBER(Data!$O89)), (1-Data!$O89), 1) * IF(AND($K$3="Yes", ISNUMBER(Data!$Q89)), (1-Data!$Q89), 1))</f>
        <v>0</v>
      </c>
      <c r="BW89" s="3">
        <f>IF(OR(Data!BX89="", Data!$H89="", $G89=""), 0, ((Data!BX89*Data!$H89*$G89)/2000) * IF(AND(BW$5="Particulate", ISNUMBER(Data!$O89)), (1-Data!$O89), 1) * IF(AND($K$3="Yes", ISNUMBER(Data!$Q89)), (1-Data!$Q89), 1))</f>
        <v>0</v>
      </c>
      <c r="BX89" s="3">
        <f>IF(OR(Data!BY89="", Data!$H89="", $G89=""), 0, ((Data!BY89*Data!$H89*$G89)/2000) * IF(AND(BX$5="Particulate", ISNUMBER(Data!$O89)), (1-Data!$O89), 1) * IF(AND($K$3="Yes", ISNUMBER(Data!$Q89)), (1-Data!$Q89), 1))</f>
        <v>0</v>
      </c>
      <c r="BY89" s="3">
        <f>IF(OR(Data!BZ89="", Data!$H89="", $G89=""), 0, ((Data!BZ89*Data!$H89*$G89)/2000) * IF(AND(BY$5="Particulate", ISNUMBER(Data!$O89)), (1-Data!$O89), 1) * IF(AND($K$3="Yes", ISNUMBER(Data!$Q89)), (1-Data!$Q89), 1))</f>
        <v>0</v>
      </c>
      <c r="BZ89" s="3">
        <f>IF(OR(Data!CA89="", Data!$H89="", $G89=""), 0, ((Data!CA89*Data!$H89*$G89)/2000) * IF(AND(BZ$5="Particulate", ISNUMBER(Data!$O89)), (1-Data!$O89), 1) * IF(AND($K$3="Yes", ISNUMBER(Data!$Q89)), (1-Data!$Q89), 1))</f>
        <v>0</v>
      </c>
    </row>
    <row r="90" spans="1:78" x14ac:dyDescent="0.25">
      <c r="A90" s="347">
        <f>Data!A90</f>
        <v>82</v>
      </c>
      <c r="B90" s="108">
        <f>Data!B90</f>
        <v>0</v>
      </c>
      <c r="C90" s="108">
        <f>Data!C90</f>
        <v>0</v>
      </c>
      <c r="D90" s="108">
        <f>Data!D90</f>
        <v>0</v>
      </c>
      <c r="E90" s="108">
        <f>Data!E90</f>
        <v>0</v>
      </c>
      <c r="F90" s="108">
        <f>Data!F90</f>
        <v>0</v>
      </c>
      <c r="G90" s="189"/>
      <c r="Q90" s="365">
        <f>IF(ISNUMBER(Data!$K90), (Data!$K90*$G90)/2000, IF(AND(ISNUMBER(Data!$H90), ISNUMBER(Data!$I90)), (Data!$H90*Data!$I90*$G90)/2000, 0))</f>
        <v>0</v>
      </c>
      <c r="R90" s="17">
        <f>IF(ISNUMBER(Data!$L90), (Data!$L90*$G90)/2000, IF(AND(ISNUMBER(Data!$H90), ISNUMBER(Data!$J90)), (Data!$H90*Data!$J90*$G90)/2000, 0)) * IF(ISNUMBER(Data!$O90), 1-Data!$O90, 1) * IF(AND($K$3="yes",ISNUMBER(Data!$Q90)),(1-Data!$Q90),1)</f>
        <v>0</v>
      </c>
      <c r="S90" s="3">
        <f>IF(OR(Data!T90="", Data!$H90="", $G90=""), 0, ((Data!T90*Data!$H90*$G90)/2000) * IF(AND(S$5="Particulate", ISNUMBER(Data!$O90)), (1-Data!$O90), 1) * IF(AND($K$3="Yes", ISNUMBER(Data!$Q90)), (1-Data!$Q90), 1))</f>
        <v>0</v>
      </c>
      <c r="T90" s="3">
        <f>IF(OR(Data!U90="", Data!$H90="", $G90=""), 0, ((Data!U90*Data!$H90*$G90)/2000) * IF(AND(T$5="Particulate", ISNUMBER(Data!$O90)), (1-Data!$O90), 1) * IF(AND($K$3="Yes", ISNUMBER(Data!$Q90)), (1-Data!$Q90), 1))</f>
        <v>0</v>
      </c>
      <c r="U90" s="3">
        <f>IF(OR(Data!V90="", Data!$H90="", $G90=""), 0, ((Data!V90*Data!$H90*$G90)/2000) * IF(AND(U$5="Particulate", ISNUMBER(Data!$O90)), (1-Data!$O90), 1) * IF(AND($K$3="Yes", ISNUMBER(Data!$Q90)), (1-Data!$Q90), 1))</f>
        <v>0</v>
      </c>
      <c r="V90" s="3">
        <f>IF(OR(Data!W90="", Data!$H90="", $G90=""), 0, ((Data!W90*Data!$H90*$G90)/2000) * IF(AND(V$5="Particulate", ISNUMBER(Data!$O90)), (1-Data!$O90), 1) * IF(AND($K$3="Yes", ISNUMBER(Data!$Q90)), (1-Data!$Q90), 1))</f>
        <v>0</v>
      </c>
      <c r="W90" s="3">
        <f>IF(OR(Data!X90="", Data!$H90="", $G90=""), 0, ((Data!X90*Data!$H90*$G90)/2000) * IF(AND(W$5="Particulate", ISNUMBER(Data!$O90)), (1-Data!$O90), 1) * IF(AND($K$3="Yes", ISNUMBER(Data!$Q90)), (1-Data!$Q90), 1))</f>
        <v>0</v>
      </c>
      <c r="X90" s="3">
        <f>IF(OR(Data!Y90="", Data!$H90="", $G90=""), 0, ((Data!Y90*Data!$H90*$G90)/2000) * IF(AND(X$5="Particulate", ISNUMBER(Data!$O90)), (1-Data!$O90), 1) * IF(AND($K$3="Yes", ISNUMBER(Data!$Q90)), (1-Data!$Q90), 1))</f>
        <v>0</v>
      </c>
      <c r="Y90" s="3">
        <f>IF(OR(Data!Z90="", Data!$H90="", $G90=""), 0, ((Data!Z90*Data!$H90*$G90)/2000) * IF(AND(Y$5="Particulate", ISNUMBER(Data!$O90)), (1-Data!$O90), 1) * IF(AND($K$3="Yes", ISNUMBER(Data!$Q90)), (1-Data!$Q90), 1))</f>
        <v>0</v>
      </c>
      <c r="Z90" s="3">
        <f>IF(OR(Data!AA90="", Data!$H90="", $G90=""), 0, ((Data!AA90*Data!$H90*$G90)/2000) * IF(AND(Z$5="Particulate", ISNUMBER(Data!$O90)), (1-Data!$O90), 1) * IF(AND($K$3="Yes", ISNUMBER(Data!$Q90)), (1-Data!$Q90), 1))</f>
        <v>0</v>
      </c>
      <c r="AA90" s="3">
        <f>IF(OR(Data!AB90="", Data!$H90="", $G90=""), 0, ((Data!AB90*Data!$H90*$G90)/2000) * IF(AND(AA$5="Particulate", ISNUMBER(Data!$O90)), (1-Data!$O90), 1) * IF(AND($K$3="Yes", ISNUMBER(Data!$Q90)), (1-Data!$Q90), 1))</f>
        <v>0</v>
      </c>
      <c r="AB90" s="3">
        <f>IF(OR(Data!AC90="", Data!$H90="", $G90=""), 0, ((Data!AC90*Data!$H90*$G90)/2000) * IF(AND(AB$5="Particulate", ISNUMBER(Data!$O90)), (1-Data!$O90), 1) * IF(AND($K$3="Yes", ISNUMBER(Data!$Q90)), (1-Data!$Q90), 1))</f>
        <v>0</v>
      </c>
      <c r="AC90" s="3">
        <f>IF(OR(Data!AD90="", Data!$H90="", $G90=""), 0, ((Data!AD90*Data!$H90*$G90)/2000) * IF(AND(AC$5="Particulate", ISNUMBER(Data!$O90)), (1-Data!$O90), 1) * IF(AND($K$3="Yes", ISNUMBER(Data!$Q90)), (1-Data!$Q90), 1))</f>
        <v>0</v>
      </c>
      <c r="AD90" s="3">
        <f>IF(OR(Data!AE90="", Data!$H90="", $G90=""), 0, ((Data!AE90*Data!$H90*$G90)/2000) * IF(AND(AD$5="Particulate", ISNUMBER(Data!$O90)), (1-Data!$O90), 1) * IF(AND($K$3="Yes", ISNUMBER(Data!$Q90)), (1-Data!$Q90), 1))</f>
        <v>0</v>
      </c>
      <c r="AE90" s="3">
        <f>IF(OR(Data!AF90="", Data!$H90="", $G90=""), 0, ((Data!AF90*Data!$H90*$G90)/2000) * IF(AND(AE$5="Particulate", ISNUMBER(Data!$O90)), (1-Data!$O90), 1) * IF(AND($K$3="Yes", ISNUMBER(Data!$Q90)), (1-Data!$Q90), 1))</f>
        <v>0</v>
      </c>
      <c r="AF90" s="3">
        <f>IF(OR(Data!AG90="", Data!$H90="", $G90=""), 0, ((Data!AG90*Data!$H90*$G90)/2000) * IF(AND(AF$5="Particulate", ISNUMBER(Data!$O90)), (1-Data!$O90), 1) * IF(AND($K$3="Yes", ISNUMBER(Data!$Q90)), (1-Data!$Q90), 1))</f>
        <v>0</v>
      </c>
      <c r="AG90" s="3">
        <f>IF(OR(Data!AH90="", Data!$H90="", $G90=""), 0, ((Data!AH90*Data!$H90*$G90)/2000) * IF(AND(AG$5="Particulate", ISNUMBER(Data!$O90)), (1-Data!$O90), 1) * IF(AND($K$3="Yes", ISNUMBER(Data!$Q90)), (1-Data!$Q90), 1))</f>
        <v>0</v>
      </c>
      <c r="AH90" s="3">
        <f>IF(OR(Data!AI90="", Data!$H90="", $G90=""), 0, ((Data!AI90*Data!$H90*$G90)/2000) * IF(AND(AH$5="Particulate", ISNUMBER(Data!$O90)), (1-Data!$O90), 1) * IF(AND($K$3="Yes", ISNUMBER(Data!$Q90)), (1-Data!$Q90), 1))</f>
        <v>0</v>
      </c>
      <c r="AI90" s="3">
        <f>IF(OR(Data!AJ90="", Data!$H90="", $G90=""), 0, ((Data!AJ90*Data!$H90*$G90)/2000) * IF(AND(AI$5="Particulate", ISNUMBER(Data!$O90)), (1-Data!$O90), 1) * IF(AND($K$3="Yes", ISNUMBER(Data!$Q90)), (1-Data!$Q90), 1))</f>
        <v>0</v>
      </c>
      <c r="AJ90" s="3">
        <f>IF(OR(Data!AK90="", Data!$H90="", $G90=""), 0, ((Data!AK90*Data!$H90*$G90)/2000) * IF(AND(AJ$5="Particulate", ISNUMBER(Data!$O90)), (1-Data!$O90), 1) * IF(AND($K$3="Yes", ISNUMBER(Data!$Q90)), (1-Data!$Q90), 1))</f>
        <v>0</v>
      </c>
      <c r="AK90" s="3">
        <f>IF(OR(Data!AL90="", Data!$H90="", $G90=""), 0, ((Data!AL90*Data!$H90*$G90)/2000) * IF(AND(AK$5="Particulate", ISNUMBER(Data!$O90)), (1-Data!$O90), 1) * IF(AND($K$3="Yes", ISNUMBER(Data!$Q90)), (1-Data!$Q90), 1))</f>
        <v>0</v>
      </c>
      <c r="AL90" s="3">
        <f>IF(OR(Data!AM90="", Data!$H90="", $G90=""), 0, ((Data!AM90*Data!$H90*$G90)/2000) * IF(AND(AL$5="Particulate", ISNUMBER(Data!$O90)), (1-Data!$O90), 1) * IF(AND($K$3="Yes", ISNUMBER(Data!$Q90)), (1-Data!$Q90), 1))</f>
        <v>0</v>
      </c>
      <c r="AM90" s="3">
        <f>IF(OR(Data!AN90="", Data!$H90="", $G90=""), 0, ((Data!AN90*Data!$H90*$G90)/2000) * IF(AND(AM$5="Particulate", ISNUMBER(Data!$O90)), (1-Data!$O90), 1) * IF(AND($K$3="Yes", ISNUMBER(Data!$Q90)), (1-Data!$Q90), 1))</f>
        <v>0</v>
      </c>
      <c r="AN90" s="3">
        <f>IF(OR(Data!AO90="", Data!$H90="", $G90=""), 0, ((Data!AO90*Data!$H90*$G90)/2000) * IF(AND(AN$5="Particulate", ISNUMBER(Data!$O90)), (1-Data!$O90), 1) * IF(AND($K$3="Yes", ISNUMBER(Data!$Q90)), (1-Data!$Q90), 1))</f>
        <v>0</v>
      </c>
      <c r="AO90" s="3">
        <f>IF(OR(Data!AP90="", Data!$H90="", $G90=""), 0, ((Data!AP90*Data!$H90*$G90)/2000) * IF(AND(AO$5="Particulate", ISNUMBER(Data!$O90)), (1-Data!$O90), 1) * IF(AND($K$3="Yes", ISNUMBER(Data!$Q90)), (1-Data!$Q90), 1))</f>
        <v>0</v>
      </c>
      <c r="AP90" s="3">
        <f>IF(OR(Data!AQ90="", Data!$H90="", $G90=""), 0, ((Data!AQ90*Data!$H90*$G90)/2000) * IF(AND(AP$5="Particulate", ISNUMBER(Data!$O90)), (1-Data!$O90), 1) * IF(AND($K$3="Yes", ISNUMBER(Data!$Q90)), (1-Data!$Q90), 1))</f>
        <v>0</v>
      </c>
      <c r="AQ90" s="3">
        <f>IF(OR(Data!AR90="", Data!$H90="", $G90=""), 0, ((Data!AR90*Data!$H90*$G90)/2000) * IF(AND(AQ$5="Particulate", ISNUMBER(Data!$O90)), (1-Data!$O90), 1) * IF(AND($K$3="Yes", ISNUMBER(Data!$Q90)), (1-Data!$Q90), 1))</f>
        <v>0</v>
      </c>
      <c r="AR90" s="3">
        <f>IF(OR(Data!AS90="", Data!$H90="", $G90=""), 0, ((Data!AS90*Data!$H90*$G90)/2000) * IF(AND(AR$5="Particulate", ISNUMBER(Data!$O90)), (1-Data!$O90), 1) * IF(AND($K$3="Yes", ISNUMBER(Data!$Q90)), (1-Data!$Q90), 1))</f>
        <v>0</v>
      </c>
      <c r="AS90" s="3">
        <f>IF(OR(Data!AT90="", Data!$H90="", $G90=""), 0, ((Data!AT90*Data!$H90*$G90)/2000) * IF(AND(AS$5="Particulate", ISNUMBER(Data!$O90)), (1-Data!$O90), 1) * IF(AND($K$3="Yes", ISNUMBER(Data!$Q90)), (1-Data!$Q90), 1))</f>
        <v>0</v>
      </c>
      <c r="AT90" s="3">
        <f>IF(OR(Data!AU90="", Data!$H90="", $G90=""), 0, ((Data!AU90*Data!$H90*$G90)/2000) * IF(AND(AT$5="Particulate", ISNUMBER(Data!$O90)), (1-Data!$O90), 1) * IF(AND($K$3="Yes", ISNUMBER(Data!$Q90)), (1-Data!$Q90), 1))</f>
        <v>0</v>
      </c>
      <c r="AU90" s="3">
        <f>IF(OR(Data!AV90="", Data!$H90="", $G90=""), 0, ((Data!AV90*Data!$H90*$G90)/2000) * IF(AND(AU$5="Particulate", ISNUMBER(Data!$O90)), (1-Data!$O90), 1) * IF(AND($K$3="Yes", ISNUMBER(Data!$Q90)), (1-Data!$Q90), 1))</f>
        <v>0</v>
      </c>
      <c r="AV90" s="3">
        <f>IF(OR(Data!AW90="", Data!$H90="", $G90=""), 0, ((Data!AW90*Data!$H90*$G90)/2000) * IF(AND(AV$5="Particulate", ISNUMBER(Data!$O90)), (1-Data!$O90), 1) * IF(AND($K$3="Yes", ISNUMBER(Data!$Q90)), (1-Data!$Q90), 1))</f>
        <v>0</v>
      </c>
      <c r="AW90" s="3">
        <f>IF(OR(Data!AX90="", Data!$H90="", $G90=""), 0, ((Data!AX90*Data!$H90*$G90)/2000) * IF(AND(AW$5="Particulate", ISNUMBER(Data!$O90)), (1-Data!$O90), 1) * IF(AND($K$3="Yes", ISNUMBER(Data!$Q90)), (1-Data!$Q90), 1))</f>
        <v>0</v>
      </c>
      <c r="AX90" s="3">
        <f>IF(OR(Data!AY90="", Data!$H90="", $G90=""), 0, ((Data!AY90*Data!$H90*$G90)/2000) * IF(AND(AX$5="Particulate", ISNUMBER(Data!$O90)), (1-Data!$O90), 1) * IF(AND($K$3="Yes", ISNUMBER(Data!$Q90)), (1-Data!$Q90), 1))</f>
        <v>0</v>
      </c>
      <c r="AY90" s="3">
        <f>IF(OR(Data!AZ90="", Data!$H90="", $G90=""), 0, ((Data!AZ90*Data!$H90*$G90)/2000) * IF(AND(AY$5="Particulate", ISNUMBER(Data!$O90)), (1-Data!$O90), 1) * IF(AND($K$3="Yes", ISNUMBER(Data!$Q90)), (1-Data!$Q90), 1))</f>
        <v>0</v>
      </c>
      <c r="AZ90" s="3">
        <f>IF(OR(Data!BA90="", Data!$H90="", $G90=""), 0, ((Data!BA90*Data!$H90*$G90)/2000) * IF(AND(AZ$5="Particulate", ISNUMBER(Data!$O90)), (1-Data!$O90), 1) * IF(AND($K$3="Yes", ISNUMBER(Data!$Q90)), (1-Data!$Q90), 1))</f>
        <v>0</v>
      </c>
      <c r="BA90" s="3">
        <f>IF(OR(Data!BB90="", Data!$H90="", $G90=""), 0, ((Data!BB90*Data!$H90*$G90)/2000) * IF(AND(BA$5="Particulate", ISNUMBER(Data!$O90)), (1-Data!$O90), 1) * IF(AND($K$3="Yes", ISNUMBER(Data!$Q90)), (1-Data!$Q90), 1))</f>
        <v>0</v>
      </c>
      <c r="BB90" s="3">
        <f>IF(OR(Data!BC90="", Data!$H90="", $G90=""), 0, ((Data!BC90*Data!$H90*$G90)/2000) * IF(AND(BB$5="Particulate", ISNUMBER(Data!$O90)), (1-Data!$O90), 1) * IF(AND($K$3="Yes", ISNUMBER(Data!$Q90)), (1-Data!$Q90), 1))</f>
        <v>0</v>
      </c>
      <c r="BC90" s="3">
        <f>IF(OR(Data!BD90="", Data!$H90="", $G90=""), 0, ((Data!BD90*Data!$H90*$G90)/2000) * IF(AND(BC$5="Particulate", ISNUMBER(Data!$O90)), (1-Data!$O90), 1) * IF(AND($K$3="Yes", ISNUMBER(Data!$Q90)), (1-Data!$Q90), 1))</f>
        <v>0</v>
      </c>
      <c r="BD90" s="3">
        <f>IF(OR(Data!BE90="", Data!$H90="", $G90=""), 0, ((Data!BE90*Data!$H90*$G90)/2000) * IF(AND(BD$5="Particulate", ISNUMBER(Data!$O90)), (1-Data!$O90), 1) * IF(AND($K$3="Yes", ISNUMBER(Data!$Q90)), (1-Data!$Q90), 1))</f>
        <v>0</v>
      </c>
      <c r="BE90" s="3">
        <f>IF(OR(Data!BF90="", Data!$H90="", $G90=""), 0, ((Data!BF90*Data!$H90*$G90)/2000) * IF(AND(BE$5="Particulate", ISNUMBER(Data!$O90)), (1-Data!$O90), 1) * IF(AND($K$3="Yes", ISNUMBER(Data!$Q90)), (1-Data!$Q90), 1))</f>
        <v>0</v>
      </c>
      <c r="BF90" s="3">
        <f>IF(OR(Data!BG90="", Data!$H90="", $G90=""), 0, ((Data!BG90*Data!$H90*$G90)/2000) * IF(AND(BF$5="Particulate", ISNUMBER(Data!$O90)), (1-Data!$O90), 1) * IF(AND($K$3="Yes", ISNUMBER(Data!$Q90)), (1-Data!$Q90), 1))</f>
        <v>0</v>
      </c>
      <c r="BG90" s="3">
        <f>IF(OR(Data!BH90="", Data!$H90="", $G90=""), 0, ((Data!BH90*Data!$H90*$G90)/2000) * IF(AND(BG$5="Particulate", ISNUMBER(Data!$O90)), (1-Data!$O90), 1) * IF(AND($K$3="Yes", ISNUMBER(Data!$Q90)), (1-Data!$Q90), 1))</f>
        <v>0</v>
      </c>
      <c r="BH90" s="3">
        <f>IF(OR(Data!BI90="", Data!$H90="", $G90=""), 0, ((Data!BI90*Data!$H90*$G90)/2000) * IF(AND(BH$5="Particulate", ISNUMBER(Data!$O90)), (1-Data!$O90), 1) * IF(AND($K$3="Yes", ISNUMBER(Data!$Q90)), (1-Data!$Q90), 1))</f>
        <v>0</v>
      </c>
      <c r="BI90" s="3">
        <f>IF(OR(Data!BJ90="", Data!$H90="", $G90=""), 0, ((Data!BJ90*Data!$H90*$G90)/2000) * IF(AND(BI$5="Particulate", ISNUMBER(Data!$O90)), (1-Data!$O90), 1) * IF(AND($K$3="Yes", ISNUMBER(Data!$Q90)), (1-Data!$Q90), 1))</f>
        <v>0</v>
      </c>
      <c r="BJ90" s="3">
        <f>IF(OR(Data!BK90="", Data!$H90="", $G90=""), 0, ((Data!BK90*Data!$H90*$G90)/2000) * IF(AND(BJ$5="Particulate", ISNUMBER(Data!$O90)), (1-Data!$O90), 1) * IF(AND($K$3="Yes", ISNUMBER(Data!$Q90)), (1-Data!$Q90), 1))</f>
        <v>0</v>
      </c>
      <c r="BK90" s="3">
        <f>IF(OR(Data!BL90="", Data!$H90="", $G90=""), 0, ((Data!BL90*Data!$H90*$G90)/2000) * IF(AND(BK$5="Particulate", ISNUMBER(Data!$O90)), (1-Data!$O90), 1) * IF(AND($K$3="Yes", ISNUMBER(Data!$Q90)), (1-Data!$Q90), 1))</f>
        <v>0</v>
      </c>
      <c r="BL90" s="3">
        <f>IF(OR(Data!BM90="", Data!$H90="", $G90=""), 0, ((Data!BM90*Data!$H90*$G90)/2000) * IF(AND(BL$5="Particulate", ISNUMBER(Data!$O90)), (1-Data!$O90), 1) * IF(AND($K$3="Yes", ISNUMBER(Data!$Q90)), (1-Data!$Q90), 1))</f>
        <v>0</v>
      </c>
      <c r="BM90" s="3">
        <f>IF(OR(Data!BN90="", Data!$H90="", $G90=""), 0, ((Data!BN90*Data!$H90*$G90)/2000) * IF(AND(BM$5="Particulate", ISNUMBER(Data!$O90)), (1-Data!$O90), 1) * IF(AND($K$3="Yes", ISNUMBER(Data!$Q90)), (1-Data!$Q90), 1))</f>
        <v>0</v>
      </c>
      <c r="BN90" s="3">
        <f>IF(OR(Data!BO90="", Data!$H90="", $G90=""), 0, ((Data!BO90*Data!$H90*$G90)/2000) * IF(AND(BN$5="Particulate", ISNUMBER(Data!$O90)), (1-Data!$O90), 1) * IF(AND($K$3="Yes", ISNUMBER(Data!$Q90)), (1-Data!$Q90), 1))</f>
        <v>0</v>
      </c>
      <c r="BO90" s="3">
        <f>IF(OR(Data!BP90="", Data!$H90="", $G90=""), 0, ((Data!BP90*Data!$H90*$G90)/2000) * IF(AND(BO$5="Particulate", ISNUMBER(Data!$O90)), (1-Data!$O90), 1) * IF(AND($K$3="Yes", ISNUMBER(Data!$Q90)), (1-Data!$Q90), 1))</f>
        <v>0</v>
      </c>
      <c r="BP90" s="3">
        <f>IF(OR(Data!BQ90="", Data!$H90="", $G90=""), 0, ((Data!BQ90*Data!$H90*$G90)/2000) * IF(AND(BP$5="Particulate", ISNUMBER(Data!$O90)), (1-Data!$O90), 1) * IF(AND($K$3="Yes", ISNUMBER(Data!$Q90)), (1-Data!$Q90), 1))</f>
        <v>0</v>
      </c>
      <c r="BQ90" s="3">
        <f>IF(OR(Data!BR90="", Data!$H90="", $G90=""), 0, ((Data!BR90*Data!$H90*$G90)/2000) * IF(AND(BQ$5="Particulate", ISNUMBER(Data!$O90)), (1-Data!$O90), 1) * IF(AND($K$3="Yes", ISNUMBER(Data!$Q90)), (1-Data!$Q90), 1))</f>
        <v>0</v>
      </c>
      <c r="BR90" s="3">
        <f>IF(OR(Data!BS90="", Data!$H90="", $G90=""), 0, ((Data!BS90*Data!$H90*$G90)/2000) * IF(AND(BR$5="Particulate", ISNUMBER(Data!$O90)), (1-Data!$O90), 1) * IF(AND($K$3="Yes", ISNUMBER(Data!$Q90)), (1-Data!$Q90), 1))</f>
        <v>0</v>
      </c>
      <c r="BS90" s="3">
        <f>IF(OR(Data!BT90="", Data!$H90="", $G90=""), 0, ((Data!BT90*Data!$H90*$G90)/2000) * IF(AND(BS$5="Particulate", ISNUMBER(Data!$O90)), (1-Data!$O90), 1) * IF(AND($K$3="Yes", ISNUMBER(Data!$Q90)), (1-Data!$Q90), 1))</f>
        <v>0</v>
      </c>
      <c r="BT90" s="3">
        <f>IF(OR(Data!BU90="", Data!$H90="", $G90=""), 0, ((Data!BU90*Data!$H90*$G90)/2000) * IF(AND(BT$5="Particulate", ISNUMBER(Data!$O90)), (1-Data!$O90), 1) * IF(AND($K$3="Yes", ISNUMBER(Data!$Q90)), (1-Data!$Q90), 1))</f>
        <v>0</v>
      </c>
      <c r="BU90" s="3">
        <f>IF(OR(Data!BV90="", Data!$H90="", $G90=""), 0, ((Data!BV90*Data!$H90*$G90)/2000) * IF(AND(BU$5="Particulate", ISNUMBER(Data!$O90)), (1-Data!$O90), 1) * IF(AND($K$3="Yes", ISNUMBER(Data!$Q90)), (1-Data!$Q90), 1))</f>
        <v>0</v>
      </c>
      <c r="BV90" s="3">
        <f>IF(OR(Data!BW90="", Data!$H90="", $G90=""), 0, ((Data!BW90*Data!$H90*$G90)/2000) * IF(AND(BV$5="Particulate", ISNUMBER(Data!$O90)), (1-Data!$O90), 1) * IF(AND($K$3="Yes", ISNUMBER(Data!$Q90)), (1-Data!$Q90), 1))</f>
        <v>0</v>
      </c>
      <c r="BW90" s="3">
        <f>IF(OR(Data!BX90="", Data!$H90="", $G90=""), 0, ((Data!BX90*Data!$H90*$G90)/2000) * IF(AND(BW$5="Particulate", ISNUMBER(Data!$O90)), (1-Data!$O90), 1) * IF(AND($K$3="Yes", ISNUMBER(Data!$Q90)), (1-Data!$Q90), 1))</f>
        <v>0</v>
      </c>
      <c r="BX90" s="3">
        <f>IF(OR(Data!BY90="", Data!$H90="", $G90=""), 0, ((Data!BY90*Data!$H90*$G90)/2000) * IF(AND(BX$5="Particulate", ISNUMBER(Data!$O90)), (1-Data!$O90), 1) * IF(AND($K$3="Yes", ISNUMBER(Data!$Q90)), (1-Data!$Q90), 1))</f>
        <v>0</v>
      </c>
      <c r="BY90" s="3">
        <f>IF(OR(Data!BZ90="", Data!$H90="", $G90=""), 0, ((Data!BZ90*Data!$H90*$G90)/2000) * IF(AND(BY$5="Particulate", ISNUMBER(Data!$O90)), (1-Data!$O90), 1) * IF(AND($K$3="Yes", ISNUMBER(Data!$Q90)), (1-Data!$Q90), 1))</f>
        <v>0</v>
      </c>
      <c r="BZ90" s="3">
        <f>IF(OR(Data!CA90="", Data!$H90="", $G90=""), 0, ((Data!CA90*Data!$H90*$G90)/2000) * IF(AND(BZ$5="Particulate", ISNUMBER(Data!$O90)), (1-Data!$O90), 1) * IF(AND($K$3="Yes", ISNUMBER(Data!$Q90)), (1-Data!$Q90), 1))</f>
        <v>0</v>
      </c>
    </row>
    <row r="91" spans="1:78" x14ac:dyDescent="0.25">
      <c r="A91" s="347">
        <f>Data!A91</f>
        <v>83</v>
      </c>
      <c r="B91" s="108">
        <f>Data!B91</f>
        <v>0</v>
      </c>
      <c r="C91" s="108">
        <f>Data!C91</f>
        <v>0</v>
      </c>
      <c r="D91" s="108">
        <f>Data!D91</f>
        <v>0</v>
      </c>
      <c r="E91" s="108">
        <f>Data!E91</f>
        <v>0</v>
      </c>
      <c r="F91" s="108">
        <f>Data!F91</f>
        <v>0</v>
      </c>
      <c r="G91" s="189"/>
      <c r="Q91" s="365">
        <f>IF(ISNUMBER(Data!$K91), (Data!$K91*$G91)/2000, IF(AND(ISNUMBER(Data!$H91), ISNUMBER(Data!$I91)), (Data!$H91*Data!$I91*$G91)/2000, 0))</f>
        <v>0</v>
      </c>
      <c r="R91" s="17">
        <f>IF(ISNUMBER(Data!$L91), (Data!$L91*$G91)/2000, IF(AND(ISNUMBER(Data!$H91), ISNUMBER(Data!$J91)), (Data!$H91*Data!$J91*$G91)/2000, 0)) * IF(ISNUMBER(Data!$O91), 1-Data!$O91, 1) * IF(AND($K$3="yes",ISNUMBER(Data!$Q91)),(1-Data!$Q91),1)</f>
        <v>0</v>
      </c>
      <c r="S91" s="3">
        <f>IF(OR(Data!T91="", Data!$H91="", $G91=""), 0, ((Data!T91*Data!$H91*$G91)/2000) * IF(AND(S$5="Particulate", ISNUMBER(Data!$O91)), (1-Data!$O91), 1) * IF(AND($K$3="Yes", ISNUMBER(Data!$Q91)), (1-Data!$Q91), 1))</f>
        <v>0</v>
      </c>
      <c r="T91" s="3">
        <f>IF(OR(Data!U91="", Data!$H91="", $G91=""), 0, ((Data!U91*Data!$H91*$G91)/2000) * IF(AND(T$5="Particulate", ISNUMBER(Data!$O91)), (1-Data!$O91), 1) * IF(AND($K$3="Yes", ISNUMBER(Data!$Q91)), (1-Data!$Q91), 1))</f>
        <v>0</v>
      </c>
      <c r="U91" s="3">
        <f>IF(OR(Data!V91="", Data!$H91="", $G91=""), 0, ((Data!V91*Data!$H91*$G91)/2000) * IF(AND(U$5="Particulate", ISNUMBER(Data!$O91)), (1-Data!$O91), 1) * IF(AND($K$3="Yes", ISNUMBER(Data!$Q91)), (1-Data!$Q91), 1))</f>
        <v>0</v>
      </c>
      <c r="V91" s="3">
        <f>IF(OR(Data!W91="", Data!$H91="", $G91=""), 0, ((Data!W91*Data!$H91*$G91)/2000) * IF(AND(V$5="Particulate", ISNUMBER(Data!$O91)), (1-Data!$O91), 1) * IF(AND($K$3="Yes", ISNUMBER(Data!$Q91)), (1-Data!$Q91), 1))</f>
        <v>0</v>
      </c>
      <c r="W91" s="3">
        <f>IF(OR(Data!X91="", Data!$H91="", $G91=""), 0, ((Data!X91*Data!$H91*$G91)/2000) * IF(AND(W$5="Particulate", ISNUMBER(Data!$O91)), (1-Data!$O91), 1) * IF(AND($K$3="Yes", ISNUMBER(Data!$Q91)), (1-Data!$Q91), 1))</f>
        <v>0</v>
      </c>
      <c r="X91" s="3">
        <f>IF(OR(Data!Y91="", Data!$H91="", $G91=""), 0, ((Data!Y91*Data!$H91*$G91)/2000) * IF(AND(X$5="Particulate", ISNUMBER(Data!$O91)), (1-Data!$O91), 1) * IF(AND($K$3="Yes", ISNUMBER(Data!$Q91)), (1-Data!$Q91), 1))</f>
        <v>0</v>
      </c>
      <c r="Y91" s="3">
        <f>IF(OR(Data!Z91="", Data!$H91="", $G91=""), 0, ((Data!Z91*Data!$H91*$G91)/2000) * IF(AND(Y$5="Particulate", ISNUMBER(Data!$O91)), (1-Data!$O91), 1) * IF(AND($K$3="Yes", ISNUMBER(Data!$Q91)), (1-Data!$Q91), 1))</f>
        <v>0</v>
      </c>
      <c r="Z91" s="3">
        <f>IF(OR(Data!AA91="", Data!$H91="", $G91=""), 0, ((Data!AA91*Data!$H91*$G91)/2000) * IF(AND(Z$5="Particulate", ISNUMBER(Data!$O91)), (1-Data!$O91), 1) * IF(AND($K$3="Yes", ISNUMBER(Data!$Q91)), (1-Data!$Q91), 1))</f>
        <v>0</v>
      </c>
      <c r="AA91" s="3">
        <f>IF(OR(Data!AB91="", Data!$H91="", $G91=""), 0, ((Data!AB91*Data!$H91*$G91)/2000) * IF(AND(AA$5="Particulate", ISNUMBER(Data!$O91)), (1-Data!$O91), 1) * IF(AND($K$3="Yes", ISNUMBER(Data!$Q91)), (1-Data!$Q91), 1))</f>
        <v>0</v>
      </c>
      <c r="AB91" s="3">
        <f>IF(OR(Data!AC91="", Data!$H91="", $G91=""), 0, ((Data!AC91*Data!$H91*$G91)/2000) * IF(AND(AB$5="Particulate", ISNUMBER(Data!$O91)), (1-Data!$O91), 1) * IF(AND($K$3="Yes", ISNUMBER(Data!$Q91)), (1-Data!$Q91), 1))</f>
        <v>0</v>
      </c>
      <c r="AC91" s="3">
        <f>IF(OR(Data!AD91="", Data!$H91="", $G91=""), 0, ((Data!AD91*Data!$H91*$G91)/2000) * IF(AND(AC$5="Particulate", ISNUMBER(Data!$O91)), (1-Data!$O91), 1) * IF(AND($K$3="Yes", ISNUMBER(Data!$Q91)), (1-Data!$Q91), 1))</f>
        <v>0</v>
      </c>
      <c r="AD91" s="3">
        <f>IF(OR(Data!AE91="", Data!$H91="", $G91=""), 0, ((Data!AE91*Data!$H91*$G91)/2000) * IF(AND(AD$5="Particulate", ISNUMBER(Data!$O91)), (1-Data!$O91), 1) * IF(AND($K$3="Yes", ISNUMBER(Data!$Q91)), (1-Data!$Q91), 1))</f>
        <v>0</v>
      </c>
      <c r="AE91" s="3">
        <f>IF(OR(Data!AF91="", Data!$H91="", $G91=""), 0, ((Data!AF91*Data!$H91*$G91)/2000) * IF(AND(AE$5="Particulate", ISNUMBER(Data!$O91)), (1-Data!$O91), 1) * IF(AND($K$3="Yes", ISNUMBER(Data!$Q91)), (1-Data!$Q91), 1))</f>
        <v>0</v>
      </c>
      <c r="AF91" s="3">
        <f>IF(OR(Data!AG91="", Data!$H91="", $G91=""), 0, ((Data!AG91*Data!$H91*$G91)/2000) * IF(AND(AF$5="Particulate", ISNUMBER(Data!$O91)), (1-Data!$O91), 1) * IF(AND($K$3="Yes", ISNUMBER(Data!$Q91)), (1-Data!$Q91), 1))</f>
        <v>0</v>
      </c>
      <c r="AG91" s="3">
        <f>IF(OR(Data!AH91="", Data!$H91="", $G91=""), 0, ((Data!AH91*Data!$H91*$G91)/2000) * IF(AND(AG$5="Particulate", ISNUMBER(Data!$O91)), (1-Data!$O91), 1) * IF(AND($K$3="Yes", ISNUMBER(Data!$Q91)), (1-Data!$Q91), 1))</f>
        <v>0</v>
      </c>
      <c r="AH91" s="3">
        <f>IF(OR(Data!AI91="", Data!$H91="", $G91=""), 0, ((Data!AI91*Data!$H91*$G91)/2000) * IF(AND(AH$5="Particulate", ISNUMBER(Data!$O91)), (1-Data!$O91), 1) * IF(AND($K$3="Yes", ISNUMBER(Data!$Q91)), (1-Data!$Q91), 1))</f>
        <v>0</v>
      </c>
      <c r="AI91" s="3">
        <f>IF(OR(Data!AJ91="", Data!$H91="", $G91=""), 0, ((Data!AJ91*Data!$H91*$G91)/2000) * IF(AND(AI$5="Particulate", ISNUMBER(Data!$O91)), (1-Data!$O91), 1) * IF(AND($K$3="Yes", ISNUMBER(Data!$Q91)), (1-Data!$Q91), 1))</f>
        <v>0</v>
      </c>
      <c r="AJ91" s="3">
        <f>IF(OR(Data!AK91="", Data!$H91="", $G91=""), 0, ((Data!AK91*Data!$H91*$G91)/2000) * IF(AND(AJ$5="Particulate", ISNUMBER(Data!$O91)), (1-Data!$O91), 1) * IF(AND($K$3="Yes", ISNUMBER(Data!$Q91)), (1-Data!$Q91), 1))</f>
        <v>0</v>
      </c>
      <c r="AK91" s="3">
        <f>IF(OR(Data!AL91="", Data!$H91="", $G91=""), 0, ((Data!AL91*Data!$H91*$G91)/2000) * IF(AND(AK$5="Particulate", ISNUMBER(Data!$O91)), (1-Data!$O91), 1) * IF(AND($K$3="Yes", ISNUMBER(Data!$Q91)), (1-Data!$Q91), 1))</f>
        <v>0</v>
      </c>
      <c r="AL91" s="3">
        <f>IF(OR(Data!AM91="", Data!$H91="", $G91=""), 0, ((Data!AM91*Data!$H91*$G91)/2000) * IF(AND(AL$5="Particulate", ISNUMBER(Data!$O91)), (1-Data!$O91), 1) * IF(AND($K$3="Yes", ISNUMBER(Data!$Q91)), (1-Data!$Q91), 1))</f>
        <v>0</v>
      </c>
      <c r="AM91" s="3">
        <f>IF(OR(Data!AN91="", Data!$H91="", $G91=""), 0, ((Data!AN91*Data!$H91*$G91)/2000) * IF(AND(AM$5="Particulate", ISNUMBER(Data!$O91)), (1-Data!$O91), 1) * IF(AND($K$3="Yes", ISNUMBER(Data!$Q91)), (1-Data!$Q91), 1))</f>
        <v>0</v>
      </c>
      <c r="AN91" s="3">
        <f>IF(OR(Data!AO91="", Data!$H91="", $G91=""), 0, ((Data!AO91*Data!$H91*$G91)/2000) * IF(AND(AN$5="Particulate", ISNUMBER(Data!$O91)), (1-Data!$O91), 1) * IF(AND($K$3="Yes", ISNUMBER(Data!$Q91)), (1-Data!$Q91), 1))</f>
        <v>0</v>
      </c>
      <c r="AO91" s="3">
        <f>IF(OR(Data!AP91="", Data!$H91="", $G91=""), 0, ((Data!AP91*Data!$H91*$G91)/2000) * IF(AND(AO$5="Particulate", ISNUMBER(Data!$O91)), (1-Data!$O91), 1) * IF(AND($K$3="Yes", ISNUMBER(Data!$Q91)), (1-Data!$Q91), 1))</f>
        <v>0</v>
      </c>
      <c r="AP91" s="3">
        <f>IF(OR(Data!AQ91="", Data!$H91="", $G91=""), 0, ((Data!AQ91*Data!$H91*$G91)/2000) * IF(AND(AP$5="Particulate", ISNUMBER(Data!$O91)), (1-Data!$O91), 1) * IF(AND($K$3="Yes", ISNUMBER(Data!$Q91)), (1-Data!$Q91), 1))</f>
        <v>0</v>
      </c>
      <c r="AQ91" s="3">
        <f>IF(OR(Data!AR91="", Data!$H91="", $G91=""), 0, ((Data!AR91*Data!$H91*$G91)/2000) * IF(AND(AQ$5="Particulate", ISNUMBER(Data!$O91)), (1-Data!$O91), 1) * IF(AND($K$3="Yes", ISNUMBER(Data!$Q91)), (1-Data!$Q91), 1))</f>
        <v>0</v>
      </c>
      <c r="AR91" s="3">
        <f>IF(OR(Data!AS91="", Data!$H91="", $G91=""), 0, ((Data!AS91*Data!$H91*$G91)/2000) * IF(AND(AR$5="Particulate", ISNUMBER(Data!$O91)), (1-Data!$O91), 1) * IF(AND($K$3="Yes", ISNUMBER(Data!$Q91)), (1-Data!$Q91), 1))</f>
        <v>0</v>
      </c>
      <c r="AS91" s="3">
        <f>IF(OR(Data!AT91="", Data!$H91="", $G91=""), 0, ((Data!AT91*Data!$H91*$G91)/2000) * IF(AND(AS$5="Particulate", ISNUMBER(Data!$O91)), (1-Data!$O91), 1) * IF(AND($K$3="Yes", ISNUMBER(Data!$Q91)), (1-Data!$Q91), 1))</f>
        <v>0</v>
      </c>
      <c r="AT91" s="3">
        <f>IF(OR(Data!AU91="", Data!$H91="", $G91=""), 0, ((Data!AU91*Data!$H91*$G91)/2000) * IF(AND(AT$5="Particulate", ISNUMBER(Data!$O91)), (1-Data!$O91), 1) * IF(AND($K$3="Yes", ISNUMBER(Data!$Q91)), (1-Data!$Q91), 1))</f>
        <v>0</v>
      </c>
      <c r="AU91" s="3">
        <f>IF(OR(Data!AV91="", Data!$H91="", $G91=""), 0, ((Data!AV91*Data!$H91*$G91)/2000) * IF(AND(AU$5="Particulate", ISNUMBER(Data!$O91)), (1-Data!$O91), 1) * IF(AND($K$3="Yes", ISNUMBER(Data!$Q91)), (1-Data!$Q91), 1))</f>
        <v>0</v>
      </c>
      <c r="AV91" s="3">
        <f>IF(OR(Data!AW91="", Data!$H91="", $G91=""), 0, ((Data!AW91*Data!$H91*$G91)/2000) * IF(AND(AV$5="Particulate", ISNUMBER(Data!$O91)), (1-Data!$O91), 1) * IF(AND($K$3="Yes", ISNUMBER(Data!$Q91)), (1-Data!$Q91), 1))</f>
        <v>0</v>
      </c>
      <c r="AW91" s="3">
        <f>IF(OR(Data!AX91="", Data!$H91="", $G91=""), 0, ((Data!AX91*Data!$H91*$G91)/2000) * IF(AND(AW$5="Particulate", ISNUMBER(Data!$O91)), (1-Data!$O91), 1) * IF(AND($K$3="Yes", ISNUMBER(Data!$Q91)), (1-Data!$Q91), 1))</f>
        <v>0</v>
      </c>
      <c r="AX91" s="3">
        <f>IF(OR(Data!AY91="", Data!$H91="", $G91=""), 0, ((Data!AY91*Data!$H91*$G91)/2000) * IF(AND(AX$5="Particulate", ISNUMBER(Data!$O91)), (1-Data!$O91), 1) * IF(AND($K$3="Yes", ISNUMBER(Data!$Q91)), (1-Data!$Q91), 1))</f>
        <v>0</v>
      </c>
      <c r="AY91" s="3">
        <f>IF(OR(Data!AZ91="", Data!$H91="", $G91=""), 0, ((Data!AZ91*Data!$H91*$G91)/2000) * IF(AND(AY$5="Particulate", ISNUMBER(Data!$O91)), (1-Data!$O91), 1) * IF(AND($K$3="Yes", ISNUMBER(Data!$Q91)), (1-Data!$Q91), 1))</f>
        <v>0</v>
      </c>
      <c r="AZ91" s="3">
        <f>IF(OR(Data!BA91="", Data!$H91="", $G91=""), 0, ((Data!BA91*Data!$H91*$G91)/2000) * IF(AND(AZ$5="Particulate", ISNUMBER(Data!$O91)), (1-Data!$O91), 1) * IF(AND($K$3="Yes", ISNUMBER(Data!$Q91)), (1-Data!$Q91), 1))</f>
        <v>0</v>
      </c>
      <c r="BA91" s="3">
        <f>IF(OR(Data!BB91="", Data!$H91="", $G91=""), 0, ((Data!BB91*Data!$H91*$G91)/2000) * IF(AND(BA$5="Particulate", ISNUMBER(Data!$O91)), (1-Data!$O91), 1) * IF(AND($K$3="Yes", ISNUMBER(Data!$Q91)), (1-Data!$Q91), 1))</f>
        <v>0</v>
      </c>
      <c r="BB91" s="3">
        <f>IF(OR(Data!BC91="", Data!$H91="", $G91=""), 0, ((Data!BC91*Data!$H91*$G91)/2000) * IF(AND(BB$5="Particulate", ISNUMBER(Data!$O91)), (1-Data!$O91), 1) * IF(AND($K$3="Yes", ISNUMBER(Data!$Q91)), (1-Data!$Q91), 1))</f>
        <v>0</v>
      </c>
      <c r="BC91" s="3">
        <f>IF(OR(Data!BD91="", Data!$H91="", $G91=""), 0, ((Data!BD91*Data!$H91*$G91)/2000) * IF(AND(BC$5="Particulate", ISNUMBER(Data!$O91)), (1-Data!$O91), 1) * IF(AND($K$3="Yes", ISNUMBER(Data!$Q91)), (1-Data!$Q91), 1))</f>
        <v>0</v>
      </c>
      <c r="BD91" s="3">
        <f>IF(OR(Data!BE91="", Data!$H91="", $G91=""), 0, ((Data!BE91*Data!$H91*$G91)/2000) * IF(AND(BD$5="Particulate", ISNUMBER(Data!$O91)), (1-Data!$O91), 1) * IF(AND($K$3="Yes", ISNUMBER(Data!$Q91)), (1-Data!$Q91), 1))</f>
        <v>0</v>
      </c>
      <c r="BE91" s="3">
        <f>IF(OR(Data!BF91="", Data!$H91="", $G91=""), 0, ((Data!BF91*Data!$H91*$G91)/2000) * IF(AND(BE$5="Particulate", ISNUMBER(Data!$O91)), (1-Data!$O91), 1) * IF(AND($K$3="Yes", ISNUMBER(Data!$Q91)), (1-Data!$Q91), 1))</f>
        <v>0</v>
      </c>
      <c r="BF91" s="3">
        <f>IF(OR(Data!BG91="", Data!$H91="", $G91=""), 0, ((Data!BG91*Data!$H91*$G91)/2000) * IF(AND(BF$5="Particulate", ISNUMBER(Data!$O91)), (1-Data!$O91), 1) * IF(AND($K$3="Yes", ISNUMBER(Data!$Q91)), (1-Data!$Q91), 1))</f>
        <v>0</v>
      </c>
      <c r="BG91" s="3">
        <f>IF(OR(Data!BH91="", Data!$H91="", $G91=""), 0, ((Data!BH91*Data!$H91*$G91)/2000) * IF(AND(BG$5="Particulate", ISNUMBER(Data!$O91)), (1-Data!$O91), 1) * IF(AND($K$3="Yes", ISNUMBER(Data!$Q91)), (1-Data!$Q91), 1))</f>
        <v>0</v>
      </c>
      <c r="BH91" s="3">
        <f>IF(OR(Data!BI91="", Data!$H91="", $G91=""), 0, ((Data!BI91*Data!$H91*$G91)/2000) * IF(AND(BH$5="Particulate", ISNUMBER(Data!$O91)), (1-Data!$O91), 1) * IF(AND($K$3="Yes", ISNUMBER(Data!$Q91)), (1-Data!$Q91), 1))</f>
        <v>0</v>
      </c>
      <c r="BI91" s="3">
        <f>IF(OR(Data!BJ91="", Data!$H91="", $G91=""), 0, ((Data!BJ91*Data!$H91*$G91)/2000) * IF(AND(BI$5="Particulate", ISNUMBER(Data!$O91)), (1-Data!$O91), 1) * IF(AND($K$3="Yes", ISNUMBER(Data!$Q91)), (1-Data!$Q91), 1))</f>
        <v>0</v>
      </c>
      <c r="BJ91" s="3">
        <f>IF(OR(Data!BK91="", Data!$H91="", $G91=""), 0, ((Data!BK91*Data!$H91*$G91)/2000) * IF(AND(BJ$5="Particulate", ISNUMBER(Data!$O91)), (1-Data!$O91), 1) * IF(AND($K$3="Yes", ISNUMBER(Data!$Q91)), (1-Data!$Q91), 1))</f>
        <v>0</v>
      </c>
      <c r="BK91" s="3">
        <f>IF(OR(Data!BL91="", Data!$H91="", $G91=""), 0, ((Data!BL91*Data!$H91*$G91)/2000) * IF(AND(BK$5="Particulate", ISNUMBER(Data!$O91)), (1-Data!$O91), 1) * IF(AND($K$3="Yes", ISNUMBER(Data!$Q91)), (1-Data!$Q91), 1))</f>
        <v>0</v>
      </c>
      <c r="BL91" s="3">
        <f>IF(OR(Data!BM91="", Data!$H91="", $G91=""), 0, ((Data!BM91*Data!$H91*$G91)/2000) * IF(AND(BL$5="Particulate", ISNUMBER(Data!$O91)), (1-Data!$O91), 1) * IF(AND($K$3="Yes", ISNUMBER(Data!$Q91)), (1-Data!$Q91), 1))</f>
        <v>0</v>
      </c>
      <c r="BM91" s="3">
        <f>IF(OR(Data!BN91="", Data!$H91="", $G91=""), 0, ((Data!BN91*Data!$H91*$G91)/2000) * IF(AND(BM$5="Particulate", ISNUMBER(Data!$O91)), (1-Data!$O91), 1) * IF(AND($K$3="Yes", ISNUMBER(Data!$Q91)), (1-Data!$Q91), 1))</f>
        <v>0</v>
      </c>
      <c r="BN91" s="3">
        <f>IF(OR(Data!BO91="", Data!$H91="", $G91=""), 0, ((Data!BO91*Data!$H91*$G91)/2000) * IF(AND(BN$5="Particulate", ISNUMBER(Data!$O91)), (1-Data!$O91), 1) * IF(AND($K$3="Yes", ISNUMBER(Data!$Q91)), (1-Data!$Q91), 1))</f>
        <v>0</v>
      </c>
      <c r="BO91" s="3">
        <f>IF(OR(Data!BP91="", Data!$H91="", $G91=""), 0, ((Data!BP91*Data!$H91*$G91)/2000) * IF(AND(BO$5="Particulate", ISNUMBER(Data!$O91)), (1-Data!$O91), 1) * IF(AND($K$3="Yes", ISNUMBER(Data!$Q91)), (1-Data!$Q91), 1))</f>
        <v>0</v>
      </c>
      <c r="BP91" s="3">
        <f>IF(OR(Data!BQ91="", Data!$H91="", $G91=""), 0, ((Data!BQ91*Data!$H91*$G91)/2000) * IF(AND(BP$5="Particulate", ISNUMBER(Data!$O91)), (1-Data!$O91), 1) * IF(AND($K$3="Yes", ISNUMBER(Data!$Q91)), (1-Data!$Q91), 1))</f>
        <v>0</v>
      </c>
      <c r="BQ91" s="3">
        <f>IF(OR(Data!BR91="", Data!$H91="", $G91=""), 0, ((Data!BR91*Data!$H91*$G91)/2000) * IF(AND(BQ$5="Particulate", ISNUMBER(Data!$O91)), (1-Data!$O91), 1) * IF(AND($K$3="Yes", ISNUMBER(Data!$Q91)), (1-Data!$Q91), 1))</f>
        <v>0</v>
      </c>
      <c r="BR91" s="3">
        <f>IF(OR(Data!BS91="", Data!$H91="", $G91=""), 0, ((Data!BS91*Data!$H91*$G91)/2000) * IF(AND(BR$5="Particulate", ISNUMBER(Data!$O91)), (1-Data!$O91), 1) * IF(AND($K$3="Yes", ISNUMBER(Data!$Q91)), (1-Data!$Q91), 1))</f>
        <v>0</v>
      </c>
      <c r="BS91" s="3">
        <f>IF(OR(Data!BT91="", Data!$H91="", $G91=""), 0, ((Data!BT91*Data!$H91*$G91)/2000) * IF(AND(BS$5="Particulate", ISNUMBER(Data!$O91)), (1-Data!$O91), 1) * IF(AND($K$3="Yes", ISNUMBER(Data!$Q91)), (1-Data!$Q91), 1))</f>
        <v>0</v>
      </c>
      <c r="BT91" s="3">
        <f>IF(OR(Data!BU91="", Data!$H91="", $G91=""), 0, ((Data!BU91*Data!$H91*$G91)/2000) * IF(AND(BT$5="Particulate", ISNUMBER(Data!$O91)), (1-Data!$O91), 1) * IF(AND($K$3="Yes", ISNUMBER(Data!$Q91)), (1-Data!$Q91), 1))</f>
        <v>0</v>
      </c>
      <c r="BU91" s="3">
        <f>IF(OR(Data!BV91="", Data!$H91="", $G91=""), 0, ((Data!BV91*Data!$H91*$G91)/2000) * IF(AND(BU$5="Particulate", ISNUMBER(Data!$O91)), (1-Data!$O91), 1) * IF(AND($K$3="Yes", ISNUMBER(Data!$Q91)), (1-Data!$Q91), 1))</f>
        <v>0</v>
      </c>
      <c r="BV91" s="3">
        <f>IF(OR(Data!BW91="", Data!$H91="", $G91=""), 0, ((Data!BW91*Data!$H91*$G91)/2000) * IF(AND(BV$5="Particulate", ISNUMBER(Data!$O91)), (1-Data!$O91), 1) * IF(AND($K$3="Yes", ISNUMBER(Data!$Q91)), (1-Data!$Q91), 1))</f>
        <v>0</v>
      </c>
      <c r="BW91" s="3">
        <f>IF(OR(Data!BX91="", Data!$H91="", $G91=""), 0, ((Data!BX91*Data!$H91*$G91)/2000) * IF(AND(BW$5="Particulate", ISNUMBER(Data!$O91)), (1-Data!$O91), 1) * IF(AND($K$3="Yes", ISNUMBER(Data!$Q91)), (1-Data!$Q91), 1))</f>
        <v>0</v>
      </c>
      <c r="BX91" s="3">
        <f>IF(OR(Data!BY91="", Data!$H91="", $G91=""), 0, ((Data!BY91*Data!$H91*$G91)/2000) * IF(AND(BX$5="Particulate", ISNUMBER(Data!$O91)), (1-Data!$O91), 1) * IF(AND($K$3="Yes", ISNUMBER(Data!$Q91)), (1-Data!$Q91), 1))</f>
        <v>0</v>
      </c>
      <c r="BY91" s="3">
        <f>IF(OR(Data!BZ91="", Data!$H91="", $G91=""), 0, ((Data!BZ91*Data!$H91*$G91)/2000) * IF(AND(BY$5="Particulate", ISNUMBER(Data!$O91)), (1-Data!$O91), 1) * IF(AND($K$3="Yes", ISNUMBER(Data!$Q91)), (1-Data!$Q91), 1))</f>
        <v>0</v>
      </c>
      <c r="BZ91" s="3">
        <f>IF(OR(Data!CA91="", Data!$H91="", $G91=""), 0, ((Data!CA91*Data!$H91*$G91)/2000) * IF(AND(BZ$5="Particulate", ISNUMBER(Data!$O91)), (1-Data!$O91), 1) * IF(AND($K$3="Yes", ISNUMBER(Data!$Q91)), (1-Data!$Q91), 1))</f>
        <v>0</v>
      </c>
    </row>
    <row r="92" spans="1:78" x14ac:dyDescent="0.25">
      <c r="A92" s="347">
        <f>Data!A92</f>
        <v>84</v>
      </c>
      <c r="B92" s="108">
        <f>Data!B92</f>
        <v>0</v>
      </c>
      <c r="C92" s="108">
        <f>Data!C92</f>
        <v>0</v>
      </c>
      <c r="D92" s="108">
        <f>Data!D92</f>
        <v>0</v>
      </c>
      <c r="E92" s="108">
        <f>Data!E92</f>
        <v>0</v>
      </c>
      <c r="F92" s="108">
        <f>Data!F92</f>
        <v>0</v>
      </c>
      <c r="G92" s="189"/>
      <c r="Q92" s="365">
        <f>IF(ISNUMBER(Data!$K92), (Data!$K92*$G92)/2000, IF(AND(ISNUMBER(Data!$H92), ISNUMBER(Data!$I92)), (Data!$H92*Data!$I92*$G92)/2000, 0))</f>
        <v>0</v>
      </c>
      <c r="R92" s="17">
        <f>IF(ISNUMBER(Data!$L92), (Data!$L92*$G92)/2000, IF(AND(ISNUMBER(Data!$H92), ISNUMBER(Data!$J92)), (Data!$H92*Data!$J92*$G92)/2000, 0)) * IF(ISNUMBER(Data!$O92), 1-Data!$O92, 1) * IF(AND($K$3="yes",ISNUMBER(Data!$Q92)),(1-Data!$Q92),1)</f>
        <v>0</v>
      </c>
      <c r="S92" s="3">
        <f>IF(OR(Data!T92="", Data!$H92="", $G92=""), 0, ((Data!T92*Data!$H92*$G92)/2000) * IF(AND(S$5="Particulate", ISNUMBER(Data!$O92)), (1-Data!$O92), 1) * IF(AND($K$3="Yes", ISNUMBER(Data!$Q92)), (1-Data!$Q92), 1))</f>
        <v>0</v>
      </c>
      <c r="T92" s="3">
        <f>IF(OR(Data!U92="", Data!$H92="", $G92=""), 0, ((Data!U92*Data!$H92*$G92)/2000) * IF(AND(T$5="Particulate", ISNUMBER(Data!$O92)), (1-Data!$O92), 1) * IF(AND($K$3="Yes", ISNUMBER(Data!$Q92)), (1-Data!$Q92), 1))</f>
        <v>0</v>
      </c>
      <c r="U92" s="3">
        <f>IF(OR(Data!V92="", Data!$H92="", $G92=""), 0, ((Data!V92*Data!$H92*$G92)/2000) * IF(AND(U$5="Particulate", ISNUMBER(Data!$O92)), (1-Data!$O92), 1) * IF(AND($K$3="Yes", ISNUMBER(Data!$Q92)), (1-Data!$Q92), 1))</f>
        <v>0</v>
      </c>
      <c r="V92" s="3">
        <f>IF(OR(Data!W92="", Data!$H92="", $G92=""), 0, ((Data!W92*Data!$H92*$G92)/2000) * IF(AND(V$5="Particulate", ISNUMBER(Data!$O92)), (1-Data!$O92), 1) * IF(AND($K$3="Yes", ISNUMBER(Data!$Q92)), (1-Data!$Q92), 1))</f>
        <v>0</v>
      </c>
      <c r="W92" s="3">
        <f>IF(OR(Data!X92="", Data!$H92="", $G92=""), 0, ((Data!X92*Data!$H92*$G92)/2000) * IF(AND(W$5="Particulate", ISNUMBER(Data!$O92)), (1-Data!$O92), 1) * IF(AND($K$3="Yes", ISNUMBER(Data!$Q92)), (1-Data!$Q92), 1))</f>
        <v>0</v>
      </c>
      <c r="X92" s="3">
        <f>IF(OR(Data!Y92="", Data!$H92="", $G92=""), 0, ((Data!Y92*Data!$H92*$G92)/2000) * IF(AND(X$5="Particulate", ISNUMBER(Data!$O92)), (1-Data!$O92), 1) * IF(AND($K$3="Yes", ISNUMBER(Data!$Q92)), (1-Data!$Q92), 1))</f>
        <v>0</v>
      </c>
      <c r="Y92" s="3">
        <f>IF(OR(Data!Z92="", Data!$H92="", $G92=""), 0, ((Data!Z92*Data!$H92*$G92)/2000) * IF(AND(Y$5="Particulate", ISNUMBER(Data!$O92)), (1-Data!$O92), 1) * IF(AND($K$3="Yes", ISNUMBER(Data!$Q92)), (1-Data!$Q92), 1))</f>
        <v>0</v>
      </c>
      <c r="Z92" s="3">
        <f>IF(OR(Data!AA92="", Data!$H92="", $G92=""), 0, ((Data!AA92*Data!$H92*$G92)/2000) * IF(AND(Z$5="Particulate", ISNUMBER(Data!$O92)), (1-Data!$O92), 1) * IF(AND($K$3="Yes", ISNUMBER(Data!$Q92)), (1-Data!$Q92), 1))</f>
        <v>0</v>
      </c>
      <c r="AA92" s="3">
        <f>IF(OR(Data!AB92="", Data!$H92="", $G92=""), 0, ((Data!AB92*Data!$H92*$G92)/2000) * IF(AND(AA$5="Particulate", ISNUMBER(Data!$O92)), (1-Data!$O92), 1) * IF(AND($K$3="Yes", ISNUMBER(Data!$Q92)), (1-Data!$Q92), 1))</f>
        <v>0</v>
      </c>
      <c r="AB92" s="3">
        <f>IF(OR(Data!AC92="", Data!$H92="", $G92=""), 0, ((Data!AC92*Data!$H92*$G92)/2000) * IF(AND(AB$5="Particulate", ISNUMBER(Data!$O92)), (1-Data!$O92), 1) * IF(AND($K$3="Yes", ISNUMBER(Data!$Q92)), (1-Data!$Q92), 1))</f>
        <v>0</v>
      </c>
      <c r="AC92" s="3">
        <f>IF(OR(Data!AD92="", Data!$H92="", $G92=""), 0, ((Data!AD92*Data!$H92*$G92)/2000) * IF(AND(AC$5="Particulate", ISNUMBER(Data!$O92)), (1-Data!$O92), 1) * IF(AND($K$3="Yes", ISNUMBER(Data!$Q92)), (1-Data!$Q92), 1))</f>
        <v>0</v>
      </c>
      <c r="AD92" s="3">
        <f>IF(OR(Data!AE92="", Data!$H92="", $G92=""), 0, ((Data!AE92*Data!$H92*$G92)/2000) * IF(AND(AD$5="Particulate", ISNUMBER(Data!$O92)), (1-Data!$O92), 1) * IF(AND($K$3="Yes", ISNUMBER(Data!$Q92)), (1-Data!$Q92), 1))</f>
        <v>0</v>
      </c>
      <c r="AE92" s="3">
        <f>IF(OR(Data!AF92="", Data!$H92="", $G92=""), 0, ((Data!AF92*Data!$H92*$G92)/2000) * IF(AND(AE$5="Particulate", ISNUMBER(Data!$O92)), (1-Data!$O92), 1) * IF(AND($K$3="Yes", ISNUMBER(Data!$Q92)), (1-Data!$Q92), 1))</f>
        <v>0</v>
      </c>
      <c r="AF92" s="3">
        <f>IF(OR(Data!AG92="", Data!$H92="", $G92=""), 0, ((Data!AG92*Data!$H92*$G92)/2000) * IF(AND(AF$5="Particulate", ISNUMBER(Data!$O92)), (1-Data!$O92), 1) * IF(AND($K$3="Yes", ISNUMBER(Data!$Q92)), (1-Data!$Q92), 1))</f>
        <v>0</v>
      </c>
      <c r="AG92" s="3">
        <f>IF(OR(Data!AH92="", Data!$H92="", $G92=""), 0, ((Data!AH92*Data!$H92*$G92)/2000) * IF(AND(AG$5="Particulate", ISNUMBER(Data!$O92)), (1-Data!$O92), 1) * IF(AND($K$3="Yes", ISNUMBER(Data!$Q92)), (1-Data!$Q92), 1))</f>
        <v>0</v>
      </c>
      <c r="AH92" s="3">
        <f>IF(OR(Data!AI92="", Data!$H92="", $G92=""), 0, ((Data!AI92*Data!$H92*$G92)/2000) * IF(AND(AH$5="Particulate", ISNUMBER(Data!$O92)), (1-Data!$O92), 1) * IF(AND($K$3="Yes", ISNUMBER(Data!$Q92)), (1-Data!$Q92), 1))</f>
        <v>0</v>
      </c>
      <c r="AI92" s="3">
        <f>IF(OR(Data!AJ92="", Data!$H92="", $G92=""), 0, ((Data!AJ92*Data!$H92*$G92)/2000) * IF(AND(AI$5="Particulate", ISNUMBER(Data!$O92)), (1-Data!$O92), 1) * IF(AND($K$3="Yes", ISNUMBER(Data!$Q92)), (1-Data!$Q92), 1))</f>
        <v>0</v>
      </c>
      <c r="AJ92" s="3">
        <f>IF(OR(Data!AK92="", Data!$H92="", $G92=""), 0, ((Data!AK92*Data!$H92*$G92)/2000) * IF(AND(AJ$5="Particulate", ISNUMBER(Data!$O92)), (1-Data!$O92), 1) * IF(AND($K$3="Yes", ISNUMBER(Data!$Q92)), (1-Data!$Q92), 1))</f>
        <v>0</v>
      </c>
      <c r="AK92" s="3">
        <f>IF(OR(Data!AL92="", Data!$H92="", $G92=""), 0, ((Data!AL92*Data!$H92*$G92)/2000) * IF(AND(AK$5="Particulate", ISNUMBER(Data!$O92)), (1-Data!$O92), 1) * IF(AND($K$3="Yes", ISNUMBER(Data!$Q92)), (1-Data!$Q92), 1))</f>
        <v>0</v>
      </c>
      <c r="AL92" s="3">
        <f>IF(OR(Data!AM92="", Data!$H92="", $G92=""), 0, ((Data!AM92*Data!$H92*$G92)/2000) * IF(AND(AL$5="Particulate", ISNUMBER(Data!$O92)), (1-Data!$O92), 1) * IF(AND($K$3="Yes", ISNUMBER(Data!$Q92)), (1-Data!$Q92), 1))</f>
        <v>0</v>
      </c>
      <c r="AM92" s="3">
        <f>IF(OR(Data!AN92="", Data!$H92="", $G92=""), 0, ((Data!AN92*Data!$H92*$G92)/2000) * IF(AND(AM$5="Particulate", ISNUMBER(Data!$O92)), (1-Data!$O92), 1) * IF(AND($K$3="Yes", ISNUMBER(Data!$Q92)), (1-Data!$Q92), 1))</f>
        <v>0</v>
      </c>
      <c r="AN92" s="3">
        <f>IF(OR(Data!AO92="", Data!$H92="", $G92=""), 0, ((Data!AO92*Data!$H92*$G92)/2000) * IF(AND(AN$5="Particulate", ISNUMBER(Data!$O92)), (1-Data!$O92), 1) * IF(AND($K$3="Yes", ISNUMBER(Data!$Q92)), (1-Data!$Q92), 1))</f>
        <v>0</v>
      </c>
      <c r="AO92" s="3">
        <f>IF(OR(Data!AP92="", Data!$H92="", $G92=""), 0, ((Data!AP92*Data!$H92*$G92)/2000) * IF(AND(AO$5="Particulate", ISNUMBER(Data!$O92)), (1-Data!$O92), 1) * IF(AND($K$3="Yes", ISNUMBER(Data!$Q92)), (1-Data!$Q92), 1))</f>
        <v>0</v>
      </c>
      <c r="AP92" s="3">
        <f>IF(OR(Data!AQ92="", Data!$H92="", $G92=""), 0, ((Data!AQ92*Data!$H92*$G92)/2000) * IF(AND(AP$5="Particulate", ISNUMBER(Data!$O92)), (1-Data!$O92), 1) * IF(AND($K$3="Yes", ISNUMBER(Data!$Q92)), (1-Data!$Q92), 1))</f>
        <v>0</v>
      </c>
      <c r="AQ92" s="3">
        <f>IF(OR(Data!AR92="", Data!$H92="", $G92=""), 0, ((Data!AR92*Data!$H92*$G92)/2000) * IF(AND(AQ$5="Particulate", ISNUMBER(Data!$O92)), (1-Data!$O92), 1) * IF(AND($K$3="Yes", ISNUMBER(Data!$Q92)), (1-Data!$Q92), 1))</f>
        <v>0</v>
      </c>
      <c r="AR92" s="3">
        <f>IF(OR(Data!AS92="", Data!$H92="", $G92=""), 0, ((Data!AS92*Data!$H92*$G92)/2000) * IF(AND(AR$5="Particulate", ISNUMBER(Data!$O92)), (1-Data!$O92), 1) * IF(AND($K$3="Yes", ISNUMBER(Data!$Q92)), (1-Data!$Q92), 1))</f>
        <v>0</v>
      </c>
      <c r="AS92" s="3">
        <f>IF(OR(Data!AT92="", Data!$H92="", $G92=""), 0, ((Data!AT92*Data!$H92*$G92)/2000) * IF(AND(AS$5="Particulate", ISNUMBER(Data!$O92)), (1-Data!$O92), 1) * IF(AND($K$3="Yes", ISNUMBER(Data!$Q92)), (1-Data!$Q92), 1))</f>
        <v>0</v>
      </c>
      <c r="AT92" s="3">
        <f>IF(OR(Data!AU92="", Data!$H92="", $G92=""), 0, ((Data!AU92*Data!$H92*$G92)/2000) * IF(AND(AT$5="Particulate", ISNUMBER(Data!$O92)), (1-Data!$O92), 1) * IF(AND($K$3="Yes", ISNUMBER(Data!$Q92)), (1-Data!$Q92), 1))</f>
        <v>0</v>
      </c>
      <c r="AU92" s="3">
        <f>IF(OR(Data!AV92="", Data!$H92="", $G92=""), 0, ((Data!AV92*Data!$H92*$G92)/2000) * IF(AND(AU$5="Particulate", ISNUMBER(Data!$O92)), (1-Data!$O92), 1) * IF(AND($K$3="Yes", ISNUMBER(Data!$Q92)), (1-Data!$Q92), 1))</f>
        <v>0</v>
      </c>
      <c r="AV92" s="3">
        <f>IF(OR(Data!AW92="", Data!$H92="", $G92=""), 0, ((Data!AW92*Data!$H92*$G92)/2000) * IF(AND(AV$5="Particulate", ISNUMBER(Data!$O92)), (1-Data!$O92), 1) * IF(AND($K$3="Yes", ISNUMBER(Data!$Q92)), (1-Data!$Q92), 1))</f>
        <v>0</v>
      </c>
      <c r="AW92" s="3">
        <f>IF(OR(Data!AX92="", Data!$H92="", $G92=""), 0, ((Data!AX92*Data!$H92*$G92)/2000) * IF(AND(AW$5="Particulate", ISNUMBER(Data!$O92)), (1-Data!$O92), 1) * IF(AND($K$3="Yes", ISNUMBER(Data!$Q92)), (1-Data!$Q92), 1))</f>
        <v>0</v>
      </c>
      <c r="AX92" s="3">
        <f>IF(OR(Data!AY92="", Data!$H92="", $G92=""), 0, ((Data!AY92*Data!$H92*$G92)/2000) * IF(AND(AX$5="Particulate", ISNUMBER(Data!$O92)), (1-Data!$O92), 1) * IF(AND($K$3="Yes", ISNUMBER(Data!$Q92)), (1-Data!$Q92), 1))</f>
        <v>0</v>
      </c>
      <c r="AY92" s="3">
        <f>IF(OR(Data!AZ92="", Data!$H92="", $G92=""), 0, ((Data!AZ92*Data!$H92*$G92)/2000) * IF(AND(AY$5="Particulate", ISNUMBER(Data!$O92)), (1-Data!$O92), 1) * IF(AND($K$3="Yes", ISNUMBER(Data!$Q92)), (1-Data!$Q92), 1))</f>
        <v>0</v>
      </c>
      <c r="AZ92" s="3">
        <f>IF(OR(Data!BA92="", Data!$H92="", $G92=""), 0, ((Data!BA92*Data!$H92*$G92)/2000) * IF(AND(AZ$5="Particulate", ISNUMBER(Data!$O92)), (1-Data!$O92), 1) * IF(AND($K$3="Yes", ISNUMBER(Data!$Q92)), (1-Data!$Q92), 1))</f>
        <v>0</v>
      </c>
      <c r="BA92" s="3">
        <f>IF(OR(Data!BB92="", Data!$H92="", $G92=""), 0, ((Data!BB92*Data!$H92*$G92)/2000) * IF(AND(BA$5="Particulate", ISNUMBER(Data!$O92)), (1-Data!$O92), 1) * IF(AND($K$3="Yes", ISNUMBER(Data!$Q92)), (1-Data!$Q92), 1))</f>
        <v>0</v>
      </c>
      <c r="BB92" s="3">
        <f>IF(OR(Data!BC92="", Data!$H92="", $G92=""), 0, ((Data!BC92*Data!$H92*$G92)/2000) * IF(AND(BB$5="Particulate", ISNUMBER(Data!$O92)), (1-Data!$O92), 1) * IF(AND($K$3="Yes", ISNUMBER(Data!$Q92)), (1-Data!$Q92), 1))</f>
        <v>0</v>
      </c>
      <c r="BC92" s="3">
        <f>IF(OR(Data!BD92="", Data!$H92="", $G92=""), 0, ((Data!BD92*Data!$H92*$G92)/2000) * IF(AND(BC$5="Particulate", ISNUMBER(Data!$O92)), (1-Data!$O92), 1) * IF(AND($K$3="Yes", ISNUMBER(Data!$Q92)), (1-Data!$Q92), 1))</f>
        <v>0</v>
      </c>
      <c r="BD92" s="3">
        <f>IF(OR(Data!BE92="", Data!$H92="", $G92=""), 0, ((Data!BE92*Data!$H92*$G92)/2000) * IF(AND(BD$5="Particulate", ISNUMBER(Data!$O92)), (1-Data!$O92), 1) * IF(AND($K$3="Yes", ISNUMBER(Data!$Q92)), (1-Data!$Q92), 1))</f>
        <v>0</v>
      </c>
      <c r="BE92" s="3">
        <f>IF(OR(Data!BF92="", Data!$H92="", $G92=""), 0, ((Data!BF92*Data!$H92*$G92)/2000) * IF(AND(BE$5="Particulate", ISNUMBER(Data!$O92)), (1-Data!$O92), 1) * IF(AND($K$3="Yes", ISNUMBER(Data!$Q92)), (1-Data!$Q92), 1))</f>
        <v>0</v>
      </c>
      <c r="BF92" s="3">
        <f>IF(OR(Data!BG92="", Data!$H92="", $G92=""), 0, ((Data!BG92*Data!$H92*$G92)/2000) * IF(AND(BF$5="Particulate", ISNUMBER(Data!$O92)), (1-Data!$O92), 1) * IF(AND($K$3="Yes", ISNUMBER(Data!$Q92)), (1-Data!$Q92), 1))</f>
        <v>0</v>
      </c>
      <c r="BG92" s="3">
        <f>IF(OR(Data!BH92="", Data!$H92="", $G92=""), 0, ((Data!BH92*Data!$H92*$G92)/2000) * IF(AND(BG$5="Particulate", ISNUMBER(Data!$O92)), (1-Data!$O92), 1) * IF(AND($K$3="Yes", ISNUMBER(Data!$Q92)), (1-Data!$Q92), 1))</f>
        <v>0</v>
      </c>
      <c r="BH92" s="3">
        <f>IF(OR(Data!BI92="", Data!$H92="", $G92=""), 0, ((Data!BI92*Data!$H92*$G92)/2000) * IF(AND(BH$5="Particulate", ISNUMBER(Data!$O92)), (1-Data!$O92), 1) * IF(AND($K$3="Yes", ISNUMBER(Data!$Q92)), (1-Data!$Q92), 1))</f>
        <v>0</v>
      </c>
      <c r="BI92" s="3">
        <f>IF(OR(Data!BJ92="", Data!$H92="", $G92=""), 0, ((Data!BJ92*Data!$H92*$G92)/2000) * IF(AND(BI$5="Particulate", ISNUMBER(Data!$O92)), (1-Data!$O92), 1) * IF(AND($K$3="Yes", ISNUMBER(Data!$Q92)), (1-Data!$Q92), 1))</f>
        <v>0</v>
      </c>
      <c r="BJ92" s="3">
        <f>IF(OR(Data!BK92="", Data!$H92="", $G92=""), 0, ((Data!BK92*Data!$H92*$G92)/2000) * IF(AND(BJ$5="Particulate", ISNUMBER(Data!$O92)), (1-Data!$O92), 1) * IF(AND($K$3="Yes", ISNUMBER(Data!$Q92)), (1-Data!$Q92), 1))</f>
        <v>0</v>
      </c>
      <c r="BK92" s="3">
        <f>IF(OR(Data!BL92="", Data!$H92="", $G92=""), 0, ((Data!BL92*Data!$H92*$G92)/2000) * IF(AND(BK$5="Particulate", ISNUMBER(Data!$O92)), (1-Data!$O92), 1) * IF(AND($K$3="Yes", ISNUMBER(Data!$Q92)), (1-Data!$Q92), 1))</f>
        <v>0</v>
      </c>
      <c r="BL92" s="3">
        <f>IF(OR(Data!BM92="", Data!$H92="", $G92=""), 0, ((Data!BM92*Data!$H92*$G92)/2000) * IF(AND(BL$5="Particulate", ISNUMBER(Data!$O92)), (1-Data!$O92), 1) * IF(AND($K$3="Yes", ISNUMBER(Data!$Q92)), (1-Data!$Q92), 1))</f>
        <v>0</v>
      </c>
      <c r="BM92" s="3">
        <f>IF(OR(Data!BN92="", Data!$H92="", $G92=""), 0, ((Data!BN92*Data!$H92*$G92)/2000) * IF(AND(BM$5="Particulate", ISNUMBER(Data!$O92)), (1-Data!$O92), 1) * IF(AND($K$3="Yes", ISNUMBER(Data!$Q92)), (1-Data!$Q92), 1))</f>
        <v>0</v>
      </c>
      <c r="BN92" s="3">
        <f>IF(OR(Data!BO92="", Data!$H92="", $G92=""), 0, ((Data!BO92*Data!$H92*$G92)/2000) * IF(AND(BN$5="Particulate", ISNUMBER(Data!$O92)), (1-Data!$O92), 1) * IF(AND($K$3="Yes", ISNUMBER(Data!$Q92)), (1-Data!$Q92), 1))</f>
        <v>0</v>
      </c>
      <c r="BO92" s="3">
        <f>IF(OR(Data!BP92="", Data!$H92="", $G92=""), 0, ((Data!BP92*Data!$H92*$G92)/2000) * IF(AND(BO$5="Particulate", ISNUMBER(Data!$O92)), (1-Data!$O92), 1) * IF(AND($K$3="Yes", ISNUMBER(Data!$Q92)), (1-Data!$Q92), 1))</f>
        <v>0</v>
      </c>
      <c r="BP92" s="3">
        <f>IF(OR(Data!BQ92="", Data!$H92="", $G92=""), 0, ((Data!BQ92*Data!$H92*$G92)/2000) * IF(AND(BP$5="Particulate", ISNUMBER(Data!$O92)), (1-Data!$O92), 1) * IF(AND($K$3="Yes", ISNUMBER(Data!$Q92)), (1-Data!$Q92), 1))</f>
        <v>0</v>
      </c>
      <c r="BQ92" s="3">
        <f>IF(OR(Data!BR92="", Data!$H92="", $G92=""), 0, ((Data!BR92*Data!$H92*$G92)/2000) * IF(AND(BQ$5="Particulate", ISNUMBER(Data!$O92)), (1-Data!$O92), 1) * IF(AND($K$3="Yes", ISNUMBER(Data!$Q92)), (1-Data!$Q92), 1))</f>
        <v>0</v>
      </c>
      <c r="BR92" s="3">
        <f>IF(OR(Data!BS92="", Data!$H92="", $G92=""), 0, ((Data!BS92*Data!$H92*$G92)/2000) * IF(AND(BR$5="Particulate", ISNUMBER(Data!$O92)), (1-Data!$O92), 1) * IF(AND($K$3="Yes", ISNUMBER(Data!$Q92)), (1-Data!$Q92), 1))</f>
        <v>0</v>
      </c>
      <c r="BS92" s="3">
        <f>IF(OR(Data!BT92="", Data!$H92="", $G92=""), 0, ((Data!BT92*Data!$H92*$G92)/2000) * IF(AND(BS$5="Particulate", ISNUMBER(Data!$O92)), (1-Data!$O92), 1) * IF(AND($K$3="Yes", ISNUMBER(Data!$Q92)), (1-Data!$Q92), 1))</f>
        <v>0</v>
      </c>
      <c r="BT92" s="3">
        <f>IF(OR(Data!BU92="", Data!$H92="", $G92=""), 0, ((Data!BU92*Data!$H92*$G92)/2000) * IF(AND(BT$5="Particulate", ISNUMBER(Data!$O92)), (1-Data!$O92), 1) * IF(AND($K$3="Yes", ISNUMBER(Data!$Q92)), (1-Data!$Q92), 1))</f>
        <v>0</v>
      </c>
      <c r="BU92" s="3">
        <f>IF(OR(Data!BV92="", Data!$H92="", $G92=""), 0, ((Data!BV92*Data!$H92*$G92)/2000) * IF(AND(BU$5="Particulate", ISNUMBER(Data!$O92)), (1-Data!$O92), 1) * IF(AND($K$3="Yes", ISNUMBER(Data!$Q92)), (1-Data!$Q92), 1))</f>
        <v>0</v>
      </c>
      <c r="BV92" s="3">
        <f>IF(OR(Data!BW92="", Data!$H92="", $G92=""), 0, ((Data!BW92*Data!$H92*$G92)/2000) * IF(AND(BV$5="Particulate", ISNUMBER(Data!$O92)), (1-Data!$O92), 1) * IF(AND($K$3="Yes", ISNUMBER(Data!$Q92)), (1-Data!$Q92), 1))</f>
        <v>0</v>
      </c>
      <c r="BW92" s="3">
        <f>IF(OR(Data!BX92="", Data!$H92="", $G92=""), 0, ((Data!BX92*Data!$H92*$G92)/2000) * IF(AND(BW$5="Particulate", ISNUMBER(Data!$O92)), (1-Data!$O92), 1) * IF(AND($K$3="Yes", ISNUMBER(Data!$Q92)), (1-Data!$Q92), 1))</f>
        <v>0</v>
      </c>
      <c r="BX92" s="3">
        <f>IF(OR(Data!BY92="", Data!$H92="", $G92=""), 0, ((Data!BY92*Data!$H92*$G92)/2000) * IF(AND(BX$5="Particulate", ISNUMBER(Data!$O92)), (1-Data!$O92), 1) * IF(AND($K$3="Yes", ISNUMBER(Data!$Q92)), (1-Data!$Q92), 1))</f>
        <v>0</v>
      </c>
      <c r="BY92" s="3">
        <f>IF(OR(Data!BZ92="", Data!$H92="", $G92=""), 0, ((Data!BZ92*Data!$H92*$G92)/2000) * IF(AND(BY$5="Particulate", ISNUMBER(Data!$O92)), (1-Data!$O92), 1) * IF(AND($K$3="Yes", ISNUMBER(Data!$Q92)), (1-Data!$Q92), 1))</f>
        <v>0</v>
      </c>
      <c r="BZ92" s="3">
        <f>IF(OR(Data!CA92="", Data!$H92="", $G92=""), 0, ((Data!CA92*Data!$H92*$G92)/2000) * IF(AND(BZ$5="Particulate", ISNUMBER(Data!$O92)), (1-Data!$O92), 1) * IF(AND($K$3="Yes", ISNUMBER(Data!$Q92)), (1-Data!$Q92), 1))</f>
        <v>0</v>
      </c>
    </row>
    <row r="93" spans="1:78" x14ac:dyDescent="0.25">
      <c r="A93" s="347">
        <f>Data!A93</f>
        <v>85</v>
      </c>
      <c r="B93" s="108">
        <f>Data!B93</f>
        <v>0</v>
      </c>
      <c r="C93" s="108">
        <f>Data!C93</f>
        <v>0</v>
      </c>
      <c r="D93" s="108">
        <f>Data!D93</f>
        <v>0</v>
      </c>
      <c r="E93" s="108">
        <f>Data!E93</f>
        <v>0</v>
      </c>
      <c r="F93" s="108">
        <f>Data!F93</f>
        <v>0</v>
      </c>
      <c r="G93" s="189"/>
      <c r="Q93" s="365">
        <f>IF(ISNUMBER(Data!$K93), (Data!$K93*$G93)/2000, IF(AND(ISNUMBER(Data!$H93), ISNUMBER(Data!$I93)), (Data!$H93*Data!$I93*$G93)/2000, 0))</f>
        <v>0</v>
      </c>
      <c r="R93" s="17">
        <f>IF(ISNUMBER(Data!$L93), (Data!$L93*$G93)/2000, IF(AND(ISNUMBER(Data!$H93), ISNUMBER(Data!$J93)), (Data!$H93*Data!$J93*$G93)/2000, 0)) * IF(ISNUMBER(Data!$O93), 1-Data!$O93, 1) * IF(AND($K$3="yes",ISNUMBER(Data!$Q93)),(1-Data!$Q93),1)</f>
        <v>0</v>
      </c>
      <c r="S93" s="3">
        <f>IF(OR(Data!T93="", Data!$H93="", $G93=""), 0, ((Data!T93*Data!$H93*$G93)/2000) * IF(AND(S$5="Particulate", ISNUMBER(Data!$O93)), (1-Data!$O93), 1) * IF(AND($K$3="Yes", ISNUMBER(Data!$Q93)), (1-Data!$Q93), 1))</f>
        <v>0</v>
      </c>
      <c r="T93" s="3">
        <f>IF(OR(Data!U93="", Data!$H93="", $G93=""), 0, ((Data!U93*Data!$H93*$G93)/2000) * IF(AND(T$5="Particulate", ISNUMBER(Data!$O93)), (1-Data!$O93), 1) * IF(AND($K$3="Yes", ISNUMBER(Data!$Q93)), (1-Data!$Q93), 1))</f>
        <v>0</v>
      </c>
      <c r="U93" s="3">
        <f>IF(OR(Data!V93="", Data!$H93="", $G93=""), 0, ((Data!V93*Data!$H93*$G93)/2000) * IF(AND(U$5="Particulate", ISNUMBER(Data!$O93)), (1-Data!$O93), 1) * IF(AND($K$3="Yes", ISNUMBER(Data!$Q93)), (1-Data!$Q93), 1))</f>
        <v>0</v>
      </c>
      <c r="V93" s="3">
        <f>IF(OR(Data!W93="", Data!$H93="", $G93=""), 0, ((Data!W93*Data!$H93*$G93)/2000) * IF(AND(V$5="Particulate", ISNUMBER(Data!$O93)), (1-Data!$O93), 1) * IF(AND($K$3="Yes", ISNUMBER(Data!$Q93)), (1-Data!$Q93), 1))</f>
        <v>0</v>
      </c>
      <c r="W93" s="3">
        <f>IF(OR(Data!X93="", Data!$H93="", $G93=""), 0, ((Data!X93*Data!$H93*$G93)/2000) * IF(AND(W$5="Particulate", ISNUMBER(Data!$O93)), (1-Data!$O93), 1) * IF(AND($K$3="Yes", ISNUMBER(Data!$Q93)), (1-Data!$Q93), 1))</f>
        <v>0</v>
      </c>
      <c r="X93" s="3">
        <f>IF(OR(Data!Y93="", Data!$H93="", $G93=""), 0, ((Data!Y93*Data!$H93*$G93)/2000) * IF(AND(X$5="Particulate", ISNUMBER(Data!$O93)), (1-Data!$O93), 1) * IF(AND($K$3="Yes", ISNUMBER(Data!$Q93)), (1-Data!$Q93), 1))</f>
        <v>0</v>
      </c>
      <c r="Y93" s="3">
        <f>IF(OR(Data!Z93="", Data!$H93="", $G93=""), 0, ((Data!Z93*Data!$H93*$G93)/2000) * IF(AND(Y$5="Particulate", ISNUMBER(Data!$O93)), (1-Data!$O93), 1) * IF(AND($K$3="Yes", ISNUMBER(Data!$Q93)), (1-Data!$Q93), 1))</f>
        <v>0</v>
      </c>
      <c r="Z93" s="3">
        <f>IF(OR(Data!AA93="", Data!$H93="", $G93=""), 0, ((Data!AA93*Data!$H93*$G93)/2000) * IF(AND(Z$5="Particulate", ISNUMBER(Data!$O93)), (1-Data!$O93), 1) * IF(AND($K$3="Yes", ISNUMBER(Data!$Q93)), (1-Data!$Q93), 1))</f>
        <v>0</v>
      </c>
      <c r="AA93" s="3">
        <f>IF(OR(Data!AB93="", Data!$H93="", $G93=""), 0, ((Data!AB93*Data!$H93*$G93)/2000) * IF(AND(AA$5="Particulate", ISNUMBER(Data!$O93)), (1-Data!$O93), 1) * IF(AND($K$3="Yes", ISNUMBER(Data!$Q93)), (1-Data!$Q93), 1))</f>
        <v>0</v>
      </c>
      <c r="AB93" s="3">
        <f>IF(OR(Data!AC93="", Data!$H93="", $G93=""), 0, ((Data!AC93*Data!$H93*$G93)/2000) * IF(AND(AB$5="Particulate", ISNUMBER(Data!$O93)), (1-Data!$O93), 1) * IF(AND($K$3="Yes", ISNUMBER(Data!$Q93)), (1-Data!$Q93), 1))</f>
        <v>0</v>
      </c>
      <c r="AC93" s="3">
        <f>IF(OR(Data!AD93="", Data!$H93="", $G93=""), 0, ((Data!AD93*Data!$H93*$G93)/2000) * IF(AND(AC$5="Particulate", ISNUMBER(Data!$O93)), (1-Data!$O93), 1) * IF(AND($K$3="Yes", ISNUMBER(Data!$Q93)), (1-Data!$Q93), 1))</f>
        <v>0</v>
      </c>
      <c r="AD93" s="3">
        <f>IF(OR(Data!AE93="", Data!$H93="", $G93=""), 0, ((Data!AE93*Data!$H93*$G93)/2000) * IF(AND(AD$5="Particulate", ISNUMBER(Data!$O93)), (1-Data!$O93), 1) * IF(AND($K$3="Yes", ISNUMBER(Data!$Q93)), (1-Data!$Q93), 1))</f>
        <v>0</v>
      </c>
      <c r="AE93" s="3">
        <f>IF(OR(Data!AF93="", Data!$H93="", $G93=""), 0, ((Data!AF93*Data!$H93*$G93)/2000) * IF(AND(AE$5="Particulate", ISNUMBER(Data!$O93)), (1-Data!$O93), 1) * IF(AND($K$3="Yes", ISNUMBER(Data!$Q93)), (1-Data!$Q93), 1))</f>
        <v>0</v>
      </c>
      <c r="AF93" s="3">
        <f>IF(OR(Data!AG93="", Data!$H93="", $G93=""), 0, ((Data!AG93*Data!$H93*$G93)/2000) * IF(AND(AF$5="Particulate", ISNUMBER(Data!$O93)), (1-Data!$O93), 1) * IF(AND($K$3="Yes", ISNUMBER(Data!$Q93)), (1-Data!$Q93), 1))</f>
        <v>0</v>
      </c>
      <c r="AG93" s="3">
        <f>IF(OR(Data!AH93="", Data!$H93="", $G93=""), 0, ((Data!AH93*Data!$H93*$G93)/2000) * IF(AND(AG$5="Particulate", ISNUMBER(Data!$O93)), (1-Data!$O93), 1) * IF(AND($K$3="Yes", ISNUMBER(Data!$Q93)), (1-Data!$Q93), 1))</f>
        <v>0</v>
      </c>
      <c r="AH93" s="3">
        <f>IF(OR(Data!AI93="", Data!$H93="", $G93=""), 0, ((Data!AI93*Data!$H93*$G93)/2000) * IF(AND(AH$5="Particulate", ISNUMBER(Data!$O93)), (1-Data!$O93), 1) * IF(AND($K$3="Yes", ISNUMBER(Data!$Q93)), (1-Data!$Q93), 1))</f>
        <v>0</v>
      </c>
      <c r="AI93" s="3">
        <f>IF(OR(Data!AJ93="", Data!$H93="", $G93=""), 0, ((Data!AJ93*Data!$H93*$G93)/2000) * IF(AND(AI$5="Particulate", ISNUMBER(Data!$O93)), (1-Data!$O93), 1) * IF(AND($K$3="Yes", ISNUMBER(Data!$Q93)), (1-Data!$Q93), 1))</f>
        <v>0</v>
      </c>
      <c r="AJ93" s="3">
        <f>IF(OR(Data!AK93="", Data!$H93="", $G93=""), 0, ((Data!AK93*Data!$H93*$G93)/2000) * IF(AND(AJ$5="Particulate", ISNUMBER(Data!$O93)), (1-Data!$O93), 1) * IF(AND($K$3="Yes", ISNUMBER(Data!$Q93)), (1-Data!$Q93), 1))</f>
        <v>0</v>
      </c>
      <c r="AK93" s="3">
        <f>IF(OR(Data!AL93="", Data!$H93="", $G93=""), 0, ((Data!AL93*Data!$H93*$G93)/2000) * IF(AND(AK$5="Particulate", ISNUMBER(Data!$O93)), (1-Data!$O93), 1) * IF(AND($K$3="Yes", ISNUMBER(Data!$Q93)), (1-Data!$Q93), 1))</f>
        <v>0</v>
      </c>
      <c r="AL93" s="3">
        <f>IF(OR(Data!AM93="", Data!$H93="", $G93=""), 0, ((Data!AM93*Data!$H93*$G93)/2000) * IF(AND(AL$5="Particulate", ISNUMBER(Data!$O93)), (1-Data!$O93), 1) * IF(AND($K$3="Yes", ISNUMBER(Data!$Q93)), (1-Data!$Q93), 1))</f>
        <v>0</v>
      </c>
      <c r="AM93" s="3">
        <f>IF(OR(Data!AN93="", Data!$H93="", $G93=""), 0, ((Data!AN93*Data!$H93*$G93)/2000) * IF(AND(AM$5="Particulate", ISNUMBER(Data!$O93)), (1-Data!$O93), 1) * IF(AND($K$3="Yes", ISNUMBER(Data!$Q93)), (1-Data!$Q93), 1))</f>
        <v>0</v>
      </c>
      <c r="AN93" s="3">
        <f>IF(OR(Data!AO93="", Data!$H93="", $G93=""), 0, ((Data!AO93*Data!$H93*$G93)/2000) * IF(AND(AN$5="Particulate", ISNUMBER(Data!$O93)), (1-Data!$O93), 1) * IF(AND($K$3="Yes", ISNUMBER(Data!$Q93)), (1-Data!$Q93), 1))</f>
        <v>0</v>
      </c>
      <c r="AO93" s="3">
        <f>IF(OR(Data!AP93="", Data!$H93="", $G93=""), 0, ((Data!AP93*Data!$H93*$G93)/2000) * IF(AND(AO$5="Particulate", ISNUMBER(Data!$O93)), (1-Data!$O93), 1) * IF(AND($K$3="Yes", ISNUMBER(Data!$Q93)), (1-Data!$Q93), 1))</f>
        <v>0</v>
      </c>
      <c r="AP93" s="3">
        <f>IF(OR(Data!AQ93="", Data!$H93="", $G93=""), 0, ((Data!AQ93*Data!$H93*$G93)/2000) * IF(AND(AP$5="Particulate", ISNUMBER(Data!$O93)), (1-Data!$O93), 1) * IF(AND($K$3="Yes", ISNUMBER(Data!$Q93)), (1-Data!$Q93), 1))</f>
        <v>0</v>
      </c>
      <c r="AQ93" s="3">
        <f>IF(OR(Data!AR93="", Data!$H93="", $G93=""), 0, ((Data!AR93*Data!$H93*$G93)/2000) * IF(AND(AQ$5="Particulate", ISNUMBER(Data!$O93)), (1-Data!$O93), 1) * IF(AND($K$3="Yes", ISNUMBER(Data!$Q93)), (1-Data!$Q93), 1))</f>
        <v>0</v>
      </c>
      <c r="AR93" s="3">
        <f>IF(OR(Data!AS93="", Data!$H93="", $G93=""), 0, ((Data!AS93*Data!$H93*$G93)/2000) * IF(AND(AR$5="Particulate", ISNUMBER(Data!$O93)), (1-Data!$O93), 1) * IF(AND($K$3="Yes", ISNUMBER(Data!$Q93)), (1-Data!$Q93), 1))</f>
        <v>0</v>
      </c>
      <c r="AS93" s="3">
        <f>IF(OR(Data!AT93="", Data!$H93="", $G93=""), 0, ((Data!AT93*Data!$H93*$G93)/2000) * IF(AND(AS$5="Particulate", ISNUMBER(Data!$O93)), (1-Data!$O93), 1) * IF(AND($K$3="Yes", ISNUMBER(Data!$Q93)), (1-Data!$Q93), 1))</f>
        <v>0</v>
      </c>
      <c r="AT93" s="3">
        <f>IF(OR(Data!AU93="", Data!$H93="", $G93=""), 0, ((Data!AU93*Data!$H93*$G93)/2000) * IF(AND(AT$5="Particulate", ISNUMBER(Data!$O93)), (1-Data!$O93), 1) * IF(AND($K$3="Yes", ISNUMBER(Data!$Q93)), (1-Data!$Q93), 1))</f>
        <v>0</v>
      </c>
      <c r="AU93" s="3">
        <f>IF(OR(Data!AV93="", Data!$H93="", $G93=""), 0, ((Data!AV93*Data!$H93*$G93)/2000) * IF(AND(AU$5="Particulate", ISNUMBER(Data!$O93)), (1-Data!$O93), 1) * IF(AND($K$3="Yes", ISNUMBER(Data!$Q93)), (1-Data!$Q93), 1))</f>
        <v>0</v>
      </c>
      <c r="AV93" s="3">
        <f>IF(OR(Data!AW93="", Data!$H93="", $G93=""), 0, ((Data!AW93*Data!$H93*$G93)/2000) * IF(AND(AV$5="Particulate", ISNUMBER(Data!$O93)), (1-Data!$O93), 1) * IF(AND($K$3="Yes", ISNUMBER(Data!$Q93)), (1-Data!$Q93), 1))</f>
        <v>0</v>
      </c>
      <c r="AW93" s="3">
        <f>IF(OR(Data!AX93="", Data!$H93="", $G93=""), 0, ((Data!AX93*Data!$H93*$G93)/2000) * IF(AND(AW$5="Particulate", ISNUMBER(Data!$O93)), (1-Data!$O93), 1) * IF(AND($K$3="Yes", ISNUMBER(Data!$Q93)), (1-Data!$Q93), 1))</f>
        <v>0</v>
      </c>
      <c r="AX93" s="3">
        <f>IF(OR(Data!AY93="", Data!$H93="", $G93=""), 0, ((Data!AY93*Data!$H93*$G93)/2000) * IF(AND(AX$5="Particulate", ISNUMBER(Data!$O93)), (1-Data!$O93), 1) * IF(AND($K$3="Yes", ISNUMBER(Data!$Q93)), (1-Data!$Q93), 1))</f>
        <v>0</v>
      </c>
      <c r="AY93" s="3">
        <f>IF(OR(Data!AZ93="", Data!$H93="", $G93=""), 0, ((Data!AZ93*Data!$H93*$G93)/2000) * IF(AND(AY$5="Particulate", ISNUMBER(Data!$O93)), (1-Data!$O93), 1) * IF(AND($K$3="Yes", ISNUMBER(Data!$Q93)), (1-Data!$Q93), 1))</f>
        <v>0</v>
      </c>
      <c r="AZ93" s="3">
        <f>IF(OR(Data!BA93="", Data!$H93="", $G93=""), 0, ((Data!BA93*Data!$H93*$G93)/2000) * IF(AND(AZ$5="Particulate", ISNUMBER(Data!$O93)), (1-Data!$O93), 1) * IF(AND($K$3="Yes", ISNUMBER(Data!$Q93)), (1-Data!$Q93), 1))</f>
        <v>0</v>
      </c>
      <c r="BA93" s="3">
        <f>IF(OR(Data!BB93="", Data!$H93="", $G93=""), 0, ((Data!BB93*Data!$H93*$G93)/2000) * IF(AND(BA$5="Particulate", ISNUMBER(Data!$O93)), (1-Data!$O93), 1) * IF(AND($K$3="Yes", ISNUMBER(Data!$Q93)), (1-Data!$Q93), 1))</f>
        <v>0</v>
      </c>
      <c r="BB93" s="3">
        <f>IF(OR(Data!BC93="", Data!$H93="", $G93=""), 0, ((Data!BC93*Data!$H93*$G93)/2000) * IF(AND(BB$5="Particulate", ISNUMBER(Data!$O93)), (1-Data!$O93), 1) * IF(AND($K$3="Yes", ISNUMBER(Data!$Q93)), (1-Data!$Q93), 1))</f>
        <v>0</v>
      </c>
      <c r="BC93" s="3">
        <f>IF(OR(Data!BD93="", Data!$H93="", $G93=""), 0, ((Data!BD93*Data!$H93*$G93)/2000) * IF(AND(BC$5="Particulate", ISNUMBER(Data!$O93)), (1-Data!$O93), 1) * IF(AND($K$3="Yes", ISNUMBER(Data!$Q93)), (1-Data!$Q93), 1))</f>
        <v>0</v>
      </c>
      <c r="BD93" s="3">
        <f>IF(OR(Data!BE93="", Data!$H93="", $G93=""), 0, ((Data!BE93*Data!$H93*$G93)/2000) * IF(AND(BD$5="Particulate", ISNUMBER(Data!$O93)), (1-Data!$O93), 1) * IF(AND($K$3="Yes", ISNUMBER(Data!$Q93)), (1-Data!$Q93), 1))</f>
        <v>0</v>
      </c>
      <c r="BE93" s="3">
        <f>IF(OR(Data!BF93="", Data!$H93="", $G93=""), 0, ((Data!BF93*Data!$H93*$G93)/2000) * IF(AND(BE$5="Particulate", ISNUMBER(Data!$O93)), (1-Data!$O93), 1) * IF(AND($K$3="Yes", ISNUMBER(Data!$Q93)), (1-Data!$Q93), 1))</f>
        <v>0</v>
      </c>
      <c r="BF93" s="3">
        <f>IF(OR(Data!BG93="", Data!$H93="", $G93=""), 0, ((Data!BG93*Data!$H93*$G93)/2000) * IF(AND(BF$5="Particulate", ISNUMBER(Data!$O93)), (1-Data!$O93), 1) * IF(AND($K$3="Yes", ISNUMBER(Data!$Q93)), (1-Data!$Q93), 1))</f>
        <v>0</v>
      </c>
      <c r="BG93" s="3">
        <f>IF(OR(Data!BH93="", Data!$H93="", $G93=""), 0, ((Data!BH93*Data!$H93*$G93)/2000) * IF(AND(BG$5="Particulate", ISNUMBER(Data!$O93)), (1-Data!$O93), 1) * IF(AND($K$3="Yes", ISNUMBER(Data!$Q93)), (1-Data!$Q93), 1))</f>
        <v>0</v>
      </c>
      <c r="BH93" s="3">
        <f>IF(OR(Data!BI93="", Data!$H93="", $G93=""), 0, ((Data!BI93*Data!$H93*$G93)/2000) * IF(AND(BH$5="Particulate", ISNUMBER(Data!$O93)), (1-Data!$O93), 1) * IF(AND($K$3="Yes", ISNUMBER(Data!$Q93)), (1-Data!$Q93), 1))</f>
        <v>0</v>
      </c>
      <c r="BI93" s="3">
        <f>IF(OR(Data!BJ93="", Data!$H93="", $G93=""), 0, ((Data!BJ93*Data!$H93*$G93)/2000) * IF(AND(BI$5="Particulate", ISNUMBER(Data!$O93)), (1-Data!$O93), 1) * IF(AND($K$3="Yes", ISNUMBER(Data!$Q93)), (1-Data!$Q93), 1))</f>
        <v>0</v>
      </c>
      <c r="BJ93" s="3">
        <f>IF(OR(Data!BK93="", Data!$H93="", $G93=""), 0, ((Data!BK93*Data!$H93*$G93)/2000) * IF(AND(BJ$5="Particulate", ISNUMBER(Data!$O93)), (1-Data!$O93), 1) * IF(AND($K$3="Yes", ISNUMBER(Data!$Q93)), (1-Data!$Q93), 1))</f>
        <v>0</v>
      </c>
      <c r="BK93" s="3">
        <f>IF(OR(Data!BL93="", Data!$H93="", $G93=""), 0, ((Data!BL93*Data!$H93*$G93)/2000) * IF(AND(BK$5="Particulate", ISNUMBER(Data!$O93)), (1-Data!$O93), 1) * IF(AND($K$3="Yes", ISNUMBER(Data!$Q93)), (1-Data!$Q93), 1))</f>
        <v>0</v>
      </c>
      <c r="BL93" s="3">
        <f>IF(OR(Data!BM93="", Data!$H93="", $G93=""), 0, ((Data!BM93*Data!$H93*$G93)/2000) * IF(AND(BL$5="Particulate", ISNUMBER(Data!$O93)), (1-Data!$O93), 1) * IF(AND($K$3="Yes", ISNUMBER(Data!$Q93)), (1-Data!$Q93), 1))</f>
        <v>0</v>
      </c>
      <c r="BM93" s="3">
        <f>IF(OR(Data!BN93="", Data!$H93="", $G93=""), 0, ((Data!BN93*Data!$H93*$G93)/2000) * IF(AND(BM$5="Particulate", ISNUMBER(Data!$O93)), (1-Data!$O93), 1) * IF(AND($K$3="Yes", ISNUMBER(Data!$Q93)), (1-Data!$Q93), 1))</f>
        <v>0</v>
      </c>
      <c r="BN93" s="3">
        <f>IF(OR(Data!BO93="", Data!$H93="", $G93=""), 0, ((Data!BO93*Data!$H93*$G93)/2000) * IF(AND(BN$5="Particulate", ISNUMBER(Data!$O93)), (1-Data!$O93), 1) * IF(AND($K$3="Yes", ISNUMBER(Data!$Q93)), (1-Data!$Q93), 1))</f>
        <v>0</v>
      </c>
      <c r="BO93" s="3">
        <f>IF(OR(Data!BP93="", Data!$H93="", $G93=""), 0, ((Data!BP93*Data!$H93*$G93)/2000) * IF(AND(BO$5="Particulate", ISNUMBER(Data!$O93)), (1-Data!$O93), 1) * IF(AND($K$3="Yes", ISNUMBER(Data!$Q93)), (1-Data!$Q93), 1))</f>
        <v>0</v>
      </c>
      <c r="BP93" s="3">
        <f>IF(OR(Data!BQ93="", Data!$H93="", $G93=""), 0, ((Data!BQ93*Data!$H93*$G93)/2000) * IF(AND(BP$5="Particulate", ISNUMBER(Data!$O93)), (1-Data!$O93), 1) * IF(AND($K$3="Yes", ISNUMBER(Data!$Q93)), (1-Data!$Q93), 1))</f>
        <v>0</v>
      </c>
      <c r="BQ93" s="3">
        <f>IF(OR(Data!BR93="", Data!$H93="", $G93=""), 0, ((Data!BR93*Data!$H93*$G93)/2000) * IF(AND(BQ$5="Particulate", ISNUMBER(Data!$O93)), (1-Data!$O93), 1) * IF(AND($K$3="Yes", ISNUMBER(Data!$Q93)), (1-Data!$Q93), 1))</f>
        <v>0</v>
      </c>
      <c r="BR93" s="3">
        <f>IF(OR(Data!BS93="", Data!$H93="", $G93=""), 0, ((Data!BS93*Data!$H93*$G93)/2000) * IF(AND(BR$5="Particulate", ISNUMBER(Data!$O93)), (1-Data!$O93), 1) * IF(AND($K$3="Yes", ISNUMBER(Data!$Q93)), (1-Data!$Q93), 1))</f>
        <v>0</v>
      </c>
      <c r="BS93" s="3">
        <f>IF(OR(Data!BT93="", Data!$H93="", $G93=""), 0, ((Data!BT93*Data!$H93*$G93)/2000) * IF(AND(BS$5="Particulate", ISNUMBER(Data!$O93)), (1-Data!$O93), 1) * IF(AND($K$3="Yes", ISNUMBER(Data!$Q93)), (1-Data!$Q93), 1))</f>
        <v>0</v>
      </c>
      <c r="BT93" s="3">
        <f>IF(OR(Data!BU93="", Data!$H93="", $G93=""), 0, ((Data!BU93*Data!$H93*$G93)/2000) * IF(AND(BT$5="Particulate", ISNUMBER(Data!$O93)), (1-Data!$O93), 1) * IF(AND($K$3="Yes", ISNUMBER(Data!$Q93)), (1-Data!$Q93), 1))</f>
        <v>0</v>
      </c>
      <c r="BU93" s="3">
        <f>IF(OR(Data!BV93="", Data!$H93="", $G93=""), 0, ((Data!BV93*Data!$H93*$G93)/2000) * IF(AND(BU$5="Particulate", ISNUMBER(Data!$O93)), (1-Data!$O93), 1) * IF(AND($K$3="Yes", ISNUMBER(Data!$Q93)), (1-Data!$Q93), 1))</f>
        <v>0</v>
      </c>
      <c r="BV93" s="3">
        <f>IF(OR(Data!BW93="", Data!$H93="", $G93=""), 0, ((Data!BW93*Data!$H93*$G93)/2000) * IF(AND(BV$5="Particulate", ISNUMBER(Data!$O93)), (1-Data!$O93), 1) * IF(AND($K$3="Yes", ISNUMBER(Data!$Q93)), (1-Data!$Q93), 1))</f>
        <v>0</v>
      </c>
      <c r="BW93" s="3">
        <f>IF(OR(Data!BX93="", Data!$H93="", $G93=""), 0, ((Data!BX93*Data!$H93*$G93)/2000) * IF(AND(BW$5="Particulate", ISNUMBER(Data!$O93)), (1-Data!$O93), 1) * IF(AND($K$3="Yes", ISNUMBER(Data!$Q93)), (1-Data!$Q93), 1))</f>
        <v>0</v>
      </c>
      <c r="BX93" s="3">
        <f>IF(OR(Data!BY93="", Data!$H93="", $G93=""), 0, ((Data!BY93*Data!$H93*$G93)/2000) * IF(AND(BX$5="Particulate", ISNUMBER(Data!$O93)), (1-Data!$O93), 1) * IF(AND($K$3="Yes", ISNUMBER(Data!$Q93)), (1-Data!$Q93), 1))</f>
        <v>0</v>
      </c>
      <c r="BY93" s="3">
        <f>IF(OR(Data!BZ93="", Data!$H93="", $G93=""), 0, ((Data!BZ93*Data!$H93*$G93)/2000) * IF(AND(BY$5="Particulate", ISNUMBER(Data!$O93)), (1-Data!$O93), 1) * IF(AND($K$3="Yes", ISNUMBER(Data!$Q93)), (1-Data!$Q93), 1))</f>
        <v>0</v>
      </c>
      <c r="BZ93" s="3">
        <f>IF(OR(Data!CA93="", Data!$H93="", $G93=""), 0, ((Data!CA93*Data!$H93*$G93)/2000) * IF(AND(BZ$5="Particulate", ISNUMBER(Data!$O93)), (1-Data!$O93), 1) * IF(AND($K$3="Yes", ISNUMBER(Data!$Q93)), (1-Data!$Q93), 1))</f>
        <v>0</v>
      </c>
    </row>
    <row r="94" spans="1:78" x14ac:dyDescent="0.25">
      <c r="A94" s="347">
        <f>Data!A94</f>
        <v>86</v>
      </c>
      <c r="B94" s="108">
        <f>Data!B94</f>
        <v>0</v>
      </c>
      <c r="C94" s="108">
        <f>Data!C94</f>
        <v>0</v>
      </c>
      <c r="D94" s="108">
        <f>Data!D94</f>
        <v>0</v>
      </c>
      <c r="E94" s="108">
        <f>Data!E94</f>
        <v>0</v>
      </c>
      <c r="F94" s="108">
        <f>Data!F94</f>
        <v>0</v>
      </c>
      <c r="G94" s="189"/>
      <c r="Q94" s="365">
        <f>IF(ISNUMBER(Data!$K94), (Data!$K94*$G94)/2000, IF(AND(ISNUMBER(Data!$H94), ISNUMBER(Data!$I94)), (Data!$H94*Data!$I94*$G94)/2000, 0))</f>
        <v>0</v>
      </c>
      <c r="R94" s="17">
        <f>IF(ISNUMBER(Data!$L94), (Data!$L94*$G94)/2000, IF(AND(ISNUMBER(Data!$H94), ISNUMBER(Data!$J94)), (Data!$H94*Data!$J94*$G94)/2000, 0)) * IF(ISNUMBER(Data!$O94), 1-Data!$O94, 1) * IF(AND($K$3="yes",ISNUMBER(Data!$Q94)),(1-Data!$Q94),1)</f>
        <v>0</v>
      </c>
      <c r="S94" s="3">
        <f>IF(OR(Data!T94="", Data!$H94="", $G94=""), 0, ((Data!T94*Data!$H94*$G94)/2000) * IF(AND(S$5="Particulate", ISNUMBER(Data!$O94)), (1-Data!$O94), 1) * IF(AND($K$3="Yes", ISNUMBER(Data!$Q94)), (1-Data!$Q94), 1))</f>
        <v>0</v>
      </c>
      <c r="T94" s="3">
        <f>IF(OR(Data!U94="", Data!$H94="", $G94=""), 0, ((Data!U94*Data!$H94*$G94)/2000) * IF(AND(T$5="Particulate", ISNUMBER(Data!$O94)), (1-Data!$O94), 1) * IF(AND($K$3="Yes", ISNUMBER(Data!$Q94)), (1-Data!$Q94), 1))</f>
        <v>0</v>
      </c>
      <c r="U94" s="3">
        <f>IF(OR(Data!V94="", Data!$H94="", $G94=""), 0, ((Data!V94*Data!$H94*$G94)/2000) * IF(AND(U$5="Particulate", ISNUMBER(Data!$O94)), (1-Data!$O94), 1) * IF(AND($K$3="Yes", ISNUMBER(Data!$Q94)), (1-Data!$Q94), 1))</f>
        <v>0</v>
      </c>
      <c r="V94" s="3">
        <f>IF(OR(Data!W94="", Data!$H94="", $G94=""), 0, ((Data!W94*Data!$H94*$G94)/2000) * IF(AND(V$5="Particulate", ISNUMBER(Data!$O94)), (1-Data!$O94), 1) * IF(AND($K$3="Yes", ISNUMBER(Data!$Q94)), (1-Data!$Q94), 1))</f>
        <v>0</v>
      </c>
      <c r="W94" s="3">
        <f>IF(OR(Data!X94="", Data!$H94="", $G94=""), 0, ((Data!X94*Data!$H94*$G94)/2000) * IF(AND(W$5="Particulate", ISNUMBER(Data!$O94)), (1-Data!$O94), 1) * IF(AND($K$3="Yes", ISNUMBER(Data!$Q94)), (1-Data!$Q94), 1))</f>
        <v>0</v>
      </c>
      <c r="X94" s="3">
        <f>IF(OR(Data!Y94="", Data!$H94="", $G94=""), 0, ((Data!Y94*Data!$H94*$G94)/2000) * IF(AND(X$5="Particulate", ISNUMBER(Data!$O94)), (1-Data!$O94), 1) * IF(AND($K$3="Yes", ISNUMBER(Data!$Q94)), (1-Data!$Q94), 1))</f>
        <v>0</v>
      </c>
      <c r="Y94" s="3">
        <f>IF(OR(Data!Z94="", Data!$H94="", $G94=""), 0, ((Data!Z94*Data!$H94*$G94)/2000) * IF(AND(Y$5="Particulate", ISNUMBER(Data!$O94)), (1-Data!$O94), 1) * IF(AND($K$3="Yes", ISNUMBER(Data!$Q94)), (1-Data!$Q94), 1))</f>
        <v>0</v>
      </c>
      <c r="Z94" s="3">
        <f>IF(OR(Data!AA94="", Data!$H94="", $G94=""), 0, ((Data!AA94*Data!$H94*$G94)/2000) * IF(AND(Z$5="Particulate", ISNUMBER(Data!$O94)), (1-Data!$O94), 1) * IF(AND($K$3="Yes", ISNUMBER(Data!$Q94)), (1-Data!$Q94), 1))</f>
        <v>0</v>
      </c>
      <c r="AA94" s="3">
        <f>IF(OR(Data!AB94="", Data!$H94="", $G94=""), 0, ((Data!AB94*Data!$H94*$G94)/2000) * IF(AND(AA$5="Particulate", ISNUMBER(Data!$O94)), (1-Data!$O94), 1) * IF(AND($K$3="Yes", ISNUMBER(Data!$Q94)), (1-Data!$Q94), 1))</f>
        <v>0</v>
      </c>
      <c r="AB94" s="3">
        <f>IF(OR(Data!AC94="", Data!$H94="", $G94=""), 0, ((Data!AC94*Data!$H94*$G94)/2000) * IF(AND(AB$5="Particulate", ISNUMBER(Data!$O94)), (1-Data!$O94), 1) * IF(AND($K$3="Yes", ISNUMBER(Data!$Q94)), (1-Data!$Q94), 1))</f>
        <v>0</v>
      </c>
      <c r="AC94" s="3">
        <f>IF(OR(Data!AD94="", Data!$H94="", $G94=""), 0, ((Data!AD94*Data!$H94*$G94)/2000) * IF(AND(AC$5="Particulate", ISNUMBER(Data!$O94)), (1-Data!$O94), 1) * IF(AND($K$3="Yes", ISNUMBER(Data!$Q94)), (1-Data!$Q94), 1))</f>
        <v>0</v>
      </c>
      <c r="AD94" s="3">
        <f>IF(OR(Data!AE94="", Data!$H94="", $G94=""), 0, ((Data!AE94*Data!$H94*$G94)/2000) * IF(AND(AD$5="Particulate", ISNUMBER(Data!$O94)), (1-Data!$O94), 1) * IF(AND($K$3="Yes", ISNUMBER(Data!$Q94)), (1-Data!$Q94), 1))</f>
        <v>0</v>
      </c>
      <c r="AE94" s="3">
        <f>IF(OR(Data!AF94="", Data!$H94="", $G94=""), 0, ((Data!AF94*Data!$H94*$G94)/2000) * IF(AND(AE$5="Particulate", ISNUMBER(Data!$O94)), (1-Data!$O94), 1) * IF(AND($K$3="Yes", ISNUMBER(Data!$Q94)), (1-Data!$Q94), 1))</f>
        <v>0</v>
      </c>
      <c r="AF94" s="3">
        <f>IF(OR(Data!AG94="", Data!$H94="", $G94=""), 0, ((Data!AG94*Data!$H94*$G94)/2000) * IF(AND(AF$5="Particulate", ISNUMBER(Data!$O94)), (1-Data!$O94), 1) * IF(AND($K$3="Yes", ISNUMBER(Data!$Q94)), (1-Data!$Q94), 1))</f>
        <v>0</v>
      </c>
      <c r="AG94" s="3">
        <f>IF(OR(Data!AH94="", Data!$H94="", $G94=""), 0, ((Data!AH94*Data!$H94*$G94)/2000) * IF(AND(AG$5="Particulate", ISNUMBER(Data!$O94)), (1-Data!$O94), 1) * IF(AND($K$3="Yes", ISNUMBER(Data!$Q94)), (1-Data!$Q94), 1))</f>
        <v>0</v>
      </c>
      <c r="AH94" s="3">
        <f>IF(OR(Data!AI94="", Data!$H94="", $G94=""), 0, ((Data!AI94*Data!$H94*$G94)/2000) * IF(AND(AH$5="Particulate", ISNUMBER(Data!$O94)), (1-Data!$O94), 1) * IF(AND($K$3="Yes", ISNUMBER(Data!$Q94)), (1-Data!$Q94), 1))</f>
        <v>0</v>
      </c>
      <c r="AI94" s="3">
        <f>IF(OR(Data!AJ94="", Data!$H94="", $G94=""), 0, ((Data!AJ94*Data!$H94*$G94)/2000) * IF(AND(AI$5="Particulate", ISNUMBER(Data!$O94)), (1-Data!$O94), 1) * IF(AND($K$3="Yes", ISNUMBER(Data!$Q94)), (1-Data!$Q94), 1))</f>
        <v>0</v>
      </c>
      <c r="AJ94" s="3">
        <f>IF(OR(Data!AK94="", Data!$H94="", $G94=""), 0, ((Data!AK94*Data!$H94*$G94)/2000) * IF(AND(AJ$5="Particulate", ISNUMBER(Data!$O94)), (1-Data!$O94), 1) * IF(AND($K$3="Yes", ISNUMBER(Data!$Q94)), (1-Data!$Q94), 1))</f>
        <v>0</v>
      </c>
      <c r="AK94" s="3">
        <f>IF(OR(Data!AL94="", Data!$H94="", $G94=""), 0, ((Data!AL94*Data!$H94*$G94)/2000) * IF(AND(AK$5="Particulate", ISNUMBER(Data!$O94)), (1-Data!$O94), 1) * IF(AND($K$3="Yes", ISNUMBER(Data!$Q94)), (1-Data!$Q94), 1))</f>
        <v>0</v>
      </c>
      <c r="AL94" s="3">
        <f>IF(OR(Data!AM94="", Data!$H94="", $G94=""), 0, ((Data!AM94*Data!$H94*$G94)/2000) * IF(AND(AL$5="Particulate", ISNUMBER(Data!$O94)), (1-Data!$O94), 1) * IF(AND($K$3="Yes", ISNUMBER(Data!$Q94)), (1-Data!$Q94), 1))</f>
        <v>0</v>
      </c>
      <c r="AM94" s="3">
        <f>IF(OR(Data!AN94="", Data!$H94="", $G94=""), 0, ((Data!AN94*Data!$H94*$G94)/2000) * IF(AND(AM$5="Particulate", ISNUMBER(Data!$O94)), (1-Data!$O94), 1) * IF(AND($K$3="Yes", ISNUMBER(Data!$Q94)), (1-Data!$Q94), 1))</f>
        <v>0</v>
      </c>
      <c r="AN94" s="3">
        <f>IF(OR(Data!AO94="", Data!$H94="", $G94=""), 0, ((Data!AO94*Data!$H94*$G94)/2000) * IF(AND(AN$5="Particulate", ISNUMBER(Data!$O94)), (1-Data!$O94), 1) * IF(AND($K$3="Yes", ISNUMBER(Data!$Q94)), (1-Data!$Q94), 1))</f>
        <v>0</v>
      </c>
      <c r="AO94" s="3">
        <f>IF(OR(Data!AP94="", Data!$H94="", $G94=""), 0, ((Data!AP94*Data!$H94*$G94)/2000) * IF(AND(AO$5="Particulate", ISNUMBER(Data!$O94)), (1-Data!$O94), 1) * IF(AND($K$3="Yes", ISNUMBER(Data!$Q94)), (1-Data!$Q94), 1))</f>
        <v>0</v>
      </c>
      <c r="AP94" s="3">
        <f>IF(OR(Data!AQ94="", Data!$H94="", $G94=""), 0, ((Data!AQ94*Data!$H94*$G94)/2000) * IF(AND(AP$5="Particulate", ISNUMBER(Data!$O94)), (1-Data!$O94), 1) * IF(AND($K$3="Yes", ISNUMBER(Data!$Q94)), (1-Data!$Q94), 1))</f>
        <v>0</v>
      </c>
      <c r="AQ94" s="3">
        <f>IF(OR(Data!AR94="", Data!$H94="", $G94=""), 0, ((Data!AR94*Data!$H94*$G94)/2000) * IF(AND(AQ$5="Particulate", ISNUMBER(Data!$O94)), (1-Data!$O94), 1) * IF(AND($K$3="Yes", ISNUMBER(Data!$Q94)), (1-Data!$Q94), 1))</f>
        <v>0</v>
      </c>
      <c r="AR94" s="3">
        <f>IF(OR(Data!AS94="", Data!$H94="", $G94=""), 0, ((Data!AS94*Data!$H94*$G94)/2000) * IF(AND(AR$5="Particulate", ISNUMBER(Data!$O94)), (1-Data!$O94), 1) * IF(AND($K$3="Yes", ISNUMBER(Data!$Q94)), (1-Data!$Q94), 1))</f>
        <v>0</v>
      </c>
      <c r="AS94" s="3">
        <f>IF(OR(Data!AT94="", Data!$H94="", $G94=""), 0, ((Data!AT94*Data!$H94*$G94)/2000) * IF(AND(AS$5="Particulate", ISNUMBER(Data!$O94)), (1-Data!$O94), 1) * IF(AND($K$3="Yes", ISNUMBER(Data!$Q94)), (1-Data!$Q94), 1))</f>
        <v>0</v>
      </c>
      <c r="AT94" s="3">
        <f>IF(OR(Data!AU94="", Data!$H94="", $G94=""), 0, ((Data!AU94*Data!$H94*$G94)/2000) * IF(AND(AT$5="Particulate", ISNUMBER(Data!$O94)), (1-Data!$O94), 1) * IF(AND($K$3="Yes", ISNUMBER(Data!$Q94)), (1-Data!$Q94), 1))</f>
        <v>0</v>
      </c>
      <c r="AU94" s="3">
        <f>IF(OR(Data!AV94="", Data!$H94="", $G94=""), 0, ((Data!AV94*Data!$H94*$G94)/2000) * IF(AND(AU$5="Particulate", ISNUMBER(Data!$O94)), (1-Data!$O94), 1) * IF(AND($K$3="Yes", ISNUMBER(Data!$Q94)), (1-Data!$Q94), 1))</f>
        <v>0</v>
      </c>
      <c r="AV94" s="3">
        <f>IF(OR(Data!AW94="", Data!$H94="", $G94=""), 0, ((Data!AW94*Data!$H94*$G94)/2000) * IF(AND(AV$5="Particulate", ISNUMBER(Data!$O94)), (1-Data!$O94), 1) * IF(AND($K$3="Yes", ISNUMBER(Data!$Q94)), (1-Data!$Q94), 1))</f>
        <v>0</v>
      </c>
      <c r="AW94" s="3">
        <f>IF(OR(Data!AX94="", Data!$H94="", $G94=""), 0, ((Data!AX94*Data!$H94*$G94)/2000) * IF(AND(AW$5="Particulate", ISNUMBER(Data!$O94)), (1-Data!$O94), 1) * IF(AND($K$3="Yes", ISNUMBER(Data!$Q94)), (1-Data!$Q94), 1))</f>
        <v>0</v>
      </c>
      <c r="AX94" s="3">
        <f>IF(OR(Data!AY94="", Data!$H94="", $G94=""), 0, ((Data!AY94*Data!$H94*$G94)/2000) * IF(AND(AX$5="Particulate", ISNUMBER(Data!$O94)), (1-Data!$O94), 1) * IF(AND($K$3="Yes", ISNUMBER(Data!$Q94)), (1-Data!$Q94), 1))</f>
        <v>0</v>
      </c>
      <c r="AY94" s="3">
        <f>IF(OR(Data!AZ94="", Data!$H94="", $G94=""), 0, ((Data!AZ94*Data!$H94*$G94)/2000) * IF(AND(AY$5="Particulate", ISNUMBER(Data!$O94)), (1-Data!$O94), 1) * IF(AND($K$3="Yes", ISNUMBER(Data!$Q94)), (1-Data!$Q94), 1))</f>
        <v>0</v>
      </c>
      <c r="AZ94" s="3">
        <f>IF(OR(Data!BA94="", Data!$H94="", $G94=""), 0, ((Data!BA94*Data!$H94*$G94)/2000) * IF(AND(AZ$5="Particulate", ISNUMBER(Data!$O94)), (1-Data!$O94), 1) * IF(AND($K$3="Yes", ISNUMBER(Data!$Q94)), (1-Data!$Q94), 1))</f>
        <v>0</v>
      </c>
      <c r="BA94" s="3">
        <f>IF(OR(Data!BB94="", Data!$H94="", $G94=""), 0, ((Data!BB94*Data!$H94*$G94)/2000) * IF(AND(BA$5="Particulate", ISNUMBER(Data!$O94)), (1-Data!$O94), 1) * IF(AND($K$3="Yes", ISNUMBER(Data!$Q94)), (1-Data!$Q94), 1))</f>
        <v>0</v>
      </c>
      <c r="BB94" s="3">
        <f>IF(OR(Data!BC94="", Data!$H94="", $G94=""), 0, ((Data!BC94*Data!$H94*$G94)/2000) * IF(AND(BB$5="Particulate", ISNUMBER(Data!$O94)), (1-Data!$O94), 1) * IF(AND($K$3="Yes", ISNUMBER(Data!$Q94)), (1-Data!$Q94), 1))</f>
        <v>0</v>
      </c>
      <c r="BC94" s="3">
        <f>IF(OR(Data!BD94="", Data!$H94="", $G94=""), 0, ((Data!BD94*Data!$H94*$G94)/2000) * IF(AND(BC$5="Particulate", ISNUMBER(Data!$O94)), (1-Data!$O94), 1) * IF(AND($K$3="Yes", ISNUMBER(Data!$Q94)), (1-Data!$Q94), 1))</f>
        <v>0</v>
      </c>
      <c r="BD94" s="3">
        <f>IF(OR(Data!BE94="", Data!$H94="", $G94=""), 0, ((Data!BE94*Data!$H94*$G94)/2000) * IF(AND(BD$5="Particulate", ISNUMBER(Data!$O94)), (1-Data!$O94), 1) * IF(AND($K$3="Yes", ISNUMBER(Data!$Q94)), (1-Data!$Q94), 1))</f>
        <v>0</v>
      </c>
      <c r="BE94" s="3">
        <f>IF(OR(Data!BF94="", Data!$H94="", $G94=""), 0, ((Data!BF94*Data!$H94*$G94)/2000) * IF(AND(BE$5="Particulate", ISNUMBER(Data!$O94)), (1-Data!$O94), 1) * IF(AND($K$3="Yes", ISNUMBER(Data!$Q94)), (1-Data!$Q94), 1))</f>
        <v>0</v>
      </c>
      <c r="BF94" s="3">
        <f>IF(OR(Data!BG94="", Data!$H94="", $G94=""), 0, ((Data!BG94*Data!$H94*$G94)/2000) * IF(AND(BF$5="Particulate", ISNUMBER(Data!$O94)), (1-Data!$O94), 1) * IF(AND($K$3="Yes", ISNUMBER(Data!$Q94)), (1-Data!$Q94), 1))</f>
        <v>0</v>
      </c>
      <c r="BG94" s="3">
        <f>IF(OR(Data!BH94="", Data!$H94="", $G94=""), 0, ((Data!BH94*Data!$H94*$G94)/2000) * IF(AND(BG$5="Particulate", ISNUMBER(Data!$O94)), (1-Data!$O94), 1) * IF(AND($K$3="Yes", ISNUMBER(Data!$Q94)), (1-Data!$Q94), 1))</f>
        <v>0</v>
      </c>
      <c r="BH94" s="3">
        <f>IF(OR(Data!BI94="", Data!$H94="", $G94=""), 0, ((Data!BI94*Data!$H94*$G94)/2000) * IF(AND(BH$5="Particulate", ISNUMBER(Data!$O94)), (1-Data!$O94), 1) * IF(AND($K$3="Yes", ISNUMBER(Data!$Q94)), (1-Data!$Q94), 1))</f>
        <v>0</v>
      </c>
      <c r="BI94" s="3">
        <f>IF(OR(Data!BJ94="", Data!$H94="", $G94=""), 0, ((Data!BJ94*Data!$H94*$G94)/2000) * IF(AND(BI$5="Particulate", ISNUMBER(Data!$O94)), (1-Data!$O94), 1) * IF(AND($K$3="Yes", ISNUMBER(Data!$Q94)), (1-Data!$Q94), 1))</f>
        <v>0</v>
      </c>
      <c r="BJ94" s="3">
        <f>IF(OR(Data!BK94="", Data!$H94="", $G94=""), 0, ((Data!BK94*Data!$H94*$G94)/2000) * IF(AND(BJ$5="Particulate", ISNUMBER(Data!$O94)), (1-Data!$O94), 1) * IF(AND($K$3="Yes", ISNUMBER(Data!$Q94)), (1-Data!$Q94), 1))</f>
        <v>0</v>
      </c>
      <c r="BK94" s="3">
        <f>IF(OR(Data!BL94="", Data!$H94="", $G94=""), 0, ((Data!BL94*Data!$H94*$G94)/2000) * IF(AND(BK$5="Particulate", ISNUMBER(Data!$O94)), (1-Data!$O94), 1) * IF(AND($K$3="Yes", ISNUMBER(Data!$Q94)), (1-Data!$Q94), 1))</f>
        <v>0</v>
      </c>
      <c r="BL94" s="3">
        <f>IF(OR(Data!BM94="", Data!$H94="", $G94=""), 0, ((Data!BM94*Data!$H94*$G94)/2000) * IF(AND(BL$5="Particulate", ISNUMBER(Data!$O94)), (1-Data!$O94), 1) * IF(AND($K$3="Yes", ISNUMBER(Data!$Q94)), (1-Data!$Q94), 1))</f>
        <v>0</v>
      </c>
      <c r="BM94" s="3">
        <f>IF(OR(Data!BN94="", Data!$H94="", $G94=""), 0, ((Data!BN94*Data!$H94*$G94)/2000) * IF(AND(BM$5="Particulate", ISNUMBER(Data!$O94)), (1-Data!$O94), 1) * IF(AND($K$3="Yes", ISNUMBER(Data!$Q94)), (1-Data!$Q94), 1))</f>
        <v>0</v>
      </c>
      <c r="BN94" s="3">
        <f>IF(OR(Data!BO94="", Data!$H94="", $G94=""), 0, ((Data!BO94*Data!$H94*$G94)/2000) * IF(AND(BN$5="Particulate", ISNUMBER(Data!$O94)), (1-Data!$O94), 1) * IF(AND($K$3="Yes", ISNUMBER(Data!$Q94)), (1-Data!$Q94), 1))</f>
        <v>0</v>
      </c>
      <c r="BO94" s="3">
        <f>IF(OR(Data!BP94="", Data!$H94="", $G94=""), 0, ((Data!BP94*Data!$H94*$G94)/2000) * IF(AND(BO$5="Particulate", ISNUMBER(Data!$O94)), (1-Data!$O94), 1) * IF(AND($K$3="Yes", ISNUMBER(Data!$Q94)), (1-Data!$Q94), 1))</f>
        <v>0</v>
      </c>
      <c r="BP94" s="3">
        <f>IF(OR(Data!BQ94="", Data!$H94="", $G94=""), 0, ((Data!BQ94*Data!$H94*$G94)/2000) * IF(AND(BP$5="Particulate", ISNUMBER(Data!$O94)), (1-Data!$O94), 1) * IF(AND($K$3="Yes", ISNUMBER(Data!$Q94)), (1-Data!$Q94), 1))</f>
        <v>0</v>
      </c>
      <c r="BQ94" s="3">
        <f>IF(OR(Data!BR94="", Data!$H94="", $G94=""), 0, ((Data!BR94*Data!$H94*$G94)/2000) * IF(AND(BQ$5="Particulate", ISNUMBER(Data!$O94)), (1-Data!$O94), 1) * IF(AND($K$3="Yes", ISNUMBER(Data!$Q94)), (1-Data!$Q94), 1))</f>
        <v>0</v>
      </c>
      <c r="BR94" s="3">
        <f>IF(OR(Data!BS94="", Data!$H94="", $G94=""), 0, ((Data!BS94*Data!$H94*$G94)/2000) * IF(AND(BR$5="Particulate", ISNUMBER(Data!$O94)), (1-Data!$O94), 1) * IF(AND($K$3="Yes", ISNUMBER(Data!$Q94)), (1-Data!$Q94), 1))</f>
        <v>0</v>
      </c>
      <c r="BS94" s="3">
        <f>IF(OR(Data!BT94="", Data!$H94="", $G94=""), 0, ((Data!BT94*Data!$H94*$G94)/2000) * IF(AND(BS$5="Particulate", ISNUMBER(Data!$O94)), (1-Data!$O94), 1) * IF(AND($K$3="Yes", ISNUMBER(Data!$Q94)), (1-Data!$Q94), 1))</f>
        <v>0</v>
      </c>
      <c r="BT94" s="3">
        <f>IF(OR(Data!BU94="", Data!$H94="", $G94=""), 0, ((Data!BU94*Data!$H94*$G94)/2000) * IF(AND(BT$5="Particulate", ISNUMBER(Data!$O94)), (1-Data!$O94), 1) * IF(AND($K$3="Yes", ISNUMBER(Data!$Q94)), (1-Data!$Q94), 1))</f>
        <v>0</v>
      </c>
      <c r="BU94" s="3">
        <f>IF(OR(Data!BV94="", Data!$H94="", $G94=""), 0, ((Data!BV94*Data!$H94*$G94)/2000) * IF(AND(BU$5="Particulate", ISNUMBER(Data!$O94)), (1-Data!$O94), 1) * IF(AND($K$3="Yes", ISNUMBER(Data!$Q94)), (1-Data!$Q94), 1))</f>
        <v>0</v>
      </c>
      <c r="BV94" s="3">
        <f>IF(OR(Data!BW94="", Data!$H94="", $G94=""), 0, ((Data!BW94*Data!$H94*$G94)/2000) * IF(AND(BV$5="Particulate", ISNUMBER(Data!$O94)), (1-Data!$O94), 1) * IF(AND($K$3="Yes", ISNUMBER(Data!$Q94)), (1-Data!$Q94), 1))</f>
        <v>0</v>
      </c>
      <c r="BW94" s="3">
        <f>IF(OR(Data!BX94="", Data!$H94="", $G94=""), 0, ((Data!BX94*Data!$H94*$G94)/2000) * IF(AND(BW$5="Particulate", ISNUMBER(Data!$O94)), (1-Data!$O94), 1) * IF(AND($K$3="Yes", ISNUMBER(Data!$Q94)), (1-Data!$Q94), 1))</f>
        <v>0</v>
      </c>
      <c r="BX94" s="3">
        <f>IF(OR(Data!BY94="", Data!$H94="", $G94=""), 0, ((Data!BY94*Data!$H94*$G94)/2000) * IF(AND(BX$5="Particulate", ISNUMBER(Data!$O94)), (1-Data!$O94), 1) * IF(AND($K$3="Yes", ISNUMBER(Data!$Q94)), (1-Data!$Q94), 1))</f>
        <v>0</v>
      </c>
      <c r="BY94" s="3">
        <f>IF(OR(Data!BZ94="", Data!$H94="", $G94=""), 0, ((Data!BZ94*Data!$H94*$G94)/2000) * IF(AND(BY$5="Particulate", ISNUMBER(Data!$O94)), (1-Data!$O94), 1) * IF(AND($K$3="Yes", ISNUMBER(Data!$Q94)), (1-Data!$Q94), 1))</f>
        <v>0</v>
      </c>
      <c r="BZ94" s="3">
        <f>IF(OR(Data!CA94="", Data!$H94="", $G94=""), 0, ((Data!CA94*Data!$H94*$G94)/2000) * IF(AND(BZ$5="Particulate", ISNUMBER(Data!$O94)), (1-Data!$O94), 1) * IF(AND($K$3="Yes", ISNUMBER(Data!$Q94)), (1-Data!$Q94), 1))</f>
        <v>0</v>
      </c>
    </row>
    <row r="95" spans="1:78" x14ac:dyDescent="0.25">
      <c r="A95" s="347">
        <f>Data!A95</f>
        <v>87</v>
      </c>
      <c r="B95" s="108">
        <f>Data!B95</f>
        <v>0</v>
      </c>
      <c r="C95" s="108">
        <f>Data!C95</f>
        <v>0</v>
      </c>
      <c r="D95" s="108">
        <f>Data!D95</f>
        <v>0</v>
      </c>
      <c r="E95" s="108">
        <f>Data!E95</f>
        <v>0</v>
      </c>
      <c r="F95" s="108">
        <f>Data!F95</f>
        <v>0</v>
      </c>
      <c r="G95" s="189"/>
      <c r="Q95" s="365">
        <f>IF(ISNUMBER(Data!$K95), (Data!$K95*$G95)/2000, IF(AND(ISNUMBER(Data!$H95), ISNUMBER(Data!$I95)), (Data!$H95*Data!$I95*$G95)/2000, 0))</f>
        <v>0</v>
      </c>
      <c r="R95" s="17">
        <f>IF(ISNUMBER(Data!$L95), (Data!$L95*$G95)/2000, IF(AND(ISNUMBER(Data!$H95), ISNUMBER(Data!$J95)), (Data!$H95*Data!$J95*$G95)/2000, 0)) * IF(ISNUMBER(Data!$O95), 1-Data!$O95, 1) * IF(AND($K$3="yes",ISNUMBER(Data!$Q95)),(1-Data!$Q95),1)</f>
        <v>0</v>
      </c>
      <c r="S95" s="3">
        <f>IF(OR(Data!T95="", Data!$H95="", $G95=""), 0, ((Data!T95*Data!$H95*$G95)/2000) * IF(AND(S$5="Particulate", ISNUMBER(Data!$O95)), (1-Data!$O95), 1) * IF(AND($K$3="Yes", ISNUMBER(Data!$Q95)), (1-Data!$Q95), 1))</f>
        <v>0</v>
      </c>
      <c r="T95" s="3">
        <f>IF(OR(Data!U95="", Data!$H95="", $G95=""), 0, ((Data!U95*Data!$H95*$G95)/2000) * IF(AND(T$5="Particulate", ISNUMBER(Data!$O95)), (1-Data!$O95), 1) * IF(AND($K$3="Yes", ISNUMBER(Data!$Q95)), (1-Data!$Q95), 1))</f>
        <v>0</v>
      </c>
      <c r="U95" s="3">
        <f>IF(OR(Data!V95="", Data!$H95="", $G95=""), 0, ((Data!V95*Data!$H95*$G95)/2000) * IF(AND(U$5="Particulate", ISNUMBER(Data!$O95)), (1-Data!$O95), 1) * IF(AND($K$3="Yes", ISNUMBER(Data!$Q95)), (1-Data!$Q95), 1))</f>
        <v>0</v>
      </c>
      <c r="V95" s="3">
        <f>IF(OR(Data!W95="", Data!$H95="", $G95=""), 0, ((Data!W95*Data!$H95*$G95)/2000) * IF(AND(V$5="Particulate", ISNUMBER(Data!$O95)), (1-Data!$O95), 1) * IF(AND($K$3="Yes", ISNUMBER(Data!$Q95)), (1-Data!$Q95), 1))</f>
        <v>0</v>
      </c>
      <c r="W95" s="3">
        <f>IF(OR(Data!X95="", Data!$H95="", $G95=""), 0, ((Data!X95*Data!$H95*$G95)/2000) * IF(AND(W$5="Particulate", ISNUMBER(Data!$O95)), (1-Data!$O95), 1) * IF(AND($K$3="Yes", ISNUMBER(Data!$Q95)), (1-Data!$Q95), 1))</f>
        <v>0</v>
      </c>
      <c r="X95" s="3">
        <f>IF(OR(Data!Y95="", Data!$H95="", $G95=""), 0, ((Data!Y95*Data!$H95*$G95)/2000) * IF(AND(X$5="Particulate", ISNUMBER(Data!$O95)), (1-Data!$O95), 1) * IF(AND($K$3="Yes", ISNUMBER(Data!$Q95)), (1-Data!$Q95), 1))</f>
        <v>0</v>
      </c>
      <c r="Y95" s="3">
        <f>IF(OR(Data!Z95="", Data!$H95="", $G95=""), 0, ((Data!Z95*Data!$H95*$G95)/2000) * IF(AND(Y$5="Particulate", ISNUMBER(Data!$O95)), (1-Data!$O95), 1) * IF(AND($K$3="Yes", ISNUMBER(Data!$Q95)), (1-Data!$Q95), 1))</f>
        <v>0</v>
      </c>
      <c r="Z95" s="3">
        <f>IF(OR(Data!AA95="", Data!$H95="", $G95=""), 0, ((Data!AA95*Data!$H95*$G95)/2000) * IF(AND(Z$5="Particulate", ISNUMBER(Data!$O95)), (1-Data!$O95), 1) * IF(AND($K$3="Yes", ISNUMBER(Data!$Q95)), (1-Data!$Q95), 1))</f>
        <v>0</v>
      </c>
      <c r="AA95" s="3">
        <f>IF(OR(Data!AB95="", Data!$H95="", $G95=""), 0, ((Data!AB95*Data!$H95*$G95)/2000) * IF(AND(AA$5="Particulate", ISNUMBER(Data!$O95)), (1-Data!$O95), 1) * IF(AND($K$3="Yes", ISNUMBER(Data!$Q95)), (1-Data!$Q95), 1))</f>
        <v>0</v>
      </c>
      <c r="AB95" s="3">
        <f>IF(OR(Data!AC95="", Data!$H95="", $G95=""), 0, ((Data!AC95*Data!$H95*$G95)/2000) * IF(AND(AB$5="Particulate", ISNUMBER(Data!$O95)), (1-Data!$O95), 1) * IF(AND($K$3="Yes", ISNUMBER(Data!$Q95)), (1-Data!$Q95), 1))</f>
        <v>0</v>
      </c>
      <c r="AC95" s="3">
        <f>IF(OR(Data!AD95="", Data!$H95="", $G95=""), 0, ((Data!AD95*Data!$H95*$G95)/2000) * IF(AND(AC$5="Particulate", ISNUMBER(Data!$O95)), (1-Data!$O95), 1) * IF(AND($K$3="Yes", ISNUMBER(Data!$Q95)), (1-Data!$Q95), 1))</f>
        <v>0</v>
      </c>
      <c r="AD95" s="3">
        <f>IF(OR(Data!AE95="", Data!$H95="", $G95=""), 0, ((Data!AE95*Data!$H95*$G95)/2000) * IF(AND(AD$5="Particulate", ISNUMBER(Data!$O95)), (1-Data!$O95), 1) * IF(AND($K$3="Yes", ISNUMBER(Data!$Q95)), (1-Data!$Q95), 1))</f>
        <v>0</v>
      </c>
      <c r="AE95" s="3">
        <f>IF(OR(Data!AF95="", Data!$H95="", $G95=""), 0, ((Data!AF95*Data!$H95*$G95)/2000) * IF(AND(AE$5="Particulate", ISNUMBER(Data!$O95)), (1-Data!$O95), 1) * IF(AND($K$3="Yes", ISNUMBER(Data!$Q95)), (1-Data!$Q95), 1))</f>
        <v>0</v>
      </c>
      <c r="AF95" s="3">
        <f>IF(OR(Data!AG95="", Data!$H95="", $G95=""), 0, ((Data!AG95*Data!$H95*$G95)/2000) * IF(AND(AF$5="Particulate", ISNUMBER(Data!$O95)), (1-Data!$O95), 1) * IF(AND($K$3="Yes", ISNUMBER(Data!$Q95)), (1-Data!$Q95), 1))</f>
        <v>0</v>
      </c>
      <c r="AG95" s="3">
        <f>IF(OR(Data!AH95="", Data!$H95="", $G95=""), 0, ((Data!AH95*Data!$H95*$G95)/2000) * IF(AND(AG$5="Particulate", ISNUMBER(Data!$O95)), (1-Data!$O95), 1) * IF(AND($K$3="Yes", ISNUMBER(Data!$Q95)), (1-Data!$Q95), 1))</f>
        <v>0</v>
      </c>
      <c r="AH95" s="3">
        <f>IF(OR(Data!AI95="", Data!$H95="", $G95=""), 0, ((Data!AI95*Data!$H95*$G95)/2000) * IF(AND(AH$5="Particulate", ISNUMBER(Data!$O95)), (1-Data!$O95), 1) * IF(AND($K$3="Yes", ISNUMBER(Data!$Q95)), (1-Data!$Q95), 1))</f>
        <v>0</v>
      </c>
      <c r="AI95" s="3">
        <f>IF(OR(Data!AJ95="", Data!$H95="", $G95=""), 0, ((Data!AJ95*Data!$H95*$G95)/2000) * IF(AND(AI$5="Particulate", ISNUMBER(Data!$O95)), (1-Data!$O95), 1) * IF(AND($K$3="Yes", ISNUMBER(Data!$Q95)), (1-Data!$Q95), 1))</f>
        <v>0</v>
      </c>
      <c r="AJ95" s="3">
        <f>IF(OR(Data!AK95="", Data!$H95="", $G95=""), 0, ((Data!AK95*Data!$H95*$G95)/2000) * IF(AND(AJ$5="Particulate", ISNUMBER(Data!$O95)), (1-Data!$O95), 1) * IF(AND($K$3="Yes", ISNUMBER(Data!$Q95)), (1-Data!$Q95), 1))</f>
        <v>0</v>
      </c>
      <c r="AK95" s="3">
        <f>IF(OR(Data!AL95="", Data!$H95="", $G95=""), 0, ((Data!AL95*Data!$H95*$G95)/2000) * IF(AND(AK$5="Particulate", ISNUMBER(Data!$O95)), (1-Data!$O95), 1) * IF(AND($K$3="Yes", ISNUMBER(Data!$Q95)), (1-Data!$Q95), 1))</f>
        <v>0</v>
      </c>
      <c r="AL95" s="3">
        <f>IF(OR(Data!AM95="", Data!$H95="", $G95=""), 0, ((Data!AM95*Data!$H95*$G95)/2000) * IF(AND(AL$5="Particulate", ISNUMBER(Data!$O95)), (1-Data!$O95), 1) * IF(AND($K$3="Yes", ISNUMBER(Data!$Q95)), (1-Data!$Q95), 1))</f>
        <v>0</v>
      </c>
      <c r="AM95" s="3">
        <f>IF(OR(Data!AN95="", Data!$H95="", $G95=""), 0, ((Data!AN95*Data!$H95*$G95)/2000) * IF(AND(AM$5="Particulate", ISNUMBER(Data!$O95)), (1-Data!$O95), 1) * IF(AND($K$3="Yes", ISNUMBER(Data!$Q95)), (1-Data!$Q95), 1))</f>
        <v>0</v>
      </c>
      <c r="AN95" s="3">
        <f>IF(OR(Data!AO95="", Data!$H95="", $G95=""), 0, ((Data!AO95*Data!$H95*$G95)/2000) * IF(AND(AN$5="Particulate", ISNUMBER(Data!$O95)), (1-Data!$O95), 1) * IF(AND($K$3="Yes", ISNUMBER(Data!$Q95)), (1-Data!$Q95), 1))</f>
        <v>0</v>
      </c>
      <c r="AO95" s="3">
        <f>IF(OR(Data!AP95="", Data!$H95="", $G95=""), 0, ((Data!AP95*Data!$H95*$G95)/2000) * IF(AND(AO$5="Particulate", ISNUMBER(Data!$O95)), (1-Data!$O95), 1) * IF(AND($K$3="Yes", ISNUMBER(Data!$Q95)), (1-Data!$Q95), 1))</f>
        <v>0</v>
      </c>
      <c r="AP95" s="3">
        <f>IF(OR(Data!AQ95="", Data!$H95="", $G95=""), 0, ((Data!AQ95*Data!$H95*$G95)/2000) * IF(AND(AP$5="Particulate", ISNUMBER(Data!$O95)), (1-Data!$O95), 1) * IF(AND($K$3="Yes", ISNUMBER(Data!$Q95)), (1-Data!$Q95), 1))</f>
        <v>0</v>
      </c>
      <c r="AQ95" s="3">
        <f>IF(OR(Data!AR95="", Data!$H95="", $G95=""), 0, ((Data!AR95*Data!$H95*$G95)/2000) * IF(AND(AQ$5="Particulate", ISNUMBER(Data!$O95)), (1-Data!$O95), 1) * IF(AND($K$3="Yes", ISNUMBER(Data!$Q95)), (1-Data!$Q95), 1))</f>
        <v>0</v>
      </c>
      <c r="AR95" s="3">
        <f>IF(OR(Data!AS95="", Data!$H95="", $G95=""), 0, ((Data!AS95*Data!$H95*$G95)/2000) * IF(AND(AR$5="Particulate", ISNUMBER(Data!$O95)), (1-Data!$O95), 1) * IF(AND($K$3="Yes", ISNUMBER(Data!$Q95)), (1-Data!$Q95), 1))</f>
        <v>0</v>
      </c>
      <c r="AS95" s="3">
        <f>IF(OR(Data!AT95="", Data!$H95="", $G95=""), 0, ((Data!AT95*Data!$H95*$G95)/2000) * IF(AND(AS$5="Particulate", ISNUMBER(Data!$O95)), (1-Data!$O95), 1) * IF(AND($K$3="Yes", ISNUMBER(Data!$Q95)), (1-Data!$Q95), 1))</f>
        <v>0</v>
      </c>
      <c r="AT95" s="3">
        <f>IF(OR(Data!AU95="", Data!$H95="", $G95=""), 0, ((Data!AU95*Data!$H95*$G95)/2000) * IF(AND(AT$5="Particulate", ISNUMBER(Data!$O95)), (1-Data!$O95), 1) * IF(AND($K$3="Yes", ISNUMBER(Data!$Q95)), (1-Data!$Q95), 1))</f>
        <v>0</v>
      </c>
      <c r="AU95" s="3">
        <f>IF(OR(Data!AV95="", Data!$H95="", $G95=""), 0, ((Data!AV95*Data!$H95*$G95)/2000) * IF(AND(AU$5="Particulate", ISNUMBER(Data!$O95)), (1-Data!$O95), 1) * IF(AND($K$3="Yes", ISNUMBER(Data!$Q95)), (1-Data!$Q95), 1))</f>
        <v>0</v>
      </c>
      <c r="AV95" s="3">
        <f>IF(OR(Data!AW95="", Data!$H95="", $G95=""), 0, ((Data!AW95*Data!$H95*$G95)/2000) * IF(AND(AV$5="Particulate", ISNUMBER(Data!$O95)), (1-Data!$O95), 1) * IF(AND($K$3="Yes", ISNUMBER(Data!$Q95)), (1-Data!$Q95), 1))</f>
        <v>0</v>
      </c>
      <c r="AW95" s="3">
        <f>IF(OR(Data!AX95="", Data!$H95="", $G95=""), 0, ((Data!AX95*Data!$H95*$G95)/2000) * IF(AND(AW$5="Particulate", ISNUMBER(Data!$O95)), (1-Data!$O95), 1) * IF(AND($K$3="Yes", ISNUMBER(Data!$Q95)), (1-Data!$Q95), 1))</f>
        <v>0</v>
      </c>
      <c r="AX95" s="3">
        <f>IF(OR(Data!AY95="", Data!$H95="", $G95=""), 0, ((Data!AY95*Data!$H95*$G95)/2000) * IF(AND(AX$5="Particulate", ISNUMBER(Data!$O95)), (1-Data!$O95), 1) * IF(AND($K$3="Yes", ISNUMBER(Data!$Q95)), (1-Data!$Q95), 1))</f>
        <v>0</v>
      </c>
      <c r="AY95" s="3">
        <f>IF(OR(Data!AZ95="", Data!$H95="", $G95=""), 0, ((Data!AZ95*Data!$H95*$G95)/2000) * IF(AND(AY$5="Particulate", ISNUMBER(Data!$O95)), (1-Data!$O95), 1) * IF(AND($K$3="Yes", ISNUMBER(Data!$Q95)), (1-Data!$Q95), 1))</f>
        <v>0</v>
      </c>
      <c r="AZ95" s="3">
        <f>IF(OR(Data!BA95="", Data!$H95="", $G95=""), 0, ((Data!BA95*Data!$H95*$G95)/2000) * IF(AND(AZ$5="Particulate", ISNUMBER(Data!$O95)), (1-Data!$O95), 1) * IF(AND($K$3="Yes", ISNUMBER(Data!$Q95)), (1-Data!$Q95), 1))</f>
        <v>0</v>
      </c>
      <c r="BA95" s="3">
        <f>IF(OR(Data!BB95="", Data!$H95="", $G95=""), 0, ((Data!BB95*Data!$H95*$G95)/2000) * IF(AND(BA$5="Particulate", ISNUMBER(Data!$O95)), (1-Data!$O95), 1) * IF(AND($K$3="Yes", ISNUMBER(Data!$Q95)), (1-Data!$Q95), 1))</f>
        <v>0</v>
      </c>
      <c r="BB95" s="3">
        <f>IF(OR(Data!BC95="", Data!$H95="", $G95=""), 0, ((Data!BC95*Data!$H95*$G95)/2000) * IF(AND(BB$5="Particulate", ISNUMBER(Data!$O95)), (1-Data!$O95), 1) * IF(AND($K$3="Yes", ISNUMBER(Data!$Q95)), (1-Data!$Q95), 1))</f>
        <v>0</v>
      </c>
      <c r="BC95" s="3">
        <f>IF(OR(Data!BD95="", Data!$H95="", $G95=""), 0, ((Data!BD95*Data!$H95*$G95)/2000) * IF(AND(BC$5="Particulate", ISNUMBER(Data!$O95)), (1-Data!$O95), 1) * IF(AND($K$3="Yes", ISNUMBER(Data!$Q95)), (1-Data!$Q95), 1))</f>
        <v>0</v>
      </c>
      <c r="BD95" s="3">
        <f>IF(OR(Data!BE95="", Data!$H95="", $G95=""), 0, ((Data!BE95*Data!$H95*$G95)/2000) * IF(AND(BD$5="Particulate", ISNUMBER(Data!$O95)), (1-Data!$O95), 1) * IF(AND($K$3="Yes", ISNUMBER(Data!$Q95)), (1-Data!$Q95), 1))</f>
        <v>0</v>
      </c>
      <c r="BE95" s="3">
        <f>IF(OR(Data!BF95="", Data!$H95="", $G95=""), 0, ((Data!BF95*Data!$H95*$G95)/2000) * IF(AND(BE$5="Particulate", ISNUMBER(Data!$O95)), (1-Data!$O95), 1) * IF(AND($K$3="Yes", ISNUMBER(Data!$Q95)), (1-Data!$Q95), 1))</f>
        <v>0</v>
      </c>
      <c r="BF95" s="3">
        <f>IF(OR(Data!BG95="", Data!$H95="", $G95=""), 0, ((Data!BG95*Data!$H95*$G95)/2000) * IF(AND(BF$5="Particulate", ISNUMBER(Data!$O95)), (1-Data!$O95), 1) * IF(AND($K$3="Yes", ISNUMBER(Data!$Q95)), (1-Data!$Q95), 1))</f>
        <v>0</v>
      </c>
      <c r="BG95" s="3">
        <f>IF(OR(Data!BH95="", Data!$H95="", $G95=""), 0, ((Data!BH95*Data!$H95*$G95)/2000) * IF(AND(BG$5="Particulate", ISNUMBER(Data!$O95)), (1-Data!$O95), 1) * IF(AND($K$3="Yes", ISNUMBER(Data!$Q95)), (1-Data!$Q95), 1))</f>
        <v>0</v>
      </c>
      <c r="BH95" s="3">
        <f>IF(OR(Data!BI95="", Data!$H95="", $G95=""), 0, ((Data!BI95*Data!$H95*$G95)/2000) * IF(AND(BH$5="Particulate", ISNUMBER(Data!$O95)), (1-Data!$O95), 1) * IF(AND($K$3="Yes", ISNUMBER(Data!$Q95)), (1-Data!$Q95), 1))</f>
        <v>0</v>
      </c>
      <c r="BI95" s="3">
        <f>IF(OR(Data!BJ95="", Data!$H95="", $G95=""), 0, ((Data!BJ95*Data!$H95*$G95)/2000) * IF(AND(BI$5="Particulate", ISNUMBER(Data!$O95)), (1-Data!$O95), 1) * IF(AND($K$3="Yes", ISNUMBER(Data!$Q95)), (1-Data!$Q95), 1))</f>
        <v>0</v>
      </c>
      <c r="BJ95" s="3">
        <f>IF(OR(Data!BK95="", Data!$H95="", $G95=""), 0, ((Data!BK95*Data!$H95*$G95)/2000) * IF(AND(BJ$5="Particulate", ISNUMBER(Data!$O95)), (1-Data!$O95), 1) * IF(AND($K$3="Yes", ISNUMBER(Data!$Q95)), (1-Data!$Q95), 1))</f>
        <v>0</v>
      </c>
      <c r="BK95" s="3">
        <f>IF(OR(Data!BL95="", Data!$H95="", $G95=""), 0, ((Data!BL95*Data!$H95*$G95)/2000) * IF(AND(BK$5="Particulate", ISNUMBER(Data!$O95)), (1-Data!$O95), 1) * IF(AND($K$3="Yes", ISNUMBER(Data!$Q95)), (1-Data!$Q95), 1))</f>
        <v>0</v>
      </c>
      <c r="BL95" s="3">
        <f>IF(OR(Data!BM95="", Data!$H95="", $G95=""), 0, ((Data!BM95*Data!$H95*$G95)/2000) * IF(AND(BL$5="Particulate", ISNUMBER(Data!$O95)), (1-Data!$O95), 1) * IF(AND($K$3="Yes", ISNUMBER(Data!$Q95)), (1-Data!$Q95), 1))</f>
        <v>0</v>
      </c>
      <c r="BM95" s="3">
        <f>IF(OR(Data!BN95="", Data!$H95="", $G95=""), 0, ((Data!BN95*Data!$H95*$G95)/2000) * IF(AND(BM$5="Particulate", ISNUMBER(Data!$O95)), (1-Data!$O95), 1) * IF(AND($K$3="Yes", ISNUMBER(Data!$Q95)), (1-Data!$Q95), 1))</f>
        <v>0</v>
      </c>
      <c r="BN95" s="3">
        <f>IF(OR(Data!BO95="", Data!$H95="", $G95=""), 0, ((Data!BO95*Data!$H95*$G95)/2000) * IF(AND(BN$5="Particulate", ISNUMBER(Data!$O95)), (1-Data!$O95), 1) * IF(AND($K$3="Yes", ISNUMBER(Data!$Q95)), (1-Data!$Q95), 1))</f>
        <v>0</v>
      </c>
      <c r="BO95" s="3">
        <f>IF(OR(Data!BP95="", Data!$H95="", $G95=""), 0, ((Data!BP95*Data!$H95*$G95)/2000) * IF(AND(BO$5="Particulate", ISNUMBER(Data!$O95)), (1-Data!$O95), 1) * IF(AND($K$3="Yes", ISNUMBER(Data!$Q95)), (1-Data!$Q95), 1))</f>
        <v>0</v>
      </c>
      <c r="BP95" s="3">
        <f>IF(OR(Data!BQ95="", Data!$H95="", $G95=""), 0, ((Data!BQ95*Data!$H95*$G95)/2000) * IF(AND(BP$5="Particulate", ISNUMBER(Data!$O95)), (1-Data!$O95), 1) * IF(AND($K$3="Yes", ISNUMBER(Data!$Q95)), (1-Data!$Q95), 1))</f>
        <v>0</v>
      </c>
      <c r="BQ95" s="3">
        <f>IF(OR(Data!BR95="", Data!$H95="", $G95=""), 0, ((Data!BR95*Data!$H95*$G95)/2000) * IF(AND(BQ$5="Particulate", ISNUMBER(Data!$O95)), (1-Data!$O95), 1) * IF(AND($K$3="Yes", ISNUMBER(Data!$Q95)), (1-Data!$Q95), 1))</f>
        <v>0</v>
      </c>
      <c r="BR95" s="3">
        <f>IF(OR(Data!BS95="", Data!$H95="", $G95=""), 0, ((Data!BS95*Data!$H95*$G95)/2000) * IF(AND(BR$5="Particulate", ISNUMBER(Data!$O95)), (1-Data!$O95), 1) * IF(AND($K$3="Yes", ISNUMBER(Data!$Q95)), (1-Data!$Q95), 1))</f>
        <v>0</v>
      </c>
      <c r="BS95" s="3">
        <f>IF(OR(Data!BT95="", Data!$H95="", $G95=""), 0, ((Data!BT95*Data!$H95*$G95)/2000) * IF(AND(BS$5="Particulate", ISNUMBER(Data!$O95)), (1-Data!$O95), 1) * IF(AND($K$3="Yes", ISNUMBER(Data!$Q95)), (1-Data!$Q95), 1))</f>
        <v>0</v>
      </c>
      <c r="BT95" s="3">
        <f>IF(OR(Data!BU95="", Data!$H95="", $G95=""), 0, ((Data!BU95*Data!$H95*$G95)/2000) * IF(AND(BT$5="Particulate", ISNUMBER(Data!$O95)), (1-Data!$O95), 1) * IF(AND($K$3="Yes", ISNUMBER(Data!$Q95)), (1-Data!$Q95), 1))</f>
        <v>0</v>
      </c>
      <c r="BU95" s="3">
        <f>IF(OR(Data!BV95="", Data!$H95="", $G95=""), 0, ((Data!BV95*Data!$H95*$G95)/2000) * IF(AND(BU$5="Particulate", ISNUMBER(Data!$O95)), (1-Data!$O95), 1) * IF(AND($K$3="Yes", ISNUMBER(Data!$Q95)), (1-Data!$Q95), 1))</f>
        <v>0</v>
      </c>
      <c r="BV95" s="3">
        <f>IF(OR(Data!BW95="", Data!$H95="", $G95=""), 0, ((Data!BW95*Data!$H95*$G95)/2000) * IF(AND(BV$5="Particulate", ISNUMBER(Data!$O95)), (1-Data!$O95), 1) * IF(AND($K$3="Yes", ISNUMBER(Data!$Q95)), (1-Data!$Q95), 1))</f>
        <v>0</v>
      </c>
      <c r="BW95" s="3">
        <f>IF(OR(Data!BX95="", Data!$H95="", $G95=""), 0, ((Data!BX95*Data!$H95*$G95)/2000) * IF(AND(BW$5="Particulate", ISNUMBER(Data!$O95)), (1-Data!$O95), 1) * IF(AND($K$3="Yes", ISNUMBER(Data!$Q95)), (1-Data!$Q95), 1))</f>
        <v>0</v>
      </c>
      <c r="BX95" s="3">
        <f>IF(OR(Data!BY95="", Data!$H95="", $G95=""), 0, ((Data!BY95*Data!$H95*$G95)/2000) * IF(AND(BX$5="Particulate", ISNUMBER(Data!$O95)), (1-Data!$O95), 1) * IF(AND($K$3="Yes", ISNUMBER(Data!$Q95)), (1-Data!$Q95), 1))</f>
        <v>0</v>
      </c>
      <c r="BY95" s="3">
        <f>IF(OR(Data!BZ95="", Data!$H95="", $G95=""), 0, ((Data!BZ95*Data!$H95*$G95)/2000) * IF(AND(BY$5="Particulate", ISNUMBER(Data!$O95)), (1-Data!$O95), 1) * IF(AND($K$3="Yes", ISNUMBER(Data!$Q95)), (1-Data!$Q95), 1))</f>
        <v>0</v>
      </c>
      <c r="BZ95" s="3">
        <f>IF(OR(Data!CA95="", Data!$H95="", $G95=""), 0, ((Data!CA95*Data!$H95*$G95)/2000) * IF(AND(BZ$5="Particulate", ISNUMBER(Data!$O95)), (1-Data!$O95), 1) * IF(AND($K$3="Yes", ISNUMBER(Data!$Q95)), (1-Data!$Q95), 1))</f>
        <v>0</v>
      </c>
    </row>
    <row r="96" spans="1:78" x14ac:dyDescent="0.25">
      <c r="A96" s="347">
        <f>Data!A96</f>
        <v>88</v>
      </c>
      <c r="B96" s="108">
        <f>Data!B96</f>
        <v>0</v>
      </c>
      <c r="C96" s="108">
        <f>Data!C96</f>
        <v>0</v>
      </c>
      <c r="D96" s="108">
        <f>Data!D96</f>
        <v>0</v>
      </c>
      <c r="E96" s="108">
        <f>Data!E96</f>
        <v>0</v>
      </c>
      <c r="F96" s="108">
        <f>Data!F96</f>
        <v>0</v>
      </c>
      <c r="G96" s="189"/>
      <c r="Q96" s="365">
        <f>IF(ISNUMBER(Data!$K96), (Data!$K96*$G96)/2000, IF(AND(ISNUMBER(Data!$H96), ISNUMBER(Data!$I96)), (Data!$H96*Data!$I96*$G96)/2000, 0))</f>
        <v>0</v>
      </c>
      <c r="R96" s="17">
        <f>IF(ISNUMBER(Data!$L96), (Data!$L96*$G96)/2000, IF(AND(ISNUMBER(Data!$H96), ISNUMBER(Data!$J96)), (Data!$H96*Data!$J96*$G96)/2000, 0)) * IF(ISNUMBER(Data!$O96), 1-Data!$O96, 1) * IF(AND($K$3="yes",ISNUMBER(Data!$Q96)),(1-Data!$Q96),1)</f>
        <v>0</v>
      </c>
      <c r="S96" s="3">
        <f>IF(OR(Data!T96="", Data!$H96="", $G96=""), 0, ((Data!T96*Data!$H96*$G96)/2000) * IF(AND(S$5="Particulate", ISNUMBER(Data!$O96)), (1-Data!$O96), 1) * IF(AND($K$3="Yes", ISNUMBER(Data!$Q96)), (1-Data!$Q96), 1))</f>
        <v>0</v>
      </c>
      <c r="T96" s="3">
        <f>IF(OR(Data!U96="", Data!$H96="", $G96=""), 0, ((Data!U96*Data!$H96*$G96)/2000) * IF(AND(T$5="Particulate", ISNUMBER(Data!$O96)), (1-Data!$O96), 1) * IF(AND($K$3="Yes", ISNUMBER(Data!$Q96)), (1-Data!$Q96), 1))</f>
        <v>0</v>
      </c>
      <c r="U96" s="3">
        <f>IF(OR(Data!V96="", Data!$H96="", $G96=""), 0, ((Data!V96*Data!$H96*$G96)/2000) * IF(AND(U$5="Particulate", ISNUMBER(Data!$O96)), (1-Data!$O96), 1) * IF(AND($K$3="Yes", ISNUMBER(Data!$Q96)), (1-Data!$Q96), 1))</f>
        <v>0</v>
      </c>
      <c r="V96" s="3">
        <f>IF(OR(Data!W96="", Data!$H96="", $G96=""), 0, ((Data!W96*Data!$H96*$G96)/2000) * IF(AND(V$5="Particulate", ISNUMBER(Data!$O96)), (1-Data!$O96), 1) * IF(AND($K$3="Yes", ISNUMBER(Data!$Q96)), (1-Data!$Q96), 1))</f>
        <v>0</v>
      </c>
      <c r="W96" s="3">
        <f>IF(OR(Data!X96="", Data!$H96="", $G96=""), 0, ((Data!X96*Data!$H96*$G96)/2000) * IF(AND(W$5="Particulate", ISNUMBER(Data!$O96)), (1-Data!$O96), 1) * IF(AND($K$3="Yes", ISNUMBER(Data!$Q96)), (1-Data!$Q96), 1))</f>
        <v>0</v>
      </c>
      <c r="X96" s="3">
        <f>IF(OR(Data!Y96="", Data!$H96="", $G96=""), 0, ((Data!Y96*Data!$H96*$G96)/2000) * IF(AND(X$5="Particulate", ISNUMBER(Data!$O96)), (1-Data!$O96), 1) * IF(AND($K$3="Yes", ISNUMBER(Data!$Q96)), (1-Data!$Q96), 1))</f>
        <v>0</v>
      </c>
      <c r="Y96" s="3">
        <f>IF(OR(Data!Z96="", Data!$H96="", $G96=""), 0, ((Data!Z96*Data!$H96*$G96)/2000) * IF(AND(Y$5="Particulate", ISNUMBER(Data!$O96)), (1-Data!$O96), 1) * IF(AND($K$3="Yes", ISNUMBER(Data!$Q96)), (1-Data!$Q96), 1))</f>
        <v>0</v>
      </c>
      <c r="Z96" s="3">
        <f>IF(OR(Data!AA96="", Data!$H96="", $G96=""), 0, ((Data!AA96*Data!$H96*$G96)/2000) * IF(AND(Z$5="Particulate", ISNUMBER(Data!$O96)), (1-Data!$O96), 1) * IF(AND($K$3="Yes", ISNUMBER(Data!$Q96)), (1-Data!$Q96), 1))</f>
        <v>0</v>
      </c>
      <c r="AA96" s="3">
        <f>IF(OR(Data!AB96="", Data!$H96="", $G96=""), 0, ((Data!AB96*Data!$H96*$G96)/2000) * IF(AND(AA$5="Particulate", ISNUMBER(Data!$O96)), (1-Data!$O96), 1) * IF(AND($K$3="Yes", ISNUMBER(Data!$Q96)), (1-Data!$Q96), 1))</f>
        <v>0</v>
      </c>
      <c r="AB96" s="3">
        <f>IF(OR(Data!AC96="", Data!$H96="", $G96=""), 0, ((Data!AC96*Data!$H96*$G96)/2000) * IF(AND(AB$5="Particulate", ISNUMBER(Data!$O96)), (1-Data!$O96), 1) * IF(AND($K$3="Yes", ISNUMBER(Data!$Q96)), (1-Data!$Q96), 1))</f>
        <v>0</v>
      </c>
      <c r="AC96" s="3">
        <f>IF(OR(Data!AD96="", Data!$H96="", $G96=""), 0, ((Data!AD96*Data!$H96*$G96)/2000) * IF(AND(AC$5="Particulate", ISNUMBER(Data!$O96)), (1-Data!$O96), 1) * IF(AND($K$3="Yes", ISNUMBER(Data!$Q96)), (1-Data!$Q96), 1))</f>
        <v>0</v>
      </c>
      <c r="AD96" s="3">
        <f>IF(OR(Data!AE96="", Data!$H96="", $G96=""), 0, ((Data!AE96*Data!$H96*$G96)/2000) * IF(AND(AD$5="Particulate", ISNUMBER(Data!$O96)), (1-Data!$O96), 1) * IF(AND($K$3="Yes", ISNUMBER(Data!$Q96)), (1-Data!$Q96), 1))</f>
        <v>0</v>
      </c>
      <c r="AE96" s="3">
        <f>IF(OR(Data!AF96="", Data!$H96="", $G96=""), 0, ((Data!AF96*Data!$H96*$G96)/2000) * IF(AND(AE$5="Particulate", ISNUMBER(Data!$O96)), (1-Data!$O96), 1) * IF(AND($K$3="Yes", ISNUMBER(Data!$Q96)), (1-Data!$Q96), 1))</f>
        <v>0</v>
      </c>
      <c r="AF96" s="3">
        <f>IF(OR(Data!AG96="", Data!$H96="", $G96=""), 0, ((Data!AG96*Data!$H96*$G96)/2000) * IF(AND(AF$5="Particulate", ISNUMBER(Data!$O96)), (1-Data!$O96), 1) * IF(AND($K$3="Yes", ISNUMBER(Data!$Q96)), (1-Data!$Q96), 1))</f>
        <v>0</v>
      </c>
      <c r="AG96" s="3">
        <f>IF(OR(Data!AH96="", Data!$H96="", $G96=""), 0, ((Data!AH96*Data!$H96*$G96)/2000) * IF(AND(AG$5="Particulate", ISNUMBER(Data!$O96)), (1-Data!$O96), 1) * IF(AND($K$3="Yes", ISNUMBER(Data!$Q96)), (1-Data!$Q96), 1))</f>
        <v>0</v>
      </c>
      <c r="AH96" s="3">
        <f>IF(OR(Data!AI96="", Data!$H96="", $G96=""), 0, ((Data!AI96*Data!$H96*$G96)/2000) * IF(AND(AH$5="Particulate", ISNUMBER(Data!$O96)), (1-Data!$O96), 1) * IF(AND($K$3="Yes", ISNUMBER(Data!$Q96)), (1-Data!$Q96), 1))</f>
        <v>0</v>
      </c>
      <c r="AI96" s="3">
        <f>IF(OR(Data!AJ96="", Data!$H96="", $G96=""), 0, ((Data!AJ96*Data!$H96*$G96)/2000) * IF(AND(AI$5="Particulate", ISNUMBER(Data!$O96)), (1-Data!$O96), 1) * IF(AND($K$3="Yes", ISNUMBER(Data!$Q96)), (1-Data!$Q96), 1))</f>
        <v>0</v>
      </c>
      <c r="AJ96" s="3">
        <f>IF(OR(Data!AK96="", Data!$H96="", $G96=""), 0, ((Data!AK96*Data!$H96*$G96)/2000) * IF(AND(AJ$5="Particulate", ISNUMBER(Data!$O96)), (1-Data!$O96), 1) * IF(AND($K$3="Yes", ISNUMBER(Data!$Q96)), (1-Data!$Q96), 1))</f>
        <v>0</v>
      </c>
      <c r="AK96" s="3">
        <f>IF(OR(Data!AL96="", Data!$H96="", $G96=""), 0, ((Data!AL96*Data!$H96*$G96)/2000) * IF(AND(AK$5="Particulate", ISNUMBER(Data!$O96)), (1-Data!$O96), 1) * IF(AND($K$3="Yes", ISNUMBER(Data!$Q96)), (1-Data!$Q96), 1))</f>
        <v>0</v>
      </c>
      <c r="AL96" s="3">
        <f>IF(OR(Data!AM96="", Data!$H96="", $G96=""), 0, ((Data!AM96*Data!$H96*$G96)/2000) * IF(AND(AL$5="Particulate", ISNUMBER(Data!$O96)), (1-Data!$O96), 1) * IF(AND($K$3="Yes", ISNUMBER(Data!$Q96)), (1-Data!$Q96), 1))</f>
        <v>0</v>
      </c>
      <c r="AM96" s="3">
        <f>IF(OR(Data!AN96="", Data!$H96="", $G96=""), 0, ((Data!AN96*Data!$H96*$G96)/2000) * IF(AND(AM$5="Particulate", ISNUMBER(Data!$O96)), (1-Data!$O96), 1) * IF(AND($K$3="Yes", ISNUMBER(Data!$Q96)), (1-Data!$Q96), 1))</f>
        <v>0</v>
      </c>
      <c r="AN96" s="3">
        <f>IF(OR(Data!AO96="", Data!$H96="", $G96=""), 0, ((Data!AO96*Data!$H96*$G96)/2000) * IF(AND(AN$5="Particulate", ISNUMBER(Data!$O96)), (1-Data!$O96), 1) * IF(AND($K$3="Yes", ISNUMBER(Data!$Q96)), (1-Data!$Q96), 1))</f>
        <v>0</v>
      </c>
      <c r="AO96" s="3">
        <f>IF(OR(Data!AP96="", Data!$H96="", $G96=""), 0, ((Data!AP96*Data!$H96*$G96)/2000) * IF(AND(AO$5="Particulate", ISNUMBER(Data!$O96)), (1-Data!$O96), 1) * IF(AND($K$3="Yes", ISNUMBER(Data!$Q96)), (1-Data!$Q96), 1))</f>
        <v>0</v>
      </c>
      <c r="AP96" s="3">
        <f>IF(OR(Data!AQ96="", Data!$H96="", $G96=""), 0, ((Data!AQ96*Data!$H96*$G96)/2000) * IF(AND(AP$5="Particulate", ISNUMBER(Data!$O96)), (1-Data!$O96), 1) * IF(AND($K$3="Yes", ISNUMBER(Data!$Q96)), (1-Data!$Q96), 1))</f>
        <v>0</v>
      </c>
      <c r="AQ96" s="3">
        <f>IF(OR(Data!AR96="", Data!$H96="", $G96=""), 0, ((Data!AR96*Data!$H96*$G96)/2000) * IF(AND(AQ$5="Particulate", ISNUMBER(Data!$O96)), (1-Data!$O96), 1) * IF(AND($K$3="Yes", ISNUMBER(Data!$Q96)), (1-Data!$Q96), 1))</f>
        <v>0</v>
      </c>
      <c r="AR96" s="3">
        <f>IF(OR(Data!AS96="", Data!$H96="", $G96=""), 0, ((Data!AS96*Data!$H96*$G96)/2000) * IF(AND(AR$5="Particulate", ISNUMBER(Data!$O96)), (1-Data!$O96), 1) * IF(AND($K$3="Yes", ISNUMBER(Data!$Q96)), (1-Data!$Q96), 1))</f>
        <v>0</v>
      </c>
      <c r="AS96" s="3">
        <f>IF(OR(Data!AT96="", Data!$H96="", $G96=""), 0, ((Data!AT96*Data!$H96*$G96)/2000) * IF(AND(AS$5="Particulate", ISNUMBER(Data!$O96)), (1-Data!$O96), 1) * IF(AND($K$3="Yes", ISNUMBER(Data!$Q96)), (1-Data!$Q96), 1))</f>
        <v>0</v>
      </c>
      <c r="AT96" s="3">
        <f>IF(OR(Data!AU96="", Data!$H96="", $G96=""), 0, ((Data!AU96*Data!$H96*$G96)/2000) * IF(AND(AT$5="Particulate", ISNUMBER(Data!$O96)), (1-Data!$O96), 1) * IF(AND($K$3="Yes", ISNUMBER(Data!$Q96)), (1-Data!$Q96), 1))</f>
        <v>0</v>
      </c>
      <c r="AU96" s="3">
        <f>IF(OR(Data!AV96="", Data!$H96="", $G96=""), 0, ((Data!AV96*Data!$H96*$G96)/2000) * IF(AND(AU$5="Particulate", ISNUMBER(Data!$O96)), (1-Data!$O96), 1) * IF(AND($K$3="Yes", ISNUMBER(Data!$Q96)), (1-Data!$Q96), 1))</f>
        <v>0</v>
      </c>
      <c r="AV96" s="3">
        <f>IF(OR(Data!AW96="", Data!$H96="", $G96=""), 0, ((Data!AW96*Data!$H96*$G96)/2000) * IF(AND(AV$5="Particulate", ISNUMBER(Data!$O96)), (1-Data!$O96), 1) * IF(AND($K$3="Yes", ISNUMBER(Data!$Q96)), (1-Data!$Q96), 1))</f>
        <v>0</v>
      </c>
      <c r="AW96" s="3">
        <f>IF(OR(Data!AX96="", Data!$H96="", $G96=""), 0, ((Data!AX96*Data!$H96*$G96)/2000) * IF(AND(AW$5="Particulate", ISNUMBER(Data!$O96)), (1-Data!$O96), 1) * IF(AND($K$3="Yes", ISNUMBER(Data!$Q96)), (1-Data!$Q96), 1))</f>
        <v>0</v>
      </c>
      <c r="AX96" s="3">
        <f>IF(OR(Data!AY96="", Data!$H96="", $G96=""), 0, ((Data!AY96*Data!$H96*$G96)/2000) * IF(AND(AX$5="Particulate", ISNUMBER(Data!$O96)), (1-Data!$O96), 1) * IF(AND($K$3="Yes", ISNUMBER(Data!$Q96)), (1-Data!$Q96), 1))</f>
        <v>0</v>
      </c>
      <c r="AY96" s="3">
        <f>IF(OR(Data!AZ96="", Data!$H96="", $G96=""), 0, ((Data!AZ96*Data!$H96*$G96)/2000) * IF(AND(AY$5="Particulate", ISNUMBER(Data!$O96)), (1-Data!$O96), 1) * IF(AND($K$3="Yes", ISNUMBER(Data!$Q96)), (1-Data!$Q96), 1))</f>
        <v>0</v>
      </c>
      <c r="AZ96" s="3">
        <f>IF(OR(Data!BA96="", Data!$H96="", $G96=""), 0, ((Data!BA96*Data!$H96*$G96)/2000) * IF(AND(AZ$5="Particulate", ISNUMBER(Data!$O96)), (1-Data!$O96), 1) * IF(AND($K$3="Yes", ISNUMBER(Data!$Q96)), (1-Data!$Q96), 1))</f>
        <v>0</v>
      </c>
      <c r="BA96" s="3">
        <f>IF(OR(Data!BB96="", Data!$H96="", $G96=""), 0, ((Data!BB96*Data!$H96*$G96)/2000) * IF(AND(BA$5="Particulate", ISNUMBER(Data!$O96)), (1-Data!$O96), 1) * IF(AND($K$3="Yes", ISNUMBER(Data!$Q96)), (1-Data!$Q96), 1))</f>
        <v>0</v>
      </c>
      <c r="BB96" s="3">
        <f>IF(OR(Data!BC96="", Data!$H96="", $G96=""), 0, ((Data!BC96*Data!$H96*$G96)/2000) * IF(AND(BB$5="Particulate", ISNUMBER(Data!$O96)), (1-Data!$O96), 1) * IF(AND($K$3="Yes", ISNUMBER(Data!$Q96)), (1-Data!$Q96), 1))</f>
        <v>0</v>
      </c>
      <c r="BC96" s="3">
        <f>IF(OR(Data!BD96="", Data!$H96="", $G96=""), 0, ((Data!BD96*Data!$H96*$G96)/2000) * IF(AND(BC$5="Particulate", ISNUMBER(Data!$O96)), (1-Data!$O96), 1) * IF(AND($K$3="Yes", ISNUMBER(Data!$Q96)), (1-Data!$Q96), 1))</f>
        <v>0</v>
      </c>
      <c r="BD96" s="3">
        <f>IF(OR(Data!BE96="", Data!$H96="", $G96=""), 0, ((Data!BE96*Data!$H96*$G96)/2000) * IF(AND(BD$5="Particulate", ISNUMBER(Data!$O96)), (1-Data!$O96), 1) * IF(AND($K$3="Yes", ISNUMBER(Data!$Q96)), (1-Data!$Q96), 1))</f>
        <v>0</v>
      </c>
      <c r="BE96" s="3">
        <f>IF(OR(Data!BF96="", Data!$H96="", $G96=""), 0, ((Data!BF96*Data!$H96*$G96)/2000) * IF(AND(BE$5="Particulate", ISNUMBER(Data!$O96)), (1-Data!$O96), 1) * IF(AND($K$3="Yes", ISNUMBER(Data!$Q96)), (1-Data!$Q96), 1))</f>
        <v>0</v>
      </c>
      <c r="BF96" s="3">
        <f>IF(OR(Data!BG96="", Data!$H96="", $G96=""), 0, ((Data!BG96*Data!$H96*$G96)/2000) * IF(AND(BF$5="Particulate", ISNUMBER(Data!$O96)), (1-Data!$O96), 1) * IF(AND($K$3="Yes", ISNUMBER(Data!$Q96)), (1-Data!$Q96), 1))</f>
        <v>0</v>
      </c>
      <c r="BG96" s="3">
        <f>IF(OR(Data!BH96="", Data!$H96="", $G96=""), 0, ((Data!BH96*Data!$H96*$G96)/2000) * IF(AND(BG$5="Particulate", ISNUMBER(Data!$O96)), (1-Data!$O96), 1) * IF(AND($K$3="Yes", ISNUMBER(Data!$Q96)), (1-Data!$Q96), 1))</f>
        <v>0</v>
      </c>
      <c r="BH96" s="3">
        <f>IF(OR(Data!BI96="", Data!$H96="", $G96=""), 0, ((Data!BI96*Data!$H96*$G96)/2000) * IF(AND(BH$5="Particulate", ISNUMBER(Data!$O96)), (1-Data!$O96), 1) * IF(AND($K$3="Yes", ISNUMBER(Data!$Q96)), (1-Data!$Q96), 1))</f>
        <v>0</v>
      </c>
      <c r="BI96" s="3">
        <f>IF(OR(Data!BJ96="", Data!$H96="", $G96=""), 0, ((Data!BJ96*Data!$H96*$G96)/2000) * IF(AND(BI$5="Particulate", ISNUMBER(Data!$O96)), (1-Data!$O96), 1) * IF(AND($K$3="Yes", ISNUMBER(Data!$Q96)), (1-Data!$Q96), 1))</f>
        <v>0</v>
      </c>
      <c r="BJ96" s="3">
        <f>IF(OR(Data!BK96="", Data!$H96="", $G96=""), 0, ((Data!BK96*Data!$H96*$G96)/2000) * IF(AND(BJ$5="Particulate", ISNUMBER(Data!$O96)), (1-Data!$O96), 1) * IF(AND($K$3="Yes", ISNUMBER(Data!$Q96)), (1-Data!$Q96), 1))</f>
        <v>0</v>
      </c>
      <c r="BK96" s="3">
        <f>IF(OR(Data!BL96="", Data!$H96="", $G96=""), 0, ((Data!BL96*Data!$H96*$G96)/2000) * IF(AND(BK$5="Particulate", ISNUMBER(Data!$O96)), (1-Data!$O96), 1) * IF(AND($K$3="Yes", ISNUMBER(Data!$Q96)), (1-Data!$Q96), 1))</f>
        <v>0</v>
      </c>
      <c r="BL96" s="3">
        <f>IF(OR(Data!BM96="", Data!$H96="", $G96=""), 0, ((Data!BM96*Data!$H96*$G96)/2000) * IF(AND(BL$5="Particulate", ISNUMBER(Data!$O96)), (1-Data!$O96), 1) * IF(AND($K$3="Yes", ISNUMBER(Data!$Q96)), (1-Data!$Q96), 1))</f>
        <v>0</v>
      </c>
      <c r="BM96" s="3">
        <f>IF(OR(Data!BN96="", Data!$H96="", $G96=""), 0, ((Data!BN96*Data!$H96*$G96)/2000) * IF(AND(BM$5="Particulate", ISNUMBER(Data!$O96)), (1-Data!$O96), 1) * IF(AND($K$3="Yes", ISNUMBER(Data!$Q96)), (1-Data!$Q96), 1))</f>
        <v>0</v>
      </c>
      <c r="BN96" s="3">
        <f>IF(OR(Data!BO96="", Data!$H96="", $G96=""), 0, ((Data!BO96*Data!$H96*$G96)/2000) * IF(AND(BN$5="Particulate", ISNUMBER(Data!$O96)), (1-Data!$O96), 1) * IF(AND($K$3="Yes", ISNUMBER(Data!$Q96)), (1-Data!$Q96), 1))</f>
        <v>0</v>
      </c>
      <c r="BO96" s="3">
        <f>IF(OR(Data!BP96="", Data!$H96="", $G96=""), 0, ((Data!BP96*Data!$H96*$G96)/2000) * IF(AND(BO$5="Particulate", ISNUMBER(Data!$O96)), (1-Data!$O96), 1) * IF(AND($K$3="Yes", ISNUMBER(Data!$Q96)), (1-Data!$Q96), 1))</f>
        <v>0</v>
      </c>
      <c r="BP96" s="3">
        <f>IF(OR(Data!BQ96="", Data!$H96="", $G96=""), 0, ((Data!BQ96*Data!$H96*$G96)/2000) * IF(AND(BP$5="Particulate", ISNUMBER(Data!$O96)), (1-Data!$O96), 1) * IF(AND($K$3="Yes", ISNUMBER(Data!$Q96)), (1-Data!$Q96), 1))</f>
        <v>0</v>
      </c>
      <c r="BQ96" s="3">
        <f>IF(OR(Data!BR96="", Data!$H96="", $G96=""), 0, ((Data!BR96*Data!$H96*$G96)/2000) * IF(AND(BQ$5="Particulate", ISNUMBER(Data!$O96)), (1-Data!$O96), 1) * IF(AND($K$3="Yes", ISNUMBER(Data!$Q96)), (1-Data!$Q96), 1))</f>
        <v>0</v>
      </c>
      <c r="BR96" s="3">
        <f>IF(OR(Data!BS96="", Data!$H96="", $G96=""), 0, ((Data!BS96*Data!$H96*$G96)/2000) * IF(AND(BR$5="Particulate", ISNUMBER(Data!$O96)), (1-Data!$O96), 1) * IF(AND($K$3="Yes", ISNUMBER(Data!$Q96)), (1-Data!$Q96), 1))</f>
        <v>0</v>
      </c>
      <c r="BS96" s="3">
        <f>IF(OR(Data!BT96="", Data!$H96="", $G96=""), 0, ((Data!BT96*Data!$H96*$G96)/2000) * IF(AND(BS$5="Particulate", ISNUMBER(Data!$O96)), (1-Data!$O96), 1) * IF(AND($K$3="Yes", ISNUMBER(Data!$Q96)), (1-Data!$Q96), 1))</f>
        <v>0</v>
      </c>
      <c r="BT96" s="3">
        <f>IF(OR(Data!BU96="", Data!$H96="", $G96=""), 0, ((Data!BU96*Data!$H96*$G96)/2000) * IF(AND(BT$5="Particulate", ISNUMBER(Data!$O96)), (1-Data!$O96), 1) * IF(AND($K$3="Yes", ISNUMBER(Data!$Q96)), (1-Data!$Q96), 1))</f>
        <v>0</v>
      </c>
      <c r="BU96" s="3">
        <f>IF(OR(Data!BV96="", Data!$H96="", $G96=""), 0, ((Data!BV96*Data!$H96*$G96)/2000) * IF(AND(BU$5="Particulate", ISNUMBER(Data!$O96)), (1-Data!$O96), 1) * IF(AND($K$3="Yes", ISNUMBER(Data!$Q96)), (1-Data!$Q96), 1))</f>
        <v>0</v>
      </c>
      <c r="BV96" s="3">
        <f>IF(OR(Data!BW96="", Data!$H96="", $G96=""), 0, ((Data!BW96*Data!$H96*$G96)/2000) * IF(AND(BV$5="Particulate", ISNUMBER(Data!$O96)), (1-Data!$O96), 1) * IF(AND($K$3="Yes", ISNUMBER(Data!$Q96)), (1-Data!$Q96), 1))</f>
        <v>0</v>
      </c>
      <c r="BW96" s="3">
        <f>IF(OR(Data!BX96="", Data!$H96="", $G96=""), 0, ((Data!BX96*Data!$H96*$G96)/2000) * IF(AND(BW$5="Particulate", ISNUMBER(Data!$O96)), (1-Data!$O96), 1) * IF(AND($K$3="Yes", ISNUMBER(Data!$Q96)), (1-Data!$Q96), 1))</f>
        <v>0</v>
      </c>
      <c r="BX96" s="3">
        <f>IF(OR(Data!BY96="", Data!$H96="", $G96=""), 0, ((Data!BY96*Data!$H96*$G96)/2000) * IF(AND(BX$5="Particulate", ISNUMBER(Data!$O96)), (1-Data!$O96), 1) * IF(AND($K$3="Yes", ISNUMBER(Data!$Q96)), (1-Data!$Q96), 1))</f>
        <v>0</v>
      </c>
      <c r="BY96" s="3">
        <f>IF(OR(Data!BZ96="", Data!$H96="", $G96=""), 0, ((Data!BZ96*Data!$H96*$G96)/2000) * IF(AND(BY$5="Particulate", ISNUMBER(Data!$O96)), (1-Data!$O96), 1) * IF(AND($K$3="Yes", ISNUMBER(Data!$Q96)), (1-Data!$Q96), 1))</f>
        <v>0</v>
      </c>
      <c r="BZ96" s="3">
        <f>IF(OR(Data!CA96="", Data!$H96="", $G96=""), 0, ((Data!CA96*Data!$H96*$G96)/2000) * IF(AND(BZ$5="Particulate", ISNUMBER(Data!$O96)), (1-Data!$O96), 1) * IF(AND($K$3="Yes", ISNUMBER(Data!$Q96)), (1-Data!$Q96), 1))</f>
        <v>0</v>
      </c>
    </row>
    <row r="97" spans="1:78" x14ac:dyDescent="0.25">
      <c r="A97" s="347">
        <f>Data!A97</f>
        <v>89</v>
      </c>
      <c r="B97" s="108">
        <f>Data!B97</f>
        <v>0</v>
      </c>
      <c r="C97" s="108">
        <f>Data!C97</f>
        <v>0</v>
      </c>
      <c r="D97" s="108">
        <f>Data!D97</f>
        <v>0</v>
      </c>
      <c r="E97" s="108">
        <f>Data!E97</f>
        <v>0</v>
      </c>
      <c r="F97" s="108">
        <f>Data!F97</f>
        <v>0</v>
      </c>
      <c r="G97" s="189"/>
      <c r="Q97" s="365">
        <f>IF(ISNUMBER(Data!$K97), (Data!$K97*$G97)/2000, IF(AND(ISNUMBER(Data!$H97), ISNUMBER(Data!$I97)), (Data!$H97*Data!$I97*$G97)/2000, 0))</f>
        <v>0</v>
      </c>
      <c r="R97" s="17">
        <f>IF(ISNUMBER(Data!$L97), (Data!$L97*$G97)/2000, IF(AND(ISNUMBER(Data!$H97), ISNUMBER(Data!$J97)), (Data!$H97*Data!$J97*$G97)/2000, 0)) * IF(ISNUMBER(Data!$O97), 1-Data!$O97, 1) * IF(AND($K$3="yes",ISNUMBER(Data!$Q97)),(1-Data!$Q97),1)</f>
        <v>0</v>
      </c>
      <c r="S97" s="3">
        <f>IF(OR(Data!T97="", Data!$H97="", $G97=""), 0, ((Data!T97*Data!$H97*$G97)/2000) * IF(AND(S$5="Particulate", ISNUMBER(Data!$O97)), (1-Data!$O97), 1) * IF(AND($K$3="Yes", ISNUMBER(Data!$Q97)), (1-Data!$Q97), 1))</f>
        <v>0</v>
      </c>
      <c r="T97" s="3">
        <f>IF(OR(Data!U97="", Data!$H97="", $G97=""), 0, ((Data!U97*Data!$H97*$G97)/2000) * IF(AND(T$5="Particulate", ISNUMBER(Data!$O97)), (1-Data!$O97), 1) * IF(AND($K$3="Yes", ISNUMBER(Data!$Q97)), (1-Data!$Q97), 1))</f>
        <v>0</v>
      </c>
      <c r="U97" s="3">
        <f>IF(OR(Data!V97="", Data!$H97="", $G97=""), 0, ((Data!V97*Data!$H97*$G97)/2000) * IF(AND(U$5="Particulate", ISNUMBER(Data!$O97)), (1-Data!$O97), 1) * IF(AND($K$3="Yes", ISNUMBER(Data!$Q97)), (1-Data!$Q97), 1))</f>
        <v>0</v>
      </c>
      <c r="V97" s="3">
        <f>IF(OR(Data!W97="", Data!$H97="", $G97=""), 0, ((Data!W97*Data!$H97*$G97)/2000) * IF(AND(V$5="Particulate", ISNUMBER(Data!$O97)), (1-Data!$O97), 1) * IF(AND($K$3="Yes", ISNUMBER(Data!$Q97)), (1-Data!$Q97), 1))</f>
        <v>0</v>
      </c>
      <c r="W97" s="3">
        <f>IF(OR(Data!X97="", Data!$H97="", $G97=""), 0, ((Data!X97*Data!$H97*$G97)/2000) * IF(AND(W$5="Particulate", ISNUMBER(Data!$O97)), (1-Data!$O97), 1) * IF(AND($K$3="Yes", ISNUMBER(Data!$Q97)), (1-Data!$Q97), 1))</f>
        <v>0</v>
      </c>
      <c r="X97" s="3">
        <f>IF(OR(Data!Y97="", Data!$H97="", $G97=""), 0, ((Data!Y97*Data!$H97*$G97)/2000) * IF(AND(X$5="Particulate", ISNUMBER(Data!$O97)), (1-Data!$O97), 1) * IF(AND($K$3="Yes", ISNUMBER(Data!$Q97)), (1-Data!$Q97), 1))</f>
        <v>0</v>
      </c>
      <c r="Y97" s="3">
        <f>IF(OR(Data!Z97="", Data!$H97="", $G97=""), 0, ((Data!Z97*Data!$H97*$G97)/2000) * IF(AND(Y$5="Particulate", ISNUMBER(Data!$O97)), (1-Data!$O97), 1) * IF(AND($K$3="Yes", ISNUMBER(Data!$Q97)), (1-Data!$Q97), 1))</f>
        <v>0</v>
      </c>
      <c r="Z97" s="3">
        <f>IF(OR(Data!AA97="", Data!$H97="", $G97=""), 0, ((Data!AA97*Data!$H97*$G97)/2000) * IF(AND(Z$5="Particulate", ISNUMBER(Data!$O97)), (1-Data!$O97), 1) * IF(AND($K$3="Yes", ISNUMBER(Data!$Q97)), (1-Data!$Q97), 1))</f>
        <v>0</v>
      </c>
      <c r="AA97" s="3">
        <f>IF(OR(Data!AB97="", Data!$H97="", $G97=""), 0, ((Data!AB97*Data!$H97*$G97)/2000) * IF(AND(AA$5="Particulate", ISNUMBER(Data!$O97)), (1-Data!$O97), 1) * IF(AND($K$3="Yes", ISNUMBER(Data!$Q97)), (1-Data!$Q97), 1))</f>
        <v>0</v>
      </c>
      <c r="AB97" s="3">
        <f>IF(OR(Data!AC97="", Data!$H97="", $G97=""), 0, ((Data!AC97*Data!$H97*$G97)/2000) * IF(AND(AB$5="Particulate", ISNUMBER(Data!$O97)), (1-Data!$O97), 1) * IF(AND($K$3="Yes", ISNUMBER(Data!$Q97)), (1-Data!$Q97), 1))</f>
        <v>0</v>
      </c>
      <c r="AC97" s="3">
        <f>IF(OR(Data!AD97="", Data!$H97="", $G97=""), 0, ((Data!AD97*Data!$H97*$G97)/2000) * IF(AND(AC$5="Particulate", ISNUMBER(Data!$O97)), (1-Data!$O97), 1) * IF(AND($K$3="Yes", ISNUMBER(Data!$Q97)), (1-Data!$Q97), 1))</f>
        <v>0</v>
      </c>
      <c r="AD97" s="3">
        <f>IF(OR(Data!AE97="", Data!$H97="", $G97=""), 0, ((Data!AE97*Data!$H97*$G97)/2000) * IF(AND(AD$5="Particulate", ISNUMBER(Data!$O97)), (1-Data!$O97), 1) * IF(AND($K$3="Yes", ISNUMBER(Data!$Q97)), (1-Data!$Q97), 1))</f>
        <v>0</v>
      </c>
      <c r="AE97" s="3">
        <f>IF(OR(Data!AF97="", Data!$H97="", $G97=""), 0, ((Data!AF97*Data!$H97*$G97)/2000) * IF(AND(AE$5="Particulate", ISNUMBER(Data!$O97)), (1-Data!$O97), 1) * IF(AND($K$3="Yes", ISNUMBER(Data!$Q97)), (1-Data!$Q97), 1))</f>
        <v>0</v>
      </c>
      <c r="AF97" s="3">
        <f>IF(OR(Data!AG97="", Data!$H97="", $G97=""), 0, ((Data!AG97*Data!$H97*$G97)/2000) * IF(AND(AF$5="Particulate", ISNUMBER(Data!$O97)), (1-Data!$O97), 1) * IF(AND($K$3="Yes", ISNUMBER(Data!$Q97)), (1-Data!$Q97), 1))</f>
        <v>0</v>
      </c>
      <c r="AG97" s="3">
        <f>IF(OR(Data!AH97="", Data!$H97="", $G97=""), 0, ((Data!AH97*Data!$H97*$G97)/2000) * IF(AND(AG$5="Particulate", ISNUMBER(Data!$O97)), (1-Data!$O97), 1) * IF(AND($K$3="Yes", ISNUMBER(Data!$Q97)), (1-Data!$Q97), 1))</f>
        <v>0</v>
      </c>
      <c r="AH97" s="3">
        <f>IF(OR(Data!AI97="", Data!$H97="", $G97=""), 0, ((Data!AI97*Data!$H97*$G97)/2000) * IF(AND(AH$5="Particulate", ISNUMBER(Data!$O97)), (1-Data!$O97), 1) * IF(AND($K$3="Yes", ISNUMBER(Data!$Q97)), (1-Data!$Q97), 1))</f>
        <v>0</v>
      </c>
      <c r="AI97" s="3">
        <f>IF(OR(Data!AJ97="", Data!$H97="", $G97=""), 0, ((Data!AJ97*Data!$H97*$G97)/2000) * IF(AND(AI$5="Particulate", ISNUMBER(Data!$O97)), (1-Data!$O97), 1) * IF(AND($K$3="Yes", ISNUMBER(Data!$Q97)), (1-Data!$Q97), 1))</f>
        <v>0</v>
      </c>
      <c r="AJ97" s="3">
        <f>IF(OR(Data!AK97="", Data!$H97="", $G97=""), 0, ((Data!AK97*Data!$H97*$G97)/2000) * IF(AND(AJ$5="Particulate", ISNUMBER(Data!$O97)), (1-Data!$O97), 1) * IF(AND($K$3="Yes", ISNUMBER(Data!$Q97)), (1-Data!$Q97), 1))</f>
        <v>0</v>
      </c>
      <c r="AK97" s="3">
        <f>IF(OR(Data!AL97="", Data!$H97="", $G97=""), 0, ((Data!AL97*Data!$H97*$G97)/2000) * IF(AND(AK$5="Particulate", ISNUMBER(Data!$O97)), (1-Data!$O97), 1) * IF(AND($K$3="Yes", ISNUMBER(Data!$Q97)), (1-Data!$Q97), 1))</f>
        <v>0</v>
      </c>
      <c r="AL97" s="3">
        <f>IF(OR(Data!AM97="", Data!$H97="", $G97=""), 0, ((Data!AM97*Data!$H97*$G97)/2000) * IF(AND(AL$5="Particulate", ISNUMBER(Data!$O97)), (1-Data!$O97), 1) * IF(AND($K$3="Yes", ISNUMBER(Data!$Q97)), (1-Data!$Q97), 1))</f>
        <v>0</v>
      </c>
      <c r="AM97" s="3">
        <f>IF(OR(Data!AN97="", Data!$H97="", $G97=""), 0, ((Data!AN97*Data!$H97*$G97)/2000) * IF(AND(AM$5="Particulate", ISNUMBER(Data!$O97)), (1-Data!$O97), 1) * IF(AND($K$3="Yes", ISNUMBER(Data!$Q97)), (1-Data!$Q97), 1))</f>
        <v>0</v>
      </c>
      <c r="AN97" s="3">
        <f>IF(OR(Data!AO97="", Data!$H97="", $G97=""), 0, ((Data!AO97*Data!$H97*$G97)/2000) * IF(AND(AN$5="Particulate", ISNUMBER(Data!$O97)), (1-Data!$O97), 1) * IF(AND($K$3="Yes", ISNUMBER(Data!$Q97)), (1-Data!$Q97), 1))</f>
        <v>0</v>
      </c>
      <c r="AO97" s="3">
        <f>IF(OR(Data!AP97="", Data!$H97="", $G97=""), 0, ((Data!AP97*Data!$H97*$G97)/2000) * IF(AND(AO$5="Particulate", ISNUMBER(Data!$O97)), (1-Data!$O97), 1) * IF(AND($K$3="Yes", ISNUMBER(Data!$Q97)), (1-Data!$Q97), 1))</f>
        <v>0</v>
      </c>
      <c r="AP97" s="3">
        <f>IF(OR(Data!AQ97="", Data!$H97="", $G97=""), 0, ((Data!AQ97*Data!$H97*$G97)/2000) * IF(AND(AP$5="Particulate", ISNUMBER(Data!$O97)), (1-Data!$O97), 1) * IF(AND($K$3="Yes", ISNUMBER(Data!$Q97)), (1-Data!$Q97), 1))</f>
        <v>0</v>
      </c>
      <c r="AQ97" s="3">
        <f>IF(OR(Data!AR97="", Data!$H97="", $G97=""), 0, ((Data!AR97*Data!$H97*$G97)/2000) * IF(AND(AQ$5="Particulate", ISNUMBER(Data!$O97)), (1-Data!$O97), 1) * IF(AND($K$3="Yes", ISNUMBER(Data!$Q97)), (1-Data!$Q97), 1))</f>
        <v>0</v>
      </c>
      <c r="AR97" s="3">
        <f>IF(OR(Data!AS97="", Data!$H97="", $G97=""), 0, ((Data!AS97*Data!$H97*$G97)/2000) * IF(AND(AR$5="Particulate", ISNUMBER(Data!$O97)), (1-Data!$O97), 1) * IF(AND($K$3="Yes", ISNUMBER(Data!$Q97)), (1-Data!$Q97), 1))</f>
        <v>0</v>
      </c>
      <c r="AS97" s="3">
        <f>IF(OR(Data!AT97="", Data!$H97="", $G97=""), 0, ((Data!AT97*Data!$H97*$G97)/2000) * IF(AND(AS$5="Particulate", ISNUMBER(Data!$O97)), (1-Data!$O97), 1) * IF(AND($K$3="Yes", ISNUMBER(Data!$Q97)), (1-Data!$Q97), 1))</f>
        <v>0</v>
      </c>
      <c r="AT97" s="3">
        <f>IF(OR(Data!AU97="", Data!$H97="", $G97=""), 0, ((Data!AU97*Data!$H97*$G97)/2000) * IF(AND(AT$5="Particulate", ISNUMBER(Data!$O97)), (1-Data!$O97), 1) * IF(AND($K$3="Yes", ISNUMBER(Data!$Q97)), (1-Data!$Q97), 1))</f>
        <v>0</v>
      </c>
      <c r="AU97" s="3">
        <f>IF(OR(Data!AV97="", Data!$H97="", $G97=""), 0, ((Data!AV97*Data!$H97*$G97)/2000) * IF(AND(AU$5="Particulate", ISNUMBER(Data!$O97)), (1-Data!$O97), 1) * IF(AND($K$3="Yes", ISNUMBER(Data!$Q97)), (1-Data!$Q97), 1))</f>
        <v>0</v>
      </c>
      <c r="AV97" s="3">
        <f>IF(OR(Data!AW97="", Data!$H97="", $G97=""), 0, ((Data!AW97*Data!$H97*$G97)/2000) * IF(AND(AV$5="Particulate", ISNUMBER(Data!$O97)), (1-Data!$O97), 1) * IF(AND($K$3="Yes", ISNUMBER(Data!$Q97)), (1-Data!$Q97), 1))</f>
        <v>0</v>
      </c>
      <c r="AW97" s="3">
        <f>IF(OR(Data!AX97="", Data!$H97="", $G97=""), 0, ((Data!AX97*Data!$H97*$G97)/2000) * IF(AND(AW$5="Particulate", ISNUMBER(Data!$O97)), (1-Data!$O97), 1) * IF(AND($K$3="Yes", ISNUMBER(Data!$Q97)), (1-Data!$Q97), 1))</f>
        <v>0</v>
      </c>
      <c r="AX97" s="3">
        <f>IF(OR(Data!AY97="", Data!$H97="", $G97=""), 0, ((Data!AY97*Data!$H97*$G97)/2000) * IF(AND(AX$5="Particulate", ISNUMBER(Data!$O97)), (1-Data!$O97), 1) * IF(AND($K$3="Yes", ISNUMBER(Data!$Q97)), (1-Data!$Q97), 1))</f>
        <v>0</v>
      </c>
      <c r="AY97" s="3">
        <f>IF(OR(Data!AZ97="", Data!$H97="", $G97=""), 0, ((Data!AZ97*Data!$H97*$G97)/2000) * IF(AND(AY$5="Particulate", ISNUMBER(Data!$O97)), (1-Data!$O97), 1) * IF(AND($K$3="Yes", ISNUMBER(Data!$Q97)), (1-Data!$Q97), 1))</f>
        <v>0</v>
      </c>
      <c r="AZ97" s="3">
        <f>IF(OR(Data!BA97="", Data!$H97="", $G97=""), 0, ((Data!BA97*Data!$H97*$G97)/2000) * IF(AND(AZ$5="Particulate", ISNUMBER(Data!$O97)), (1-Data!$O97), 1) * IF(AND($K$3="Yes", ISNUMBER(Data!$Q97)), (1-Data!$Q97), 1))</f>
        <v>0</v>
      </c>
      <c r="BA97" s="3">
        <f>IF(OR(Data!BB97="", Data!$H97="", $G97=""), 0, ((Data!BB97*Data!$H97*$G97)/2000) * IF(AND(BA$5="Particulate", ISNUMBER(Data!$O97)), (1-Data!$O97), 1) * IF(AND($K$3="Yes", ISNUMBER(Data!$Q97)), (1-Data!$Q97), 1))</f>
        <v>0</v>
      </c>
      <c r="BB97" s="3">
        <f>IF(OR(Data!BC97="", Data!$H97="", $G97=""), 0, ((Data!BC97*Data!$H97*$G97)/2000) * IF(AND(BB$5="Particulate", ISNUMBER(Data!$O97)), (1-Data!$O97), 1) * IF(AND($K$3="Yes", ISNUMBER(Data!$Q97)), (1-Data!$Q97), 1))</f>
        <v>0</v>
      </c>
      <c r="BC97" s="3">
        <f>IF(OR(Data!BD97="", Data!$H97="", $G97=""), 0, ((Data!BD97*Data!$H97*$G97)/2000) * IF(AND(BC$5="Particulate", ISNUMBER(Data!$O97)), (1-Data!$O97), 1) * IF(AND($K$3="Yes", ISNUMBER(Data!$Q97)), (1-Data!$Q97), 1))</f>
        <v>0</v>
      </c>
      <c r="BD97" s="3">
        <f>IF(OR(Data!BE97="", Data!$H97="", $G97=""), 0, ((Data!BE97*Data!$H97*$G97)/2000) * IF(AND(BD$5="Particulate", ISNUMBER(Data!$O97)), (1-Data!$O97), 1) * IF(AND($K$3="Yes", ISNUMBER(Data!$Q97)), (1-Data!$Q97), 1))</f>
        <v>0</v>
      </c>
      <c r="BE97" s="3">
        <f>IF(OR(Data!BF97="", Data!$H97="", $G97=""), 0, ((Data!BF97*Data!$H97*$G97)/2000) * IF(AND(BE$5="Particulate", ISNUMBER(Data!$O97)), (1-Data!$O97), 1) * IF(AND($K$3="Yes", ISNUMBER(Data!$Q97)), (1-Data!$Q97), 1))</f>
        <v>0</v>
      </c>
      <c r="BF97" s="3">
        <f>IF(OR(Data!BG97="", Data!$H97="", $G97=""), 0, ((Data!BG97*Data!$H97*$G97)/2000) * IF(AND(BF$5="Particulate", ISNUMBER(Data!$O97)), (1-Data!$O97), 1) * IF(AND($K$3="Yes", ISNUMBER(Data!$Q97)), (1-Data!$Q97), 1))</f>
        <v>0</v>
      </c>
      <c r="BG97" s="3">
        <f>IF(OR(Data!BH97="", Data!$H97="", $G97=""), 0, ((Data!BH97*Data!$H97*$G97)/2000) * IF(AND(BG$5="Particulate", ISNUMBER(Data!$O97)), (1-Data!$O97), 1) * IF(AND($K$3="Yes", ISNUMBER(Data!$Q97)), (1-Data!$Q97), 1))</f>
        <v>0</v>
      </c>
      <c r="BH97" s="3">
        <f>IF(OR(Data!BI97="", Data!$H97="", $G97=""), 0, ((Data!BI97*Data!$H97*$G97)/2000) * IF(AND(BH$5="Particulate", ISNUMBER(Data!$O97)), (1-Data!$O97), 1) * IF(AND($K$3="Yes", ISNUMBER(Data!$Q97)), (1-Data!$Q97), 1))</f>
        <v>0</v>
      </c>
      <c r="BI97" s="3">
        <f>IF(OR(Data!BJ97="", Data!$H97="", $G97=""), 0, ((Data!BJ97*Data!$H97*$G97)/2000) * IF(AND(BI$5="Particulate", ISNUMBER(Data!$O97)), (1-Data!$O97), 1) * IF(AND($K$3="Yes", ISNUMBER(Data!$Q97)), (1-Data!$Q97), 1))</f>
        <v>0</v>
      </c>
      <c r="BJ97" s="3">
        <f>IF(OR(Data!BK97="", Data!$H97="", $G97=""), 0, ((Data!BK97*Data!$H97*$G97)/2000) * IF(AND(BJ$5="Particulate", ISNUMBER(Data!$O97)), (1-Data!$O97), 1) * IF(AND($K$3="Yes", ISNUMBER(Data!$Q97)), (1-Data!$Q97), 1))</f>
        <v>0</v>
      </c>
      <c r="BK97" s="3">
        <f>IF(OR(Data!BL97="", Data!$H97="", $G97=""), 0, ((Data!BL97*Data!$H97*$G97)/2000) * IF(AND(BK$5="Particulate", ISNUMBER(Data!$O97)), (1-Data!$O97), 1) * IF(AND($K$3="Yes", ISNUMBER(Data!$Q97)), (1-Data!$Q97), 1))</f>
        <v>0</v>
      </c>
      <c r="BL97" s="3">
        <f>IF(OR(Data!BM97="", Data!$H97="", $G97=""), 0, ((Data!BM97*Data!$H97*$G97)/2000) * IF(AND(BL$5="Particulate", ISNUMBER(Data!$O97)), (1-Data!$O97), 1) * IF(AND($K$3="Yes", ISNUMBER(Data!$Q97)), (1-Data!$Q97), 1))</f>
        <v>0</v>
      </c>
      <c r="BM97" s="3">
        <f>IF(OR(Data!BN97="", Data!$H97="", $G97=""), 0, ((Data!BN97*Data!$H97*$G97)/2000) * IF(AND(BM$5="Particulate", ISNUMBER(Data!$O97)), (1-Data!$O97), 1) * IF(AND($K$3="Yes", ISNUMBER(Data!$Q97)), (1-Data!$Q97), 1))</f>
        <v>0</v>
      </c>
      <c r="BN97" s="3">
        <f>IF(OR(Data!BO97="", Data!$H97="", $G97=""), 0, ((Data!BO97*Data!$H97*$G97)/2000) * IF(AND(BN$5="Particulate", ISNUMBER(Data!$O97)), (1-Data!$O97), 1) * IF(AND($K$3="Yes", ISNUMBER(Data!$Q97)), (1-Data!$Q97), 1))</f>
        <v>0</v>
      </c>
      <c r="BO97" s="3">
        <f>IF(OR(Data!BP97="", Data!$H97="", $G97=""), 0, ((Data!BP97*Data!$H97*$G97)/2000) * IF(AND(BO$5="Particulate", ISNUMBER(Data!$O97)), (1-Data!$O97), 1) * IF(AND($K$3="Yes", ISNUMBER(Data!$Q97)), (1-Data!$Q97), 1))</f>
        <v>0</v>
      </c>
      <c r="BP97" s="3">
        <f>IF(OR(Data!BQ97="", Data!$H97="", $G97=""), 0, ((Data!BQ97*Data!$H97*$G97)/2000) * IF(AND(BP$5="Particulate", ISNUMBER(Data!$O97)), (1-Data!$O97), 1) * IF(AND($K$3="Yes", ISNUMBER(Data!$Q97)), (1-Data!$Q97), 1))</f>
        <v>0</v>
      </c>
      <c r="BQ97" s="3">
        <f>IF(OR(Data!BR97="", Data!$H97="", $G97=""), 0, ((Data!BR97*Data!$H97*$G97)/2000) * IF(AND(BQ$5="Particulate", ISNUMBER(Data!$O97)), (1-Data!$O97), 1) * IF(AND($K$3="Yes", ISNUMBER(Data!$Q97)), (1-Data!$Q97), 1))</f>
        <v>0</v>
      </c>
      <c r="BR97" s="3">
        <f>IF(OR(Data!BS97="", Data!$H97="", $G97=""), 0, ((Data!BS97*Data!$H97*$G97)/2000) * IF(AND(BR$5="Particulate", ISNUMBER(Data!$O97)), (1-Data!$O97), 1) * IF(AND($K$3="Yes", ISNUMBER(Data!$Q97)), (1-Data!$Q97), 1))</f>
        <v>0</v>
      </c>
      <c r="BS97" s="3">
        <f>IF(OR(Data!BT97="", Data!$H97="", $G97=""), 0, ((Data!BT97*Data!$H97*$G97)/2000) * IF(AND(BS$5="Particulate", ISNUMBER(Data!$O97)), (1-Data!$O97), 1) * IF(AND($K$3="Yes", ISNUMBER(Data!$Q97)), (1-Data!$Q97), 1))</f>
        <v>0</v>
      </c>
      <c r="BT97" s="3">
        <f>IF(OR(Data!BU97="", Data!$H97="", $G97=""), 0, ((Data!BU97*Data!$H97*$G97)/2000) * IF(AND(BT$5="Particulate", ISNUMBER(Data!$O97)), (1-Data!$O97), 1) * IF(AND($K$3="Yes", ISNUMBER(Data!$Q97)), (1-Data!$Q97), 1))</f>
        <v>0</v>
      </c>
      <c r="BU97" s="3">
        <f>IF(OR(Data!BV97="", Data!$H97="", $G97=""), 0, ((Data!BV97*Data!$H97*$G97)/2000) * IF(AND(BU$5="Particulate", ISNUMBER(Data!$O97)), (1-Data!$O97), 1) * IF(AND($K$3="Yes", ISNUMBER(Data!$Q97)), (1-Data!$Q97), 1))</f>
        <v>0</v>
      </c>
      <c r="BV97" s="3">
        <f>IF(OR(Data!BW97="", Data!$H97="", $G97=""), 0, ((Data!BW97*Data!$H97*$G97)/2000) * IF(AND(BV$5="Particulate", ISNUMBER(Data!$O97)), (1-Data!$O97), 1) * IF(AND($K$3="Yes", ISNUMBER(Data!$Q97)), (1-Data!$Q97), 1))</f>
        <v>0</v>
      </c>
      <c r="BW97" s="3">
        <f>IF(OR(Data!BX97="", Data!$H97="", $G97=""), 0, ((Data!BX97*Data!$H97*$G97)/2000) * IF(AND(BW$5="Particulate", ISNUMBER(Data!$O97)), (1-Data!$O97), 1) * IF(AND($K$3="Yes", ISNUMBER(Data!$Q97)), (1-Data!$Q97), 1))</f>
        <v>0</v>
      </c>
      <c r="BX97" s="3">
        <f>IF(OR(Data!BY97="", Data!$H97="", $G97=""), 0, ((Data!BY97*Data!$H97*$G97)/2000) * IF(AND(BX$5="Particulate", ISNUMBER(Data!$O97)), (1-Data!$O97), 1) * IF(AND($K$3="Yes", ISNUMBER(Data!$Q97)), (1-Data!$Q97), 1))</f>
        <v>0</v>
      </c>
      <c r="BY97" s="3">
        <f>IF(OR(Data!BZ97="", Data!$H97="", $G97=""), 0, ((Data!BZ97*Data!$H97*$G97)/2000) * IF(AND(BY$5="Particulate", ISNUMBER(Data!$O97)), (1-Data!$O97), 1) * IF(AND($K$3="Yes", ISNUMBER(Data!$Q97)), (1-Data!$Q97), 1))</f>
        <v>0</v>
      </c>
      <c r="BZ97" s="3">
        <f>IF(OR(Data!CA97="", Data!$H97="", $G97=""), 0, ((Data!CA97*Data!$H97*$G97)/2000) * IF(AND(BZ$5="Particulate", ISNUMBER(Data!$O97)), (1-Data!$O97), 1) * IF(AND($K$3="Yes", ISNUMBER(Data!$Q97)), (1-Data!$Q97), 1))</f>
        <v>0</v>
      </c>
    </row>
    <row r="98" spans="1:78" x14ac:dyDescent="0.25">
      <c r="A98" s="347">
        <f>Data!A98</f>
        <v>90</v>
      </c>
      <c r="B98" s="108">
        <f>Data!B98</f>
        <v>0</v>
      </c>
      <c r="C98" s="108">
        <f>Data!C98</f>
        <v>0</v>
      </c>
      <c r="D98" s="108">
        <f>Data!D98</f>
        <v>0</v>
      </c>
      <c r="E98" s="108">
        <f>Data!E98</f>
        <v>0</v>
      </c>
      <c r="F98" s="108">
        <f>Data!F98</f>
        <v>0</v>
      </c>
      <c r="G98" s="189"/>
      <c r="Q98" s="365">
        <f>IF(ISNUMBER(Data!$K98), (Data!$K98*$G98)/2000, IF(AND(ISNUMBER(Data!$H98), ISNUMBER(Data!$I98)), (Data!$H98*Data!$I98*$G98)/2000, 0))</f>
        <v>0</v>
      </c>
      <c r="R98" s="17">
        <f>IF(ISNUMBER(Data!$L98), (Data!$L98*$G98)/2000, IF(AND(ISNUMBER(Data!$H98), ISNUMBER(Data!$J98)), (Data!$H98*Data!$J98*$G98)/2000, 0)) * IF(ISNUMBER(Data!$O98), 1-Data!$O98, 1) * IF(AND($K$3="yes",ISNUMBER(Data!$Q98)),(1-Data!$Q98),1)</f>
        <v>0</v>
      </c>
      <c r="S98" s="3">
        <f>IF(OR(Data!T98="", Data!$H98="", $G98=""), 0, ((Data!T98*Data!$H98*$G98)/2000) * IF(AND(S$5="Particulate", ISNUMBER(Data!$O98)), (1-Data!$O98), 1) * IF(AND($K$3="Yes", ISNUMBER(Data!$Q98)), (1-Data!$Q98), 1))</f>
        <v>0</v>
      </c>
      <c r="T98" s="3">
        <f>IF(OR(Data!U98="", Data!$H98="", $G98=""), 0, ((Data!U98*Data!$H98*$G98)/2000) * IF(AND(T$5="Particulate", ISNUMBER(Data!$O98)), (1-Data!$O98), 1) * IF(AND($K$3="Yes", ISNUMBER(Data!$Q98)), (1-Data!$Q98), 1))</f>
        <v>0</v>
      </c>
      <c r="U98" s="3">
        <f>IF(OR(Data!V98="", Data!$H98="", $G98=""), 0, ((Data!V98*Data!$H98*$G98)/2000) * IF(AND(U$5="Particulate", ISNUMBER(Data!$O98)), (1-Data!$O98), 1) * IF(AND($K$3="Yes", ISNUMBER(Data!$Q98)), (1-Data!$Q98), 1))</f>
        <v>0</v>
      </c>
      <c r="V98" s="3">
        <f>IF(OR(Data!W98="", Data!$H98="", $G98=""), 0, ((Data!W98*Data!$H98*$G98)/2000) * IF(AND(V$5="Particulate", ISNUMBER(Data!$O98)), (1-Data!$O98), 1) * IF(AND($K$3="Yes", ISNUMBER(Data!$Q98)), (1-Data!$Q98), 1))</f>
        <v>0</v>
      </c>
      <c r="W98" s="3">
        <f>IF(OR(Data!X98="", Data!$H98="", $G98=""), 0, ((Data!X98*Data!$H98*$G98)/2000) * IF(AND(W$5="Particulate", ISNUMBER(Data!$O98)), (1-Data!$O98), 1) * IF(AND($K$3="Yes", ISNUMBER(Data!$Q98)), (1-Data!$Q98), 1))</f>
        <v>0</v>
      </c>
      <c r="X98" s="3">
        <f>IF(OR(Data!Y98="", Data!$H98="", $G98=""), 0, ((Data!Y98*Data!$H98*$G98)/2000) * IF(AND(X$5="Particulate", ISNUMBER(Data!$O98)), (1-Data!$O98), 1) * IF(AND($K$3="Yes", ISNUMBER(Data!$Q98)), (1-Data!$Q98), 1))</f>
        <v>0</v>
      </c>
      <c r="Y98" s="3">
        <f>IF(OR(Data!Z98="", Data!$H98="", $G98=""), 0, ((Data!Z98*Data!$H98*$G98)/2000) * IF(AND(Y$5="Particulate", ISNUMBER(Data!$O98)), (1-Data!$O98), 1) * IF(AND($K$3="Yes", ISNUMBER(Data!$Q98)), (1-Data!$Q98), 1))</f>
        <v>0</v>
      </c>
      <c r="Z98" s="3">
        <f>IF(OR(Data!AA98="", Data!$H98="", $G98=""), 0, ((Data!AA98*Data!$H98*$G98)/2000) * IF(AND(Z$5="Particulate", ISNUMBER(Data!$O98)), (1-Data!$O98), 1) * IF(AND($K$3="Yes", ISNUMBER(Data!$Q98)), (1-Data!$Q98), 1))</f>
        <v>0</v>
      </c>
      <c r="AA98" s="3">
        <f>IF(OR(Data!AB98="", Data!$H98="", $G98=""), 0, ((Data!AB98*Data!$H98*$G98)/2000) * IF(AND(AA$5="Particulate", ISNUMBER(Data!$O98)), (1-Data!$O98), 1) * IF(AND($K$3="Yes", ISNUMBER(Data!$Q98)), (1-Data!$Q98), 1))</f>
        <v>0</v>
      </c>
      <c r="AB98" s="3">
        <f>IF(OR(Data!AC98="", Data!$H98="", $G98=""), 0, ((Data!AC98*Data!$H98*$G98)/2000) * IF(AND(AB$5="Particulate", ISNUMBER(Data!$O98)), (1-Data!$O98), 1) * IF(AND($K$3="Yes", ISNUMBER(Data!$Q98)), (1-Data!$Q98), 1))</f>
        <v>0</v>
      </c>
      <c r="AC98" s="3">
        <f>IF(OR(Data!AD98="", Data!$H98="", $G98=""), 0, ((Data!AD98*Data!$H98*$G98)/2000) * IF(AND(AC$5="Particulate", ISNUMBER(Data!$O98)), (1-Data!$O98), 1) * IF(AND($K$3="Yes", ISNUMBER(Data!$Q98)), (1-Data!$Q98), 1))</f>
        <v>0</v>
      </c>
      <c r="AD98" s="3">
        <f>IF(OR(Data!AE98="", Data!$H98="", $G98=""), 0, ((Data!AE98*Data!$H98*$G98)/2000) * IF(AND(AD$5="Particulate", ISNUMBER(Data!$O98)), (1-Data!$O98), 1) * IF(AND($K$3="Yes", ISNUMBER(Data!$Q98)), (1-Data!$Q98), 1))</f>
        <v>0</v>
      </c>
      <c r="AE98" s="3">
        <f>IF(OR(Data!AF98="", Data!$H98="", $G98=""), 0, ((Data!AF98*Data!$H98*$G98)/2000) * IF(AND(AE$5="Particulate", ISNUMBER(Data!$O98)), (1-Data!$O98), 1) * IF(AND($K$3="Yes", ISNUMBER(Data!$Q98)), (1-Data!$Q98), 1))</f>
        <v>0</v>
      </c>
      <c r="AF98" s="3">
        <f>IF(OR(Data!AG98="", Data!$H98="", $G98=""), 0, ((Data!AG98*Data!$H98*$G98)/2000) * IF(AND(AF$5="Particulate", ISNUMBER(Data!$O98)), (1-Data!$O98), 1) * IF(AND($K$3="Yes", ISNUMBER(Data!$Q98)), (1-Data!$Q98), 1))</f>
        <v>0</v>
      </c>
      <c r="AG98" s="3">
        <f>IF(OR(Data!AH98="", Data!$H98="", $G98=""), 0, ((Data!AH98*Data!$H98*$G98)/2000) * IF(AND(AG$5="Particulate", ISNUMBER(Data!$O98)), (1-Data!$O98), 1) * IF(AND($K$3="Yes", ISNUMBER(Data!$Q98)), (1-Data!$Q98), 1))</f>
        <v>0</v>
      </c>
      <c r="AH98" s="3">
        <f>IF(OR(Data!AI98="", Data!$H98="", $G98=""), 0, ((Data!AI98*Data!$H98*$G98)/2000) * IF(AND(AH$5="Particulate", ISNUMBER(Data!$O98)), (1-Data!$O98), 1) * IF(AND($K$3="Yes", ISNUMBER(Data!$Q98)), (1-Data!$Q98), 1))</f>
        <v>0</v>
      </c>
      <c r="AI98" s="3">
        <f>IF(OR(Data!AJ98="", Data!$H98="", $G98=""), 0, ((Data!AJ98*Data!$H98*$G98)/2000) * IF(AND(AI$5="Particulate", ISNUMBER(Data!$O98)), (1-Data!$O98), 1) * IF(AND($K$3="Yes", ISNUMBER(Data!$Q98)), (1-Data!$Q98), 1))</f>
        <v>0</v>
      </c>
      <c r="AJ98" s="3">
        <f>IF(OR(Data!AK98="", Data!$H98="", $G98=""), 0, ((Data!AK98*Data!$H98*$G98)/2000) * IF(AND(AJ$5="Particulate", ISNUMBER(Data!$O98)), (1-Data!$O98), 1) * IF(AND($K$3="Yes", ISNUMBER(Data!$Q98)), (1-Data!$Q98), 1))</f>
        <v>0</v>
      </c>
      <c r="AK98" s="3">
        <f>IF(OR(Data!AL98="", Data!$H98="", $G98=""), 0, ((Data!AL98*Data!$H98*$G98)/2000) * IF(AND(AK$5="Particulate", ISNUMBER(Data!$O98)), (1-Data!$O98), 1) * IF(AND($K$3="Yes", ISNUMBER(Data!$Q98)), (1-Data!$Q98), 1))</f>
        <v>0</v>
      </c>
      <c r="AL98" s="3">
        <f>IF(OR(Data!AM98="", Data!$H98="", $G98=""), 0, ((Data!AM98*Data!$H98*$G98)/2000) * IF(AND(AL$5="Particulate", ISNUMBER(Data!$O98)), (1-Data!$O98), 1) * IF(AND($K$3="Yes", ISNUMBER(Data!$Q98)), (1-Data!$Q98), 1))</f>
        <v>0</v>
      </c>
      <c r="AM98" s="3">
        <f>IF(OR(Data!AN98="", Data!$H98="", $G98=""), 0, ((Data!AN98*Data!$H98*$G98)/2000) * IF(AND(AM$5="Particulate", ISNUMBER(Data!$O98)), (1-Data!$O98), 1) * IF(AND($K$3="Yes", ISNUMBER(Data!$Q98)), (1-Data!$Q98), 1))</f>
        <v>0</v>
      </c>
      <c r="AN98" s="3">
        <f>IF(OR(Data!AO98="", Data!$H98="", $G98=""), 0, ((Data!AO98*Data!$H98*$G98)/2000) * IF(AND(AN$5="Particulate", ISNUMBER(Data!$O98)), (1-Data!$O98), 1) * IF(AND($K$3="Yes", ISNUMBER(Data!$Q98)), (1-Data!$Q98), 1))</f>
        <v>0</v>
      </c>
      <c r="AO98" s="3">
        <f>IF(OR(Data!AP98="", Data!$H98="", $G98=""), 0, ((Data!AP98*Data!$H98*$G98)/2000) * IF(AND(AO$5="Particulate", ISNUMBER(Data!$O98)), (1-Data!$O98), 1) * IF(AND($K$3="Yes", ISNUMBER(Data!$Q98)), (1-Data!$Q98), 1))</f>
        <v>0</v>
      </c>
      <c r="AP98" s="3">
        <f>IF(OR(Data!AQ98="", Data!$H98="", $G98=""), 0, ((Data!AQ98*Data!$H98*$G98)/2000) * IF(AND(AP$5="Particulate", ISNUMBER(Data!$O98)), (1-Data!$O98), 1) * IF(AND($K$3="Yes", ISNUMBER(Data!$Q98)), (1-Data!$Q98), 1))</f>
        <v>0</v>
      </c>
      <c r="AQ98" s="3">
        <f>IF(OR(Data!AR98="", Data!$H98="", $G98=""), 0, ((Data!AR98*Data!$H98*$G98)/2000) * IF(AND(AQ$5="Particulate", ISNUMBER(Data!$O98)), (1-Data!$O98), 1) * IF(AND($K$3="Yes", ISNUMBER(Data!$Q98)), (1-Data!$Q98), 1))</f>
        <v>0</v>
      </c>
      <c r="AR98" s="3">
        <f>IF(OR(Data!AS98="", Data!$H98="", $G98=""), 0, ((Data!AS98*Data!$H98*$G98)/2000) * IF(AND(AR$5="Particulate", ISNUMBER(Data!$O98)), (1-Data!$O98), 1) * IF(AND($K$3="Yes", ISNUMBER(Data!$Q98)), (1-Data!$Q98), 1))</f>
        <v>0</v>
      </c>
      <c r="AS98" s="3">
        <f>IF(OR(Data!AT98="", Data!$H98="", $G98=""), 0, ((Data!AT98*Data!$H98*$G98)/2000) * IF(AND(AS$5="Particulate", ISNUMBER(Data!$O98)), (1-Data!$O98), 1) * IF(AND($K$3="Yes", ISNUMBER(Data!$Q98)), (1-Data!$Q98), 1))</f>
        <v>0</v>
      </c>
      <c r="AT98" s="3">
        <f>IF(OR(Data!AU98="", Data!$H98="", $G98=""), 0, ((Data!AU98*Data!$H98*$G98)/2000) * IF(AND(AT$5="Particulate", ISNUMBER(Data!$O98)), (1-Data!$O98), 1) * IF(AND($K$3="Yes", ISNUMBER(Data!$Q98)), (1-Data!$Q98), 1))</f>
        <v>0</v>
      </c>
      <c r="AU98" s="3">
        <f>IF(OR(Data!AV98="", Data!$H98="", $G98=""), 0, ((Data!AV98*Data!$H98*$G98)/2000) * IF(AND(AU$5="Particulate", ISNUMBER(Data!$O98)), (1-Data!$O98), 1) * IF(AND($K$3="Yes", ISNUMBER(Data!$Q98)), (1-Data!$Q98), 1))</f>
        <v>0</v>
      </c>
      <c r="AV98" s="3">
        <f>IF(OR(Data!AW98="", Data!$H98="", $G98=""), 0, ((Data!AW98*Data!$H98*$G98)/2000) * IF(AND(AV$5="Particulate", ISNUMBER(Data!$O98)), (1-Data!$O98), 1) * IF(AND($K$3="Yes", ISNUMBER(Data!$Q98)), (1-Data!$Q98), 1))</f>
        <v>0</v>
      </c>
      <c r="AW98" s="3">
        <f>IF(OR(Data!AX98="", Data!$H98="", $G98=""), 0, ((Data!AX98*Data!$H98*$G98)/2000) * IF(AND(AW$5="Particulate", ISNUMBER(Data!$O98)), (1-Data!$O98), 1) * IF(AND($K$3="Yes", ISNUMBER(Data!$Q98)), (1-Data!$Q98), 1))</f>
        <v>0</v>
      </c>
      <c r="AX98" s="3">
        <f>IF(OR(Data!AY98="", Data!$H98="", $G98=""), 0, ((Data!AY98*Data!$H98*$G98)/2000) * IF(AND(AX$5="Particulate", ISNUMBER(Data!$O98)), (1-Data!$O98), 1) * IF(AND($K$3="Yes", ISNUMBER(Data!$Q98)), (1-Data!$Q98), 1))</f>
        <v>0</v>
      </c>
      <c r="AY98" s="3">
        <f>IF(OR(Data!AZ98="", Data!$H98="", $G98=""), 0, ((Data!AZ98*Data!$H98*$G98)/2000) * IF(AND(AY$5="Particulate", ISNUMBER(Data!$O98)), (1-Data!$O98), 1) * IF(AND($K$3="Yes", ISNUMBER(Data!$Q98)), (1-Data!$Q98), 1))</f>
        <v>0</v>
      </c>
      <c r="AZ98" s="3">
        <f>IF(OR(Data!BA98="", Data!$H98="", $G98=""), 0, ((Data!BA98*Data!$H98*$G98)/2000) * IF(AND(AZ$5="Particulate", ISNUMBER(Data!$O98)), (1-Data!$O98), 1) * IF(AND($K$3="Yes", ISNUMBER(Data!$Q98)), (1-Data!$Q98), 1))</f>
        <v>0</v>
      </c>
      <c r="BA98" s="3">
        <f>IF(OR(Data!BB98="", Data!$H98="", $G98=""), 0, ((Data!BB98*Data!$H98*$G98)/2000) * IF(AND(BA$5="Particulate", ISNUMBER(Data!$O98)), (1-Data!$O98), 1) * IF(AND($K$3="Yes", ISNUMBER(Data!$Q98)), (1-Data!$Q98), 1))</f>
        <v>0</v>
      </c>
      <c r="BB98" s="3">
        <f>IF(OR(Data!BC98="", Data!$H98="", $G98=""), 0, ((Data!BC98*Data!$H98*$G98)/2000) * IF(AND(BB$5="Particulate", ISNUMBER(Data!$O98)), (1-Data!$O98), 1) * IF(AND($K$3="Yes", ISNUMBER(Data!$Q98)), (1-Data!$Q98), 1))</f>
        <v>0</v>
      </c>
      <c r="BC98" s="3">
        <f>IF(OR(Data!BD98="", Data!$H98="", $G98=""), 0, ((Data!BD98*Data!$H98*$G98)/2000) * IF(AND(BC$5="Particulate", ISNUMBER(Data!$O98)), (1-Data!$O98), 1) * IF(AND($K$3="Yes", ISNUMBER(Data!$Q98)), (1-Data!$Q98), 1))</f>
        <v>0</v>
      </c>
      <c r="BD98" s="3">
        <f>IF(OR(Data!BE98="", Data!$H98="", $G98=""), 0, ((Data!BE98*Data!$H98*$G98)/2000) * IF(AND(BD$5="Particulate", ISNUMBER(Data!$O98)), (1-Data!$O98), 1) * IF(AND($K$3="Yes", ISNUMBER(Data!$Q98)), (1-Data!$Q98), 1))</f>
        <v>0</v>
      </c>
      <c r="BE98" s="3">
        <f>IF(OR(Data!BF98="", Data!$H98="", $G98=""), 0, ((Data!BF98*Data!$H98*$G98)/2000) * IF(AND(BE$5="Particulate", ISNUMBER(Data!$O98)), (1-Data!$O98), 1) * IF(AND($K$3="Yes", ISNUMBER(Data!$Q98)), (1-Data!$Q98), 1))</f>
        <v>0</v>
      </c>
      <c r="BF98" s="3">
        <f>IF(OR(Data!BG98="", Data!$H98="", $G98=""), 0, ((Data!BG98*Data!$H98*$G98)/2000) * IF(AND(BF$5="Particulate", ISNUMBER(Data!$O98)), (1-Data!$O98), 1) * IF(AND($K$3="Yes", ISNUMBER(Data!$Q98)), (1-Data!$Q98), 1))</f>
        <v>0</v>
      </c>
      <c r="BG98" s="3">
        <f>IF(OR(Data!BH98="", Data!$H98="", $G98=""), 0, ((Data!BH98*Data!$H98*$G98)/2000) * IF(AND(BG$5="Particulate", ISNUMBER(Data!$O98)), (1-Data!$O98), 1) * IF(AND($K$3="Yes", ISNUMBER(Data!$Q98)), (1-Data!$Q98), 1))</f>
        <v>0</v>
      </c>
      <c r="BH98" s="3">
        <f>IF(OR(Data!BI98="", Data!$H98="", $G98=""), 0, ((Data!BI98*Data!$H98*$G98)/2000) * IF(AND(BH$5="Particulate", ISNUMBER(Data!$O98)), (1-Data!$O98), 1) * IF(AND($K$3="Yes", ISNUMBER(Data!$Q98)), (1-Data!$Q98), 1))</f>
        <v>0</v>
      </c>
      <c r="BI98" s="3">
        <f>IF(OR(Data!BJ98="", Data!$H98="", $G98=""), 0, ((Data!BJ98*Data!$H98*$G98)/2000) * IF(AND(BI$5="Particulate", ISNUMBER(Data!$O98)), (1-Data!$O98), 1) * IF(AND($K$3="Yes", ISNUMBER(Data!$Q98)), (1-Data!$Q98), 1))</f>
        <v>0</v>
      </c>
      <c r="BJ98" s="3">
        <f>IF(OR(Data!BK98="", Data!$H98="", $G98=""), 0, ((Data!BK98*Data!$H98*$G98)/2000) * IF(AND(BJ$5="Particulate", ISNUMBER(Data!$O98)), (1-Data!$O98), 1) * IF(AND($K$3="Yes", ISNUMBER(Data!$Q98)), (1-Data!$Q98), 1))</f>
        <v>0</v>
      </c>
      <c r="BK98" s="3">
        <f>IF(OR(Data!BL98="", Data!$H98="", $G98=""), 0, ((Data!BL98*Data!$H98*$G98)/2000) * IF(AND(BK$5="Particulate", ISNUMBER(Data!$O98)), (1-Data!$O98), 1) * IF(AND($K$3="Yes", ISNUMBER(Data!$Q98)), (1-Data!$Q98), 1))</f>
        <v>0</v>
      </c>
      <c r="BL98" s="3">
        <f>IF(OR(Data!BM98="", Data!$H98="", $G98=""), 0, ((Data!BM98*Data!$H98*$G98)/2000) * IF(AND(BL$5="Particulate", ISNUMBER(Data!$O98)), (1-Data!$O98), 1) * IF(AND($K$3="Yes", ISNUMBER(Data!$Q98)), (1-Data!$Q98), 1))</f>
        <v>0</v>
      </c>
      <c r="BM98" s="3">
        <f>IF(OR(Data!BN98="", Data!$H98="", $G98=""), 0, ((Data!BN98*Data!$H98*$G98)/2000) * IF(AND(BM$5="Particulate", ISNUMBER(Data!$O98)), (1-Data!$O98), 1) * IF(AND($K$3="Yes", ISNUMBER(Data!$Q98)), (1-Data!$Q98), 1))</f>
        <v>0</v>
      </c>
      <c r="BN98" s="3">
        <f>IF(OR(Data!BO98="", Data!$H98="", $G98=""), 0, ((Data!BO98*Data!$H98*$G98)/2000) * IF(AND(BN$5="Particulate", ISNUMBER(Data!$O98)), (1-Data!$O98), 1) * IF(AND($K$3="Yes", ISNUMBER(Data!$Q98)), (1-Data!$Q98), 1))</f>
        <v>0</v>
      </c>
      <c r="BO98" s="3">
        <f>IF(OR(Data!BP98="", Data!$H98="", $G98=""), 0, ((Data!BP98*Data!$H98*$G98)/2000) * IF(AND(BO$5="Particulate", ISNUMBER(Data!$O98)), (1-Data!$O98), 1) * IF(AND($K$3="Yes", ISNUMBER(Data!$Q98)), (1-Data!$Q98), 1))</f>
        <v>0</v>
      </c>
      <c r="BP98" s="3">
        <f>IF(OR(Data!BQ98="", Data!$H98="", $G98=""), 0, ((Data!BQ98*Data!$H98*$G98)/2000) * IF(AND(BP$5="Particulate", ISNUMBER(Data!$O98)), (1-Data!$O98), 1) * IF(AND($K$3="Yes", ISNUMBER(Data!$Q98)), (1-Data!$Q98), 1))</f>
        <v>0</v>
      </c>
      <c r="BQ98" s="3">
        <f>IF(OR(Data!BR98="", Data!$H98="", $G98=""), 0, ((Data!BR98*Data!$H98*$G98)/2000) * IF(AND(BQ$5="Particulate", ISNUMBER(Data!$O98)), (1-Data!$O98), 1) * IF(AND($K$3="Yes", ISNUMBER(Data!$Q98)), (1-Data!$Q98), 1))</f>
        <v>0</v>
      </c>
      <c r="BR98" s="3">
        <f>IF(OR(Data!BS98="", Data!$H98="", $G98=""), 0, ((Data!BS98*Data!$H98*$G98)/2000) * IF(AND(BR$5="Particulate", ISNUMBER(Data!$O98)), (1-Data!$O98), 1) * IF(AND($K$3="Yes", ISNUMBER(Data!$Q98)), (1-Data!$Q98), 1))</f>
        <v>0</v>
      </c>
      <c r="BS98" s="3">
        <f>IF(OR(Data!BT98="", Data!$H98="", $G98=""), 0, ((Data!BT98*Data!$H98*$G98)/2000) * IF(AND(BS$5="Particulate", ISNUMBER(Data!$O98)), (1-Data!$O98), 1) * IF(AND($K$3="Yes", ISNUMBER(Data!$Q98)), (1-Data!$Q98), 1))</f>
        <v>0</v>
      </c>
      <c r="BT98" s="3">
        <f>IF(OR(Data!BU98="", Data!$H98="", $G98=""), 0, ((Data!BU98*Data!$H98*$G98)/2000) * IF(AND(BT$5="Particulate", ISNUMBER(Data!$O98)), (1-Data!$O98), 1) * IF(AND($K$3="Yes", ISNUMBER(Data!$Q98)), (1-Data!$Q98), 1))</f>
        <v>0</v>
      </c>
      <c r="BU98" s="3">
        <f>IF(OR(Data!BV98="", Data!$H98="", $G98=""), 0, ((Data!BV98*Data!$H98*$G98)/2000) * IF(AND(BU$5="Particulate", ISNUMBER(Data!$O98)), (1-Data!$O98), 1) * IF(AND($K$3="Yes", ISNUMBER(Data!$Q98)), (1-Data!$Q98), 1))</f>
        <v>0</v>
      </c>
      <c r="BV98" s="3">
        <f>IF(OR(Data!BW98="", Data!$H98="", $G98=""), 0, ((Data!BW98*Data!$H98*$G98)/2000) * IF(AND(BV$5="Particulate", ISNUMBER(Data!$O98)), (1-Data!$O98), 1) * IF(AND($K$3="Yes", ISNUMBER(Data!$Q98)), (1-Data!$Q98), 1))</f>
        <v>0</v>
      </c>
      <c r="BW98" s="3">
        <f>IF(OR(Data!BX98="", Data!$H98="", $G98=""), 0, ((Data!BX98*Data!$H98*$G98)/2000) * IF(AND(BW$5="Particulate", ISNUMBER(Data!$O98)), (1-Data!$O98), 1) * IF(AND($K$3="Yes", ISNUMBER(Data!$Q98)), (1-Data!$Q98), 1))</f>
        <v>0</v>
      </c>
      <c r="BX98" s="3">
        <f>IF(OR(Data!BY98="", Data!$H98="", $G98=""), 0, ((Data!BY98*Data!$H98*$G98)/2000) * IF(AND(BX$5="Particulate", ISNUMBER(Data!$O98)), (1-Data!$O98), 1) * IF(AND($K$3="Yes", ISNUMBER(Data!$Q98)), (1-Data!$Q98), 1))</f>
        <v>0</v>
      </c>
      <c r="BY98" s="3">
        <f>IF(OR(Data!BZ98="", Data!$H98="", $G98=""), 0, ((Data!BZ98*Data!$H98*$G98)/2000) * IF(AND(BY$5="Particulate", ISNUMBER(Data!$O98)), (1-Data!$O98), 1) * IF(AND($K$3="Yes", ISNUMBER(Data!$Q98)), (1-Data!$Q98), 1))</f>
        <v>0</v>
      </c>
      <c r="BZ98" s="3">
        <f>IF(OR(Data!CA98="", Data!$H98="", $G98=""), 0, ((Data!CA98*Data!$H98*$G98)/2000) * IF(AND(BZ$5="Particulate", ISNUMBER(Data!$O98)), (1-Data!$O98), 1) * IF(AND($K$3="Yes", ISNUMBER(Data!$Q98)), (1-Data!$Q98), 1))</f>
        <v>0</v>
      </c>
    </row>
    <row r="99" spans="1:78" x14ac:dyDescent="0.25">
      <c r="A99" s="347">
        <f>Data!A99</f>
        <v>91</v>
      </c>
      <c r="B99" s="108">
        <f>Data!B99</f>
        <v>0</v>
      </c>
      <c r="C99" s="108">
        <f>Data!C99</f>
        <v>0</v>
      </c>
      <c r="D99" s="108">
        <f>Data!D99</f>
        <v>0</v>
      </c>
      <c r="E99" s="108">
        <f>Data!E99</f>
        <v>0</v>
      </c>
      <c r="F99" s="108">
        <f>Data!F99</f>
        <v>0</v>
      </c>
      <c r="G99" s="189"/>
      <c r="Q99" s="365">
        <f>IF(ISNUMBER(Data!$K99), (Data!$K99*$G99)/2000, IF(AND(ISNUMBER(Data!$H99), ISNUMBER(Data!$I99)), (Data!$H99*Data!$I99*$G99)/2000, 0))</f>
        <v>0</v>
      </c>
      <c r="R99" s="17">
        <f>IF(ISNUMBER(Data!$L99), (Data!$L99*$G99)/2000, IF(AND(ISNUMBER(Data!$H99), ISNUMBER(Data!$J99)), (Data!$H99*Data!$J99*$G99)/2000, 0)) * IF(ISNUMBER(Data!$O99), 1-Data!$O99, 1) * IF(AND($K$3="yes",ISNUMBER(Data!$Q99)),(1-Data!$Q99),1)</f>
        <v>0</v>
      </c>
      <c r="S99" s="3">
        <f>IF(OR(Data!T99="", Data!$H99="", $G99=""), 0, ((Data!T99*Data!$H99*$G99)/2000) * IF(AND(S$5="Particulate", ISNUMBER(Data!$O99)), (1-Data!$O99), 1) * IF(AND($K$3="Yes", ISNUMBER(Data!$Q99)), (1-Data!$Q99), 1))</f>
        <v>0</v>
      </c>
      <c r="T99" s="3">
        <f>IF(OR(Data!U99="", Data!$H99="", $G99=""), 0, ((Data!U99*Data!$H99*$G99)/2000) * IF(AND(T$5="Particulate", ISNUMBER(Data!$O99)), (1-Data!$O99), 1) * IF(AND($K$3="Yes", ISNUMBER(Data!$Q99)), (1-Data!$Q99), 1))</f>
        <v>0</v>
      </c>
      <c r="U99" s="3">
        <f>IF(OR(Data!V99="", Data!$H99="", $G99=""), 0, ((Data!V99*Data!$H99*$G99)/2000) * IF(AND(U$5="Particulate", ISNUMBER(Data!$O99)), (1-Data!$O99), 1) * IF(AND($K$3="Yes", ISNUMBER(Data!$Q99)), (1-Data!$Q99), 1))</f>
        <v>0</v>
      </c>
      <c r="V99" s="3">
        <f>IF(OR(Data!W99="", Data!$H99="", $G99=""), 0, ((Data!W99*Data!$H99*$G99)/2000) * IF(AND(V$5="Particulate", ISNUMBER(Data!$O99)), (1-Data!$O99), 1) * IF(AND($K$3="Yes", ISNUMBER(Data!$Q99)), (1-Data!$Q99), 1))</f>
        <v>0</v>
      </c>
      <c r="W99" s="3">
        <f>IF(OR(Data!X99="", Data!$H99="", $G99=""), 0, ((Data!X99*Data!$H99*$G99)/2000) * IF(AND(W$5="Particulate", ISNUMBER(Data!$O99)), (1-Data!$O99), 1) * IF(AND($K$3="Yes", ISNUMBER(Data!$Q99)), (1-Data!$Q99), 1))</f>
        <v>0</v>
      </c>
      <c r="X99" s="3">
        <f>IF(OR(Data!Y99="", Data!$H99="", $G99=""), 0, ((Data!Y99*Data!$H99*$G99)/2000) * IF(AND(X$5="Particulate", ISNUMBER(Data!$O99)), (1-Data!$O99), 1) * IF(AND($K$3="Yes", ISNUMBER(Data!$Q99)), (1-Data!$Q99), 1))</f>
        <v>0</v>
      </c>
      <c r="Y99" s="3">
        <f>IF(OR(Data!Z99="", Data!$H99="", $G99=""), 0, ((Data!Z99*Data!$H99*$G99)/2000) * IF(AND(Y$5="Particulate", ISNUMBER(Data!$O99)), (1-Data!$O99), 1) * IF(AND($K$3="Yes", ISNUMBER(Data!$Q99)), (1-Data!$Q99), 1))</f>
        <v>0</v>
      </c>
      <c r="Z99" s="3">
        <f>IF(OR(Data!AA99="", Data!$H99="", $G99=""), 0, ((Data!AA99*Data!$H99*$G99)/2000) * IF(AND(Z$5="Particulate", ISNUMBER(Data!$O99)), (1-Data!$O99), 1) * IF(AND($K$3="Yes", ISNUMBER(Data!$Q99)), (1-Data!$Q99), 1))</f>
        <v>0</v>
      </c>
      <c r="AA99" s="3">
        <f>IF(OR(Data!AB99="", Data!$H99="", $G99=""), 0, ((Data!AB99*Data!$H99*$G99)/2000) * IF(AND(AA$5="Particulate", ISNUMBER(Data!$O99)), (1-Data!$O99), 1) * IF(AND($K$3="Yes", ISNUMBER(Data!$Q99)), (1-Data!$Q99), 1))</f>
        <v>0</v>
      </c>
      <c r="AB99" s="3">
        <f>IF(OR(Data!AC99="", Data!$H99="", $G99=""), 0, ((Data!AC99*Data!$H99*$G99)/2000) * IF(AND(AB$5="Particulate", ISNUMBER(Data!$O99)), (1-Data!$O99), 1) * IF(AND($K$3="Yes", ISNUMBER(Data!$Q99)), (1-Data!$Q99), 1))</f>
        <v>0</v>
      </c>
      <c r="AC99" s="3">
        <f>IF(OR(Data!AD99="", Data!$H99="", $G99=""), 0, ((Data!AD99*Data!$H99*$G99)/2000) * IF(AND(AC$5="Particulate", ISNUMBER(Data!$O99)), (1-Data!$O99), 1) * IF(AND($K$3="Yes", ISNUMBER(Data!$Q99)), (1-Data!$Q99), 1))</f>
        <v>0</v>
      </c>
      <c r="AD99" s="3">
        <f>IF(OR(Data!AE99="", Data!$H99="", $G99=""), 0, ((Data!AE99*Data!$H99*$G99)/2000) * IF(AND(AD$5="Particulate", ISNUMBER(Data!$O99)), (1-Data!$O99), 1) * IF(AND($K$3="Yes", ISNUMBER(Data!$Q99)), (1-Data!$Q99), 1))</f>
        <v>0</v>
      </c>
      <c r="AE99" s="3">
        <f>IF(OR(Data!AF99="", Data!$H99="", $G99=""), 0, ((Data!AF99*Data!$H99*$G99)/2000) * IF(AND(AE$5="Particulate", ISNUMBER(Data!$O99)), (1-Data!$O99), 1) * IF(AND($K$3="Yes", ISNUMBER(Data!$Q99)), (1-Data!$Q99), 1))</f>
        <v>0</v>
      </c>
      <c r="AF99" s="3">
        <f>IF(OR(Data!AG99="", Data!$H99="", $G99=""), 0, ((Data!AG99*Data!$H99*$G99)/2000) * IF(AND(AF$5="Particulate", ISNUMBER(Data!$O99)), (1-Data!$O99), 1) * IF(AND($K$3="Yes", ISNUMBER(Data!$Q99)), (1-Data!$Q99), 1))</f>
        <v>0</v>
      </c>
      <c r="AG99" s="3">
        <f>IF(OR(Data!AH99="", Data!$H99="", $G99=""), 0, ((Data!AH99*Data!$H99*$G99)/2000) * IF(AND(AG$5="Particulate", ISNUMBER(Data!$O99)), (1-Data!$O99), 1) * IF(AND($K$3="Yes", ISNUMBER(Data!$Q99)), (1-Data!$Q99), 1))</f>
        <v>0</v>
      </c>
      <c r="AH99" s="3">
        <f>IF(OR(Data!AI99="", Data!$H99="", $G99=""), 0, ((Data!AI99*Data!$H99*$G99)/2000) * IF(AND(AH$5="Particulate", ISNUMBER(Data!$O99)), (1-Data!$O99), 1) * IF(AND($K$3="Yes", ISNUMBER(Data!$Q99)), (1-Data!$Q99), 1))</f>
        <v>0</v>
      </c>
      <c r="AI99" s="3">
        <f>IF(OR(Data!AJ99="", Data!$H99="", $G99=""), 0, ((Data!AJ99*Data!$H99*$G99)/2000) * IF(AND(AI$5="Particulate", ISNUMBER(Data!$O99)), (1-Data!$O99), 1) * IF(AND($K$3="Yes", ISNUMBER(Data!$Q99)), (1-Data!$Q99), 1))</f>
        <v>0</v>
      </c>
      <c r="AJ99" s="3">
        <f>IF(OR(Data!AK99="", Data!$H99="", $G99=""), 0, ((Data!AK99*Data!$H99*$G99)/2000) * IF(AND(AJ$5="Particulate", ISNUMBER(Data!$O99)), (1-Data!$O99), 1) * IF(AND($K$3="Yes", ISNUMBER(Data!$Q99)), (1-Data!$Q99), 1))</f>
        <v>0</v>
      </c>
      <c r="AK99" s="3">
        <f>IF(OR(Data!AL99="", Data!$H99="", $G99=""), 0, ((Data!AL99*Data!$H99*$G99)/2000) * IF(AND(AK$5="Particulate", ISNUMBER(Data!$O99)), (1-Data!$O99), 1) * IF(AND($K$3="Yes", ISNUMBER(Data!$Q99)), (1-Data!$Q99), 1))</f>
        <v>0</v>
      </c>
      <c r="AL99" s="3">
        <f>IF(OR(Data!AM99="", Data!$H99="", $G99=""), 0, ((Data!AM99*Data!$H99*$G99)/2000) * IF(AND(AL$5="Particulate", ISNUMBER(Data!$O99)), (1-Data!$O99), 1) * IF(AND($K$3="Yes", ISNUMBER(Data!$Q99)), (1-Data!$Q99), 1))</f>
        <v>0</v>
      </c>
      <c r="AM99" s="3">
        <f>IF(OR(Data!AN99="", Data!$H99="", $G99=""), 0, ((Data!AN99*Data!$H99*$G99)/2000) * IF(AND(AM$5="Particulate", ISNUMBER(Data!$O99)), (1-Data!$O99), 1) * IF(AND($K$3="Yes", ISNUMBER(Data!$Q99)), (1-Data!$Q99), 1))</f>
        <v>0</v>
      </c>
      <c r="AN99" s="3">
        <f>IF(OR(Data!AO99="", Data!$H99="", $G99=""), 0, ((Data!AO99*Data!$H99*$G99)/2000) * IF(AND(AN$5="Particulate", ISNUMBER(Data!$O99)), (1-Data!$O99), 1) * IF(AND($K$3="Yes", ISNUMBER(Data!$Q99)), (1-Data!$Q99), 1))</f>
        <v>0</v>
      </c>
      <c r="AO99" s="3">
        <f>IF(OR(Data!AP99="", Data!$H99="", $G99=""), 0, ((Data!AP99*Data!$H99*$G99)/2000) * IF(AND(AO$5="Particulate", ISNUMBER(Data!$O99)), (1-Data!$O99), 1) * IF(AND($K$3="Yes", ISNUMBER(Data!$Q99)), (1-Data!$Q99), 1))</f>
        <v>0</v>
      </c>
      <c r="AP99" s="3">
        <f>IF(OR(Data!AQ99="", Data!$H99="", $G99=""), 0, ((Data!AQ99*Data!$H99*$G99)/2000) * IF(AND(AP$5="Particulate", ISNUMBER(Data!$O99)), (1-Data!$O99), 1) * IF(AND($K$3="Yes", ISNUMBER(Data!$Q99)), (1-Data!$Q99), 1))</f>
        <v>0</v>
      </c>
      <c r="AQ99" s="3">
        <f>IF(OR(Data!AR99="", Data!$H99="", $G99=""), 0, ((Data!AR99*Data!$H99*$G99)/2000) * IF(AND(AQ$5="Particulate", ISNUMBER(Data!$O99)), (1-Data!$O99), 1) * IF(AND($K$3="Yes", ISNUMBER(Data!$Q99)), (1-Data!$Q99), 1))</f>
        <v>0</v>
      </c>
      <c r="AR99" s="3">
        <f>IF(OR(Data!AS99="", Data!$H99="", $G99=""), 0, ((Data!AS99*Data!$H99*$G99)/2000) * IF(AND(AR$5="Particulate", ISNUMBER(Data!$O99)), (1-Data!$O99), 1) * IF(AND($K$3="Yes", ISNUMBER(Data!$Q99)), (1-Data!$Q99), 1))</f>
        <v>0</v>
      </c>
      <c r="AS99" s="3">
        <f>IF(OR(Data!AT99="", Data!$H99="", $G99=""), 0, ((Data!AT99*Data!$H99*$G99)/2000) * IF(AND(AS$5="Particulate", ISNUMBER(Data!$O99)), (1-Data!$O99), 1) * IF(AND($K$3="Yes", ISNUMBER(Data!$Q99)), (1-Data!$Q99), 1))</f>
        <v>0</v>
      </c>
      <c r="AT99" s="3">
        <f>IF(OR(Data!AU99="", Data!$H99="", $G99=""), 0, ((Data!AU99*Data!$H99*$G99)/2000) * IF(AND(AT$5="Particulate", ISNUMBER(Data!$O99)), (1-Data!$O99), 1) * IF(AND($K$3="Yes", ISNUMBER(Data!$Q99)), (1-Data!$Q99), 1))</f>
        <v>0</v>
      </c>
      <c r="AU99" s="3">
        <f>IF(OR(Data!AV99="", Data!$H99="", $G99=""), 0, ((Data!AV99*Data!$H99*$G99)/2000) * IF(AND(AU$5="Particulate", ISNUMBER(Data!$O99)), (1-Data!$O99), 1) * IF(AND($K$3="Yes", ISNUMBER(Data!$Q99)), (1-Data!$Q99), 1))</f>
        <v>0</v>
      </c>
      <c r="AV99" s="3">
        <f>IF(OR(Data!AW99="", Data!$H99="", $G99=""), 0, ((Data!AW99*Data!$H99*$G99)/2000) * IF(AND(AV$5="Particulate", ISNUMBER(Data!$O99)), (1-Data!$O99), 1) * IF(AND($K$3="Yes", ISNUMBER(Data!$Q99)), (1-Data!$Q99), 1))</f>
        <v>0</v>
      </c>
      <c r="AW99" s="3">
        <f>IF(OR(Data!AX99="", Data!$H99="", $G99=""), 0, ((Data!AX99*Data!$H99*$G99)/2000) * IF(AND(AW$5="Particulate", ISNUMBER(Data!$O99)), (1-Data!$O99), 1) * IF(AND($K$3="Yes", ISNUMBER(Data!$Q99)), (1-Data!$Q99), 1))</f>
        <v>0</v>
      </c>
      <c r="AX99" s="3">
        <f>IF(OR(Data!AY99="", Data!$H99="", $G99=""), 0, ((Data!AY99*Data!$H99*$G99)/2000) * IF(AND(AX$5="Particulate", ISNUMBER(Data!$O99)), (1-Data!$O99), 1) * IF(AND($K$3="Yes", ISNUMBER(Data!$Q99)), (1-Data!$Q99), 1))</f>
        <v>0</v>
      </c>
      <c r="AY99" s="3">
        <f>IF(OR(Data!AZ99="", Data!$H99="", $G99=""), 0, ((Data!AZ99*Data!$H99*$G99)/2000) * IF(AND(AY$5="Particulate", ISNUMBER(Data!$O99)), (1-Data!$O99), 1) * IF(AND($K$3="Yes", ISNUMBER(Data!$Q99)), (1-Data!$Q99), 1))</f>
        <v>0</v>
      </c>
      <c r="AZ99" s="3">
        <f>IF(OR(Data!BA99="", Data!$H99="", $G99=""), 0, ((Data!BA99*Data!$H99*$G99)/2000) * IF(AND(AZ$5="Particulate", ISNUMBER(Data!$O99)), (1-Data!$O99), 1) * IF(AND($K$3="Yes", ISNUMBER(Data!$Q99)), (1-Data!$Q99), 1))</f>
        <v>0</v>
      </c>
      <c r="BA99" s="3">
        <f>IF(OR(Data!BB99="", Data!$H99="", $G99=""), 0, ((Data!BB99*Data!$H99*$G99)/2000) * IF(AND(BA$5="Particulate", ISNUMBER(Data!$O99)), (1-Data!$O99), 1) * IF(AND($K$3="Yes", ISNUMBER(Data!$Q99)), (1-Data!$Q99), 1))</f>
        <v>0</v>
      </c>
      <c r="BB99" s="3">
        <f>IF(OR(Data!BC99="", Data!$H99="", $G99=""), 0, ((Data!BC99*Data!$H99*$G99)/2000) * IF(AND(BB$5="Particulate", ISNUMBER(Data!$O99)), (1-Data!$O99), 1) * IF(AND($K$3="Yes", ISNUMBER(Data!$Q99)), (1-Data!$Q99), 1))</f>
        <v>0</v>
      </c>
      <c r="BC99" s="3">
        <f>IF(OR(Data!BD99="", Data!$H99="", $G99=""), 0, ((Data!BD99*Data!$H99*$G99)/2000) * IF(AND(BC$5="Particulate", ISNUMBER(Data!$O99)), (1-Data!$O99), 1) * IF(AND($K$3="Yes", ISNUMBER(Data!$Q99)), (1-Data!$Q99), 1))</f>
        <v>0</v>
      </c>
      <c r="BD99" s="3">
        <f>IF(OR(Data!BE99="", Data!$H99="", $G99=""), 0, ((Data!BE99*Data!$H99*$G99)/2000) * IF(AND(BD$5="Particulate", ISNUMBER(Data!$O99)), (1-Data!$O99), 1) * IF(AND($K$3="Yes", ISNUMBER(Data!$Q99)), (1-Data!$Q99), 1))</f>
        <v>0</v>
      </c>
      <c r="BE99" s="3">
        <f>IF(OR(Data!BF99="", Data!$H99="", $G99=""), 0, ((Data!BF99*Data!$H99*$G99)/2000) * IF(AND(BE$5="Particulate", ISNUMBER(Data!$O99)), (1-Data!$O99), 1) * IF(AND($K$3="Yes", ISNUMBER(Data!$Q99)), (1-Data!$Q99), 1))</f>
        <v>0</v>
      </c>
      <c r="BF99" s="3">
        <f>IF(OR(Data!BG99="", Data!$H99="", $G99=""), 0, ((Data!BG99*Data!$H99*$G99)/2000) * IF(AND(BF$5="Particulate", ISNUMBER(Data!$O99)), (1-Data!$O99), 1) * IF(AND($K$3="Yes", ISNUMBER(Data!$Q99)), (1-Data!$Q99), 1))</f>
        <v>0</v>
      </c>
      <c r="BG99" s="3">
        <f>IF(OR(Data!BH99="", Data!$H99="", $G99=""), 0, ((Data!BH99*Data!$H99*$G99)/2000) * IF(AND(BG$5="Particulate", ISNUMBER(Data!$O99)), (1-Data!$O99), 1) * IF(AND($K$3="Yes", ISNUMBER(Data!$Q99)), (1-Data!$Q99), 1))</f>
        <v>0</v>
      </c>
      <c r="BH99" s="3">
        <f>IF(OR(Data!BI99="", Data!$H99="", $G99=""), 0, ((Data!BI99*Data!$H99*$G99)/2000) * IF(AND(BH$5="Particulate", ISNUMBER(Data!$O99)), (1-Data!$O99), 1) * IF(AND($K$3="Yes", ISNUMBER(Data!$Q99)), (1-Data!$Q99), 1))</f>
        <v>0</v>
      </c>
      <c r="BI99" s="3">
        <f>IF(OR(Data!BJ99="", Data!$H99="", $G99=""), 0, ((Data!BJ99*Data!$H99*$G99)/2000) * IF(AND(BI$5="Particulate", ISNUMBER(Data!$O99)), (1-Data!$O99), 1) * IF(AND($K$3="Yes", ISNUMBER(Data!$Q99)), (1-Data!$Q99), 1))</f>
        <v>0</v>
      </c>
      <c r="BJ99" s="3">
        <f>IF(OR(Data!BK99="", Data!$H99="", $G99=""), 0, ((Data!BK99*Data!$H99*$G99)/2000) * IF(AND(BJ$5="Particulate", ISNUMBER(Data!$O99)), (1-Data!$O99), 1) * IF(AND($K$3="Yes", ISNUMBER(Data!$Q99)), (1-Data!$Q99), 1))</f>
        <v>0</v>
      </c>
      <c r="BK99" s="3">
        <f>IF(OR(Data!BL99="", Data!$H99="", $G99=""), 0, ((Data!BL99*Data!$H99*$G99)/2000) * IF(AND(BK$5="Particulate", ISNUMBER(Data!$O99)), (1-Data!$O99), 1) * IF(AND($K$3="Yes", ISNUMBER(Data!$Q99)), (1-Data!$Q99), 1))</f>
        <v>0</v>
      </c>
      <c r="BL99" s="3">
        <f>IF(OR(Data!BM99="", Data!$H99="", $G99=""), 0, ((Data!BM99*Data!$H99*$G99)/2000) * IF(AND(BL$5="Particulate", ISNUMBER(Data!$O99)), (1-Data!$O99), 1) * IF(AND($K$3="Yes", ISNUMBER(Data!$Q99)), (1-Data!$Q99), 1))</f>
        <v>0</v>
      </c>
      <c r="BM99" s="3">
        <f>IF(OR(Data!BN99="", Data!$H99="", $G99=""), 0, ((Data!BN99*Data!$H99*$G99)/2000) * IF(AND(BM$5="Particulate", ISNUMBER(Data!$O99)), (1-Data!$O99), 1) * IF(AND($K$3="Yes", ISNUMBER(Data!$Q99)), (1-Data!$Q99), 1))</f>
        <v>0</v>
      </c>
      <c r="BN99" s="3">
        <f>IF(OR(Data!BO99="", Data!$H99="", $G99=""), 0, ((Data!BO99*Data!$H99*$G99)/2000) * IF(AND(BN$5="Particulate", ISNUMBER(Data!$O99)), (1-Data!$O99), 1) * IF(AND($K$3="Yes", ISNUMBER(Data!$Q99)), (1-Data!$Q99), 1))</f>
        <v>0</v>
      </c>
      <c r="BO99" s="3">
        <f>IF(OR(Data!BP99="", Data!$H99="", $G99=""), 0, ((Data!BP99*Data!$H99*$G99)/2000) * IF(AND(BO$5="Particulate", ISNUMBER(Data!$O99)), (1-Data!$O99), 1) * IF(AND($K$3="Yes", ISNUMBER(Data!$Q99)), (1-Data!$Q99), 1))</f>
        <v>0</v>
      </c>
      <c r="BP99" s="3">
        <f>IF(OR(Data!BQ99="", Data!$H99="", $G99=""), 0, ((Data!BQ99*Data!$H99*$G99)/2000) * IF(AND(BP$5="Particulate", ISNUMBER(Data!$O99)), (1-Data!$O99), 1) * IF(AND($K$3="Yes", ISNUMBER(Data!$Q99)), (1-Data!$Q99), 1))</f>
        <v>0</v>
      </c>
      <c r="BQ99" s="3">
        <f>IF(OR(Data!BR99="", Data!$H99="", $G99=""), 0, ((Data!BR99*Data!$H99*$G99)/2000) * IF(AND(BQ$5="Particulate", ISNUMBER(Data!$O99)), (1-Data!$O99), 1) * IF(AND($K$3="Yes", ISNUMBER(Data!$Q99)), (1-Data!$Q99), 1))</f>
        <v>0</v>
      </c>
      <c r="BR99" s="3">
        <f>IF(OR(Data!BS99="", Data!$H99="", $G99=""), 0, ((Data!BS99*Data!$H99*$G99)/2000) * IF(AND(BR$5="Particulate", ISNUMBER(Data!$O99)), (1-Data!$O99), 1) * IF(AND($K$3="Yes", ISNUMBER(Data!$Q99)), (1-Data!$Q99), 1))</f>
        <v>0</v>
      </c>
      <c r="BS99" s="3">
        <f>IF(OR(Data!BT99="", Data!$H99="", $G99=""), 0, ((Data!BT99*Data!$H99*$G99)/2000) * IF(AND(BS$5="Particulate", ISNUMBER(Data!$O99)), (1-Data!$O99), 1) * IF(AND($K$3="Yes", ISNUMBER(Data!$Q99)), (1-Data!$Q99), 1))</f>
        <v>0</v>
      </c>
      <c r="BT99" s="3">
        <f>IF(OR(Data!BU99="", Data!$H99="", $G99=""), 0, ((Data!BU99*Data!$H99*$G99)/2000) * IF(AND(BT$5="Particulate", ISNUMBER(Data!$O99)), (1-Data!$O99), 1) * IF(AND($K$3="Yes", ISNUMBER(Data!$Q99)), (1-Data!$Q99), 1))</f>
        <v>0</v>
      </c>
      <c r="BU99" s="3">
        <f>IF(OR(Data!BV99="", Data!$H99="", $G99=""), 0, ((Data!BV99*Data!$H99*$G99)/2000) * IF(AND(BU$5="Particulate", ISNUMBER(Data!$O99)), (1-Data!$O99), 1) * IF(AND($K$3="Yes", ISNUMBER(Data!$Q99)), (1-Data!$Q99), 1))</f>
        <v>0</v>
      </c>
      <c r="BV99" s="3">
        <f>IF(OR(Data!BW99="", Data!$H99="", $G99=""), 0, ((Data!BW99*Data!$H99*$G99)/2000) * IF(AND(BV$5="Particulate", ISNUMBER(Data!$O99)), (1-Data!$O99), 1) * IF(AND($K$3="Yes", ISNUMBER(Data!$Q99)), (1-Data!$Q99), 1))</f>
        <v>0</v>
      </c>
      <c r="BW99" s="3">
        <f>IF(OR(Data!BX99="", Data!$H99="", $G99=""), 0, ((Data!BX99*Data!$H99*$G99)/2000) * IF(AND(BW$5="Particulate", ISNUMBER(Data!$O99)), (1-Data!$O99), 1) * IF(AND($K$3="Yes", ISNUMBER(Data!$Q99)), (1-Data!$Q99), 1))</f>
        <v>0</v>
      </c>
      <c r="BX99" s="3">
        <f>IF(OR(Data!BY99="", Data!$H99="", $G99=""), 0, ((Data!BY99*Data!$H99*$G99)/2000) * IF(AND(BX$5="Particulate", ISNUMBER(Data!$O99)), (1-Data!$O99), 1) * IF(AND($K$3="Yes", ISNUMBER(Data!$Q99)), (1-Data!$Q99), 1))</f>
        <v>0</v>
      </c>
      <c r="BY99" s="3">
        <f>IF(OR(Data!BZ99="", Data!$H99="", $G99=""), 0, ((Data!BZ99*Data!$H99*$G99)/2000) * IF(AND(BY$5="Particulate", ISNUMBER(Data!$O99)), (1-Data!$O99), 1) * IF(AND($K$3="Yes", ISNUMBER(Data!$Q99)), (1-Data!$Q99), 1))</f>
        <v>0</v>
      </c>
      <c r="BZ99" s="3">
        <f>IF(OR(Data!CA99="", Data!$H99="", $G99=""), 0, ((Data!CA99*Data!$H99*$G99)/2000) * IF(AND(BZ$5="Particulate", ISNUMBER(Data!$O99)), (1-Data!$O99), 1) * IF(AND($K$3="Yes", ISNUMBER(Data!$Q99)), (1-Data!$Q99), 1))</f>
        <v>0</v>
      </c>
    </row>
    <row r="100" spans="1:78" x14ac:dyDescent="0.25">
      <c r="A100" s="347">
        <f>Data!A100</f>
        <v>92</v>
      </c>
      <c r="B100" s="108">
        <f>Data!B100</f>
        <v>0</v>
      </c>
      <c r="C100" s="108">
        <f>Data!C100</f>
        <v>0</v>
      </c>
      <c r="D100" s="108">
        <f>Data!D100</f>
        <v>0</v>
      </c>
      <c r="E100" s="108">
        <f>Data!E100</f>
        <v>0</v>
      </c>
      <c r="F100" s="108">
        <f>Data!F100</f>
        <v>0</v>
      </c>
      <c r="G100" s="189"/>
      <c r="Q100" s="365">
        <f>IF(ISNUMBER(Data!$K100), (Data!$K100*$G100)/2000, IF(AND(ISNUMBER(Data!$H100), ISNUMBER(Data!$I100)), (Data!$H100*Data!$I100*$G100)/2000, 0))</f>
        <v>0</v>
      </c>
      <c r="R100" s="17">
        <f>IF(ISNUMBER(Data!$L100), (Data!$L100*$G100)/2000, IF(AND(ISNUMBER(Data!$H100), ISNUMBER(Data!$J100)), (Data!$H100*Data!$J100*$G100)/2000, 0)) * IF(ISNUMBER(Data!$O100), 1-Data!$O100, 1) * IF(AND($K$3="yes",ISNUMBER(Data!$Q100)),(1-Data!$Q100),1)</f>
        <v>0</v>
      </c>
      <c r="S100" s="3">
        <f>IF(OR(Data!T100="", Data!$H100="", $G100=""), 0, ((Data!T100*Data!$H100*$G100)/2000) * IF(AND(S$5="Particulate", ISNUMBER(Data!$O100)), (1-Data!$O100), 1) * IF(AND($K$3="Yes", ISNUMBER(Data!$Q100)), (1-Data!$Q100), 1))</f>
        <v>0</v>
      </c>
      <c r="T100" s="3">
        <f>IF(OR(Data!U100="", Data!$H100="", $G100=""), 0, ((Data!U100*Data!$H100*$G100)/2000) * IF(AND(T$5="Particulate", ISNUMBER(Data!$O100)), (1-Data!$O100), 1) * IF(AND($K$3="Yes", ISNUMBER(Data!$Q100)), (1-Data!$Q100), 1))</f>
        <v>0</v>
      </c>
      <c r="U100" s="3">
        <f>IF(OR(Data!V100="", Data!$H100="", $G100=""), 0, ((Data!V100*Data!$H100*$G100)/2000) * IF(AND(U$5="Particulate", ISNUMBER(Data!$O100)), (1-Data!$O100), 1) * IF(AND($K$3="Yes", ISNUMBER(Data!$Q100)), (1-Data!$Q100), 1))</f>
        <v>0</v>
      </c>
      <c r="V100" s="3">
        <f>IF(OR(Data!W100="", Data!$H100="", $G100=""), 0, ((Data!W100*Data!$H100*$G100)/2000) * IF(AND(V$5="Particulate", ISNUMBER(Data!$O100)), (1-Data!$O100), 1) * IF(AND($K$3="Yes", ISNUMBER(Data!$Q100)), (1-Data!$Q100), 1))</f>
        <v>0</v>
      </c>
      <c r="W100" s="3">
        <f>IF(OR(Data!X100="", Data!$H100="", $G100=""), 0, ((Data!X100*Data!$H100*$G100)/2000) * IF(AND(W$5="Particulate", ISNUMBER(Data!$O100)), (1-Data!$O100), 1) * IF(AND($K$3="Yes", ISNUMBER(Data!$Q100)), (1-Data!$Q100), 1))</f>
        <v>0</v>
      </c>
      <c r="X100" s="3">
        <f>IF(OR(Data!Y100="", Data!$H100="", $G100=""), 0, ((Data!Y100*Data!$H100*$G100)/2000) * IF(AND(X$5="Particulate", ISNUMBER(Data!$O100)), (1-Data!$O100), 1) * IF(AND($K$3="Yes", ISNUMBER(Data!$Q100)), (1-Data!$Q100), 1))</f>
        <v>0</v>
      </c>
      <c r="Y100" s="3">
        <f>IF(OR(Data!Z100="", Data!$H100="", $G100=""), 0, ((Data!Z100*Data!$H100*$G100)/2000) * IF(AND(Y$5="Particulate", ISNUMBER(Data!$O100)), (1-Data!$O100), 1) * IF(AND($K$3="Yes", ISNUMBER(Data!$Q100)), (1-Data!$Q100), 1))</f>
        <v>0</v>
      </c>
      <c r="Z100" s="3">
        <f>IF(OR(Data!AA100="", Data!$H100="", $G100=""), 0, ((Data!AA100*Data!$H100*$G100)/2000) * IF(AND(Z$5="Particulate", ISNUMBER(Data!$O100)), (1-Data!$O100), 1) * IF(AND($K$3="Yes", ISNUMBER(Data!$Q100)), (1-Data!$Q100), 1))</f>
        <v>0</v>
      </c>
      <c r="AA100" s="3">
        <f>IF(OR(Data!AB100="", Data!$H100="", $G100=""), 0, ((Data!AB100*Data!$H100*$G100)/2000) * IF(AND(AA$5="Particulate", ISNUMBER(Data!$O100)), (1-Data!$O100), 1) * IF(AND($K$3="Yes", ISNUMBER(Data!$Q100)), (1-Data!$Q100), 1))</f>
        <v>0</v>
      </c>
      <c r="AB100" s="3">
        <f>IF(OR(Data!AC100="", Data!$H100="", $G100=""), 0, ((Data!AC100*Data!$H100*$G100)/2000) * IF(AND(AB$5="Particulate", ISNUMBER(Data!$O100)), (1-Data!$O100), 1) * IF(AND($K$3="Yes", ISNUMBER(Data!$Q100)), (1-Data!$Q100), 1))</f>
        <v>0</v>
      </c>
      <c r="AC100" s="3">
        <f>IF(OR(Data!AD100="", Data!$H100="", $G100=""), 0, ((Data!AD100*Data!$H100*$G100)/2000) * IF(AND(AC$5="Particulate", ISNUMBER(Data!$O100)), (1-Data!$O100), 1) * IF(AND($K$3="Yes", ISNUMBER(Data!$Q100)), (1-Data!$Q100), 1))</f>
        <v>0</v>
      </c>
      <c r="AD100" s="3">
        <f>IF(OR(Data!AE100="", Data!$H100="", $G100=""), 0, ((Data!AE100*Data!$H100*$G100)/2000) * IF(AND(AD$5="Particulate", ISNUMBER(Data!$O100)), (1-Data!$O100), 1) * IF(AND($K$3="Yes", ISNUMBER(Data!$Q100)), (1-Data!$Q100), 1))</f>
        <v>0</v>
      </c>
      <c r="AE100" s="3">
        <f>IF(OR(Data!AF100="", Data!$H100="", $G100=""), 0, ((Data!AF100*Data!$H100*$G100)/2000) * IF(AND(AE$5="Particulate", ISNUMBER(Data!$O100)), (1-Data!$O100), 1) * IF(AND($K$3="Yes", ISNUMBER(Data!$Q100)), (1-Data!$Q100), 1))</f>
        <v>0</v>
      </c>
      <c r="AF100" s="3">
        <f>IF(OR(Data!AG100="", Data!$H100="", $G100=""), 0, ((Data!AG100*Data!$H100*$G100)/2000) * IF(AND(AF$5="Particulate", ISNUMBER(Data!$O100)), (1-Data!$O100), 1) * IF(AND($K$3="Yes", ISNUMBER(Data!$Q100)), (1-Data!$Q100), 1))</f>
        <v>0</v>
      </c>
      <c r="AG100" s="3">
        <f>IF(OR(Data!AH100="", Data!$H100="", $G100=""), 0, ((Data!AH100*Data!$H100*$G100)/2000) * IF(AND(AG$5="Particulate", ISNUMBER(Data!$O100)), (1-Data!$O100), 1) * IF(AND($K$3="Yes", ISNUMBER(Data!$Q100)), (1-Data!$Q100), 1))</f>
        <v>0</v>
      </c>
      <c r="AH100" s="3">
        <f>IF(OR(Data!AI100="", Data!$H100="", $G100=""), 0, ((Data!AI100*Data!$H100*$G100)/2000) * IF(AND(AH$5="Particulate", ISNUMBER(Data!$O100)), (1-Data!$O100), 1) * IF(AND($K$3="Yes", ISNUMBER(Data!$Q100)), (1-Data!$Q100), 1))</f>
        <v>0</v>
      </c>
      <c r="AI100" s="3">
        <f>IF(OR(Data!AJ100="", Data!$H100="", $G100=""), 0, ((Data!AJ100*Data!$H100*$G100)/2000) * IF(AND(AI$5="Particulate", ISNUMBER(Data!$O100)), (1-Data!$O100), 1) * IF(AND($K$3="Yes", ISNUMBER(Data!$Q100)), (1-Data!$Q100), 1))</f>
        <v>0</v>
      </c>
      <c r="AJ100" s="3">
        <f>IF(OR(Data!AK100="", Data!$H100="", $G100=""), 0, ((Data!AK100*Data!$H100*$G100)/2000) * IF(AND(AJ$5="Particulate", ISNUMBER(Data!$O100)), (1-Data!$O100), 1) * IF(AND($K$3="Yes", ISNUMBER(Data!$Q100)), (1-Data!$Q100), 1))</f>
        <v>0</v>
      </c>
      <c r="AK100" s="3">
        <f>IF(OR(Data!AL100="", Data!$H100="", $G100=""), 0, ((Data!AL100*Data!$H100*$G100)/2000) * IF(AND(AK$5="Particulate", ISNUMBER(Data!$O100)), (1-Data!$O100), 1) * IF(AND($K$3="Yes", ISNUMBER(Data!$Q100)), (1-Data!$Q100), 1))</f>
        <v>0</v>
      </c>
      <c r="AL100" s="3">
        <f>IF(OR(Data!AM100="", Data!$H100="", $G100=""), 0, ((Data!AM100*Data!$H100*$G100)/2000) * IF(AND(AL$5="Particulate", ISNUMBER(Data!$O100)), (1-Data!$O100), 1) * IF(AND($K$3="Yes", ISNUMBER(Data!$Q100)), (1-Data!$Q100), 1))</f>
        <v>0</v>
      </c>
      <c r="AM100" s="3">
        <f>IF(OR(Data!AN100="", Data!$H100="", $G100=""), 0, ((Data!AN100*Data!$H100*$G100)/2000) * IF(AND(AM$5="Particulate", ISNUMBER(Data!$O100)), (1-Data!$O100), 1) * IF(AND($K$3="Yes", ISNUMBER(Data!$Q100)), (1-Data!$Q100), 1))</f>
        <v>0</v>
      </c>
      <c r="AN100" s="3">
        <f>IF(OR(Data!AO100="", Data!$H100="", $G100=""), 0, ((Data!AO100*Data!$H100*$G100)/2000) * IF(AND(AN$5="Particulate", ISNUMBER(Data!$O100)), (1-Data!$O100), 1) * IF(AND($K$3="Yes", ISNUMBER(Data!$Q100)), (1-Data!$Q100), 1))</f>
        <v>0</v>
      </c>
      <c r="AO100" s="3">
        <f>IF(OR(Data!AP100="", Data!$H100="", $G100=""), 0, ((Data!AP100*Data!$H100*$G100)/2000) * IF(AND(AO$5="Particulate", ISNUMBER(Data!$O100)), (1-Data!$O100), 1) * IF(AND($K$3="Yes", ISNUMBER(Data!$Q100)), (1-Data!$Q100), 1))</f>
        <v>0</v>
      </c>
      <c r="AP100" s="3">
        <f>IF(OR(Data!AQ100="", Data!$H100="", $G100=""), 0, ((Data!AQ100*Data!$H100*$G100)/2000) * IF(AND(AP$5="Particulate", ISNUMBER(Data!$O100)), (1-Data!$O100), 1) * IF(AND($K$3="Yes", ISNUMBER(Data!$Q100)), (1-Data!$Q100), 1))</f>
        <v>0</v>
      </c>
      <c r="AQ100" s="3">
        <f>IF(OR(Data!AR100="", Data!$H100="", $G100=""), 0, ((Data!AR100*Data!$H100*$G100)/2000) * IF(AND(AQ$5="Particulate", ISNUMBER(Data!$O100)), (1-Data!$O100), 1) * IF(AND($K$3="Yes", ISNUMBER(Data!$Q100)), (1-Data!$Q100), 1))</f>
        <v>0</v>
      </c>
      <c r="AR100" s="3">
        <f>IF(OR(Data!AS100="", Data!$H100="", $G100=""), 0, ((Data!AS100*Data!$H100*$G100)/2000) * IF(AND(AR$5="Particulate", ISNUMBER(Data!$O100)), (1-Data!$O100), 1) * IF(AND($K$3="Yes", ISNUMBER(Data!$Q100)), (1-Data!$Q100), 1))</f>
        <v>0</v>
      </c>
      <c r="AS100" s="3">
        <f>IF(OR(Data!AT100="", Data!$H100="", $G100=""), 0, ((Data!AT100*Data!$H100*$G100)/2000) * IF(AND(AS$5="Particulate", ISNUMBER(Data!$O100)), (1-Data!$O100), 1) * IF(AND($K$3="Yes", ISNUMBER(Data!$Q100)), (1-Data!$Q100), 1))</f>
        <v>0</v>
      </c>
      <c r="AT100" s="3">
        <f>IF(OR(Data!AU100="", Data!$H100="", $G100=""), 0, ((Data!AU100*Data!$H100*$G100)/2000) * IF(AND(AT$5="Particulate", ISNUMBER(Data!$O100)), (1-Data!$O100), 1) * IF(AND($K$3="Yes", ISNUMBER(Data!$Q100)), (1-Data!$Q100), 1))</f>
        <v>0</v>
      </c>
      <c r="AU100" s="3">
        <f>IF(OR(Data!AV100="", Data!$H100="", $G100=""), 0, ((Data!AV100*Data!$H100*$G100)/2000) * IF(AND(AU$5="Particulate", ISNUMBER(Data!$O100)), (1-Data!$O100), 1) * IF(AND($K$3="Yes", ISNUMBER(Data!$Q100)), (1-Data!$Q100), 1))</f>
        <v>0</v>
      </c>
      <c r="AV100" s="3">
        <f>IF(OR(Data!AW100="", Data!$H100="", $G100=""), 0, ((Data!AW100*Data!$H100*$G100)/2000) * IF(AND(AV$5="Particulate", ISNUMBER(Data!$O100)), (1-Data!$O100), 1) * IF(AND($K$3="Yes", ISNUMBER(Data!$Q100)), (1-Data!$Q100), 1))</f>
        <v>0</v>
      </c>
      <c r="AW100" s="3">
        <f>IF(OR(Data!AX100="", Data!$H100="", $G100=""), 0, ((Data!AX100*Data!$H100*$G100)/2000) * IF(AND(AW$5="Particulate", ISNUMBER(Data!$O100)), (1-Data!$O100), 1) * IF(AND($K$3="Yes", ISNUMBER(Data!$Q100)), (1-Data!$Q100), 1))</f>
        <v>0</v>
      </c>
      <c r="AX100" s="3">
        <f>IF(OR(Data!AY100="", Data!$H100="", $G100=""), 0, ((Data!AY100*Data!$H100*$G100)/2000) * IF(AND(AX$5="Particulate", ISNUMBER(Data!$O100)), (1-Data!$O100), 1) * IF(AND($K$3="Yes", ISNUMBER(Data!$Q100)), (1-Data!$Q100), 1))</f>
        <v>0</v>
      </c>
      <c r="AY100" s="3">
        <f>IF(OR(Data!AZ100="", Data!$H100="", $G100=""), 0, ((Data!AZ100*Data!$H100*$G100)/2000) * IF(AND(AY$5="Particulate", ISNUMBER(Data!$O100)), (1-Data!$O100), 1) * IF(AND($K$3="Yes", ISNUMBER(Data!$Q100)), (1-Data!$Q100), 1))</f>
        <v>0</v>
      </c>
      <c r="AZ100" s="3">
        <f>IF(OR(Data!BA100="", Data!$H100="", $G100=""), 0, ((Data!BA100*Data!$H100*$G100)/2000) * IF(AND(AZ$5="Particulate", ISNUMBER(Data!$O100)), (1-Data!$O100), 1) * IF(AND($K$3="Yes", ISNUMBER(Data!$Q100)), (1-Data!$Q100), 1))</f>
        <v>0</v>
      </c>
      <c r="BA100" s="3">
        <f>IF(OR(Data!BB100="", Data!$H100="", $G100=""), 0, ((Data!BB100*Data!$H100*$G100)/2000) * IF(AND(BA$5="Particulate", ISNUMBER(Data!$O100)), (1-Data!$O100), 1) * IF(AND($K$3="Yes", ISNUMBER(Data!$Q100)), (1-Data!$Q100), 1))</f>
        <v>0</v>
      </c>
      <c r="BB100" s="3">
        <f>IF(OR(Data!BC100="", Data!$H100="", $G100=""), 0, ((Data!BC100*Data!$H100*$G100)/2000) * IF(AND(BB$5="Particulate", ISNUMBER(Data!$O100)), (1-Data!$O100), 1) * IF(AND($K$3="Yes", ISNUMBER(Data!$Q100)), (1-Data!$Q100), 1))</f>
        <v>0</v>
      </c>
      <c r="BC100" s="3">
        <f>IF(OR(Data!BD100="", Data!$H100="", $G100=""), 0, ((Data!BD100*Data!$H100*$G100)/2000) * IF(AND(BC$5="Particulate", ISNUMBER(Data!$O100)), (1-Data!$O100), 1) * IF(AND($K$3="Yes", ISNUMBER(Data!$Q100)), (1-Data!$Q100), 1))</f>
        <v>0</v>
      </c>
      <c r="BD100" s="3">
        <f>IF(OR(Data!BE100="", Data!$H100="", $G100=""), 0, ((Data!BE100*Data!$H100*$G100)/2000) * IF(AND(BD$5="Particulate", ISNUMBER(Data!$O100)), (1-Data!$O100), 1) * IF(AND($K$3="Yes", ISNUMBER(Data!$Q100)), (1-Data!$Q100), 1))</f>
        <v>0</v>
      </c>
      <c r="BE100" s="3">
        <f>IF(OR(Data!BF100="", Data!$H100="", $G100=""), 0, ((Data!BF100*Data!$H100*$G100)/2000) * IF(AND(BE$5="Particulate", ISNUMBER(Data!$O100)), (1-Data!$O100), 1) * IF(AND($K$3="Yes", ISNUMBER(Data!$Q100)), (1-Data!$Q100), 1))</f>
        <v>0</v>
      </c>
      <c r="BF100" s="3">
        <f>IF(OR(Data!BG100="", Data!$H100="", $G100=""), 0, ((Data!BG100*Data!$H100*$G100)/2000) * IF(AND(BF$5="Particulate", ISNUMBER(Data!$O100)), (1-Data!$O100), 1) * IF(AND($K$3="Yes", ISNUMBER(Data!$Q100)), (1-Data!$Q100), 1))</f>
        <v>0</v>
      </c>
      <c r="BG100" s="3">
        <f>IF(OR(Data!BH100="", Data!$H100="", $G100=""), 0, ((Data!BH100*Data!$H100*$G100)/2000) * IF(AND(BG$5="Particulate", ISNUMBER(Data!$O100)), (1-Data!$O100), 1) * IF(AND($K$3="Yes", ISNUMBER(Data!$Q100)), (1-Data!$Q100), 1))</f>
        <v>0</v>
      </c>
      <c r="BH100" s="3">
        <f>IF(OR(Data!BI100="", Data!$H100="", $G100=""), 0, ((Data!BI100*Data!$H100*$G100)/2000) * IF(AND(BH$5="Particulate", ISNUMBER(Data!$O100)), (1-Data!$O100), 1) * IF(AND($K$3="Yes", ISNUMBER(Data!$Q100)), (1-Data!$Q100), 1))</f>
        <v>0</v>
      </c>
      <c r="BI100" s="3">
        <f>IF(OR(Data!BJ100="", Data!$H100="", $G100=""), 0, ((Data!BJ100*Data!$H100*$G100)/2000) * IF(AND(BI$5="Particulate", ISNUMBER(Data!$O100)), (1-Data!$O100), 1) * IF(AND($K$3="Yes", ISNUMBER(Data!$Q100)), (1-Data!$Q100), 1))</f>
        <v>0</v>
      </c>
      <c r="BJ100" s="3">
        <f>IF(OR(Data!BK100="", Data!$H100="", $G100=""), 0, ((Data!BK100*Data!$H100*$G100)/2000) * IF(AND(BJ$5="Particulate", ISNUMBER(Data!$O100)), (1-Data!$O100), 1) * IF(AND($K$3="Yes", ISNUMBER(Data!$Q100)), (1-Data!$Q100), 1))</f>
        <v>0</v>
      </c>
      <c r="BK100" s="3">
        <f>IF(OR(Data!BL100="", Data!$H100="", $G100=""), 0, ((Data!BL100*Data!$H100*$G100)/2000) * IF(AND(BK$5="Particulate", ISNUMBER(Data!$O100)), (1-Data!$O100), 1) * IF(AND($K$3="Yes", ISNUMBER(Data!$Q100)), (1-Data!$Q100), 1))</f>
        <v>0</v>
      </c>
      <c r="BL100" s="3">
        <f>IF(OR(Data!BM100="", Data!$H100="", $G100=""), 0, ((Data!BM100*Data!$H100*$G100)/2000) * IF(AND(BL$5="Particulate", ISNUMBER(Data!$O100)), (1-Data!$O100), 1) * IF(AND($K$3="Yes", ISNUMBER(Data!$Q100)), (1-Data!$Q100), 1))</f>
        <v>0</v>
      </c>
      <c r="BM100" s="3">
        <f>IF(OR(Data!BN100="", Data!$H100="", $G100=""), 0, ((Data!BN100*Data!$H100*$G100)/2000) * IF(AND(BM$5="Particulate", ISNUMBER(Data!$O100)), (1-Data!$O100), 1) * IF(AND($K$3="Yes", ISNUMBER(Data!$Q100)), (1-Data!$Q100), 1))</f>
        <v>0</v>
      </c>
      <c r="BN100" s="3">
        <f>IF(OR(Data!BO100="", Data!$H100="", $G100=""), 0, ((Data!BO100*Data!$H100*$G100)/2000) * IF(AND(BN$5="Particulate", ISNUMBER(Data!$O100)), (1-Data!$O100), 1) * IF(AND($K$3="Yes", ISNUMBER(Data!$Q100)), (1-Data!$Q100), 1))</f>
        <v>0</v>
      </c>
      <c r="BO100" s="3">
        <f>IF(OR(Data!BP100="", Data!$H100="", $G100=""), 0, ((Data!BP100*Data!$H100*$G100)/2000) * IF(AND(BO$5="Particulate", ISNUMBER(Data!$O100)), (1-Data!$O100), 1) * IF(AND($K$3="Yes", ISNUMBER(Data!$Q100)), (1-Data!$Q100), 1))</f>
        <v>0</v>
      </c>
      <c r="BP100" s="3">
        <f>IF(OR(Data!BQ100="", Data!$H100="", $G100=""), 0, ((Data!BQ100*Data!$H100*$G100)/2000) * IF(AND(BP$5="Particulate", ISNUMBER(Data!$O100)), (1-Data!$O100), 1) * IF(AND($K$3="Yes", ISNUMBER(Data!$Q100)), (1-Data!$Q100), 1))</f>
        <v>0</v>
      </c>
      <c r="BQ100" s="3">
        <f>IF(OR(Data!BR100="", Data!$H100="", $G100=""), 0, ((Data!BR100*Data!$H100*$G100)/2000) * IF(AND(BQ$5="Particulate", ISNUMBER(Data!$O100)), (1-Data!$O100), 1) * IF(AND($K$3="Yes", ISNUMBER(Data!$Q100)), (1-Data!$Q100), 1))</f>
        <v>0</v>
      </c>
      <c r="BR100" s="3">
        <f>IF(OR(Data!BS100="", Data!$H100="", $G100=""), 0, ((Data!BS100*Data!$H100*$G100)/2000) * IF(AND(BR$5="Particulate", ISNUMBER(Data!$O100)), (1-Data!$O100), 1) * IF(AND($K$3="Yes", ISNUMBER(Data!$Q100)), (1-Data!$Q100), 1))</f>
        <v>0</v>
      </c>
      <c r="BS100" s="3">
        <f>IF(OR(Data!BT100="", Data!$H100="", $G100=""), 0, ((Data!BT100*Data!$H100*$G100)/2000) * IF(AND(BS$5="Particulate", ISNUMBER(Data!$O100)), (1-Data!$O100), 1) * IF(AND($K$3="Yes", ISNUMBER(Data!$Q100)), (1-Data!$Q100), 1))</f>
        <v>0</v>
      </c>
      <c r="BT100" s="3">
        <f>IF(OR(Data!BU100="", Data!$H100="", $G100=""), 0, ((Data!BU100*Data!$H100*$G100)/2000) * IF(AND(BT$5="Particulate", ISNUMBER(Data!$O100)), (1-Data!$O100), 1) * IF(AND($K$3="Yes", ISNUMBER(Data!$Q100)), (1-Data!$Q100), 1))</f>
        <v>0</v>
      </c>
      <c r="BU100" s="3">
        <f>IF(OR(Data!BV100="", Data!$H100="", $G100=""), 0, ((Data!BV100*Data!$H100*$G100)/2000) * IF(AND(BU$5="Particulate", ISNUMBER(Data!$O100)), (1-Data!$O100), 1) * IF(AND($K$3="Yes", ISNUMBER(Data!$Q100)), (1-Data!$Q100), 1))</f>
        <v>0</v>
      </c>
      <c r="BV100" s="3">
        <f>IF(OR(Data!BW100="", Data!$H100="", $G100=""), 0, ((Data!BW100*Data!$H100*$G100)/2000) * IF(AND(BV$5="Particulate", ISNUMBER(Data!$O100)), (1-Data!$O100), 1) * IF(AND($K$3="Yes", ISNUMBER(Data!$Q100)), (1-Data!$Q100), 1))</f>
        <v>0</v>
      </c>
      <c r="BW100" s="3">
        <f>IF(OR(Data!BX100="", Data!$H100="", $G100=""), 0, ((Data!BX100*Data!$H100*$G100)/2000) * IF(AND(BW$5="Particulate", ISNUMBER(Data!$O100)), (1-Data!$O100), 1) * IF(AND($K$3="Yes", ISNUMBER(Data!$Q100)), (1-Data!$Q100), 1))</f>
        <v>0</v>
      </c>
      <c r="BX100" s="3">
        <f>IF(OR(Data!BY100="", Data!$H100="", $G100=""), 0, ((Data!BY100*Data!$H100*$G100)/2000) * IF(AND(BX$5="Particulate", ISNUMBER(Data!$O100)), (1-Data!$O100), 1) * IF(AND($K$3="Yes", ISNUMBER(Data!$Q100)), (1-Data!$Q100), 1))</f>
        <v>0</v>
      </c>
      <c r="BY100" s="3">
        <f>IF(OR(Data!BZ100="", Data!$H100="", $G100=""), 0, ((Data!BZ100*Data!$H100*$G100)/2000) * IF(AND(BY$5="Particulate", ISNUMBER(Data!$O100)), (1-Data!$O100), 1) * IF(AND($K$3="Yes", ISNUMBER(Data!$Q100)), (1-Data!$Q100), 1))</f>
        <v>0</v>
      </c>
      <c r="BZ100" s="3">
        <f>IF(OR(Data!CA100="", Data!$H100="", $G100=""), 0, ((Data!CA100*Data!$H100*$G100)/2000) * IF(AND(BZ$5="Particulate", ISNUMBER(Data!$O100)), (1-Data!$O100), 1) * IF(AND($K$3="Yes", ISNUMBER(Data!$Q100)), (1-Data!$Q100), 1))</f>
        <v>0</v>
      </c>
    </row>
    <row r="101" spans="1:78" x14ac:dyDescent="0.25">
      <c r="A101" s="347">
        <f>Data!A101</f>
        <v>93</v>
      </c>
      <c r="B101" s="108">
        <f>Data!B101</f>
        <v>0</v>
      </c>
      <c r="C101" s="108">
        <f>Data!C101</f>
        <v>0</v>
      </c>
      <c r="D101" s="108">
        <f>Data!D101</f>
        <v>0</v>
      </c>
      <c r="E101" s="108">
        <f>Data!E101</f>
        <v>0</v>
      </c>
      <c r="F101" s="108">
        <f>Data!F101</f>
        <v>0</v>
      </c>
      <c r="G101" s="189"/>
      <c r="Q101" s="365">
        <f>IF(ISNUMBER(Data!$K101), (Data!$K101*$G101)/2000, IF(AND(ISNUMBER(Data!$H101), ISNUMBER(Data!$I101)), (Data!$H101*Data!$I101*$G101)/2000, 0))</f>
        <v>0</v>
      </c>
      <c r="R101" s="17">
        <f>IF(ISNUMBER(Data!$L101), (Data!$L101*$G101)/2000, IF(AND(ISNUMBER(Data!$H101), ISNUMBER(Data!$J101)), (Data!$H101*Data!$J101*$G101)/2000, 0)) * IF(ISNUMBER(Data!$O101), 1-Data!$O101, 1) * IF(AND($K$3="yes",ISNUMBER(Data!$Q101)),(1-Data!$Q101),1)</f>
        <v>0</v>
      </c>
      <c r="S101" s="3">
        <f>IF(OR(Data!T101="", Data!$H101="", $G101=""), 0, ((Data!T101*Data!$H101*$G101)/2000) * IF(AND(S$5="Particulate", ISNUMBER(Data!$O101)), (1-Data!$O101), 1) * IF(AND($K$3="Yes", ISNUMBER(Data!$Q101)), (1-Data!$Q101), 1))</f>
        <v>0</v>
      </c>
      <c r="T101" s="3">
        <f>IF(OR(Data!U101="", Data!$H101="", $G101=""), 0, ((Data!U101*Data!$H101*$G101)/2000) * IF(AND(T$5="Particulate", ISNUMBER(Data!$O101)), (1-Data!$O101), 1) * IF(AND($K$3="Yes", ISNUMBER(Data!$Q101)), (1-Data!$Q101), 1))</f>
        <v>0</v>
      </c>
      <c r="U101" s="3">
        <f>IF(OR(Data!V101="", Data!$H101="", $G101=""), 0, ((Data!V101*Data!$H101*$G101)/2000) * IF(AND(U$5="Particulate", ISNUMBER(Data!$O101)), (1-Data!$O101), 1) * IF(AND($K$3="Yes", ISNUMBER(Data!$Q101)), (1-Data!$Q101), 1))</f>
        <v>0</v>
      </c>
      <c r="V101" s="3">
        <f>IF(OR(Data!W101="", Data!$H101="", $G101=""), 0, ((Data!W101*Data!$H101*$G101)/2000) * IF(AND(V$5="Particulate", ISNUMBER(Data!$O101)), (1-Data!$O101), 1) * IF(AND($K$3="Yes", ISNUMBER(Data!$Q101)), (1-Data!$Q101), 1))</f>
        <v>0</v>
      </c>
      <c r="W101" s="3">
        <f>IF(OR(Data!X101="", Data!$H101="", $G101=""), 0, ((Data!X101*Data!$H101*$G101)/2000) * IF(AND(W$5="Particulate", ISNUMBER(Data!$O101)), (1-Data!$O101), 1) * IF(AND($K$3="Yes", ISNUMBER(Data!$Q101)), (1-Data!$Q101), 1))</f>
        <v>0</v>
      </c>
      <c r="X101" s="3">
        <f>IF(OR(Data!Y101="", Data!$H101="", $G101=""), 0, ((Data!Y101*Data!$H101*$G101)/2000) * IF(AND(X$5="Particulate", ISNUMBER(Data!$O101)), (1-Data!$O101), 1) * IF(AND($K$3="Yes", ISNUMBER(Data!$Q101)), (1-Data!$Q101), 1))</f>
        <v>0</v>
      </c>
      <c r="Y101" s="3">
        <f>IF(OR(Data!Z101="", Data!$H101="", $G101=""), 0, ((Data!Z101*Data!$H101*$G101)/2000) * IF(AND(Y$5="Particulate", ISNUMBER(Data!$O101)), (1-Data!$O101), 1) * IF(AND($K$3="Yes", ISNUMBER(Data!$Q101)), (1-Data!$Q101), 1))</f>
        <v>0</v>
      </c>
      <c r="Z101" s="3">
        <f>IF(OR(Data!AA101="", Data!$H101="", $G101=""), 0, ((Data!AA101*Data!$H101*$G101)/2000) * IF(AND(Z$5="Particulate", ISNUMBER(Data!$O101)), (1-Data!$O101), 1) * IF(AND($K$3="Yes", ISNUMBER(Data!$Q101)), (1-Data!$Q101), 1))</f>
        <v>0</v>
      </c>
      <c r="AA101" s="3">
        <f>IF(OR(Data!AB101="", Data!$H101="", $G101=""), 0, ((Data!AB101*Data!$H101*$G101)/2000) * IF(AND(AA$5="Particulate", ISNUMBER(Data!$O101)), (1-Data!$O101), 1) * IF(AND($K$3="Yes", ISNUMBER(Data!$Q101)), (1-Data!$Q101), 1))</f>
        <v>0</v>
      </c>
      <c r="AB101" s="3">
        <f>IF(OR(Data!AC101="", Data!$H101="", $G101=""), 0, ((Data!AC101*Data!$H101*$G101)/2000) * IF(AND(AB$5="Particulate", ISNUMBER(Data!$O101)), (1-Data!$O101), 1) * IF(AND($K$3="Yes", ISNUMBER(Data!$Q101)), (1-Data!$Q101), 1))</f>
        <v>0</v>
      </c>
      <c r="AC101" s="3">
        <f>IF(OR(Data!AD101="", Data!$H101="", $G101=""), 0, ((Data!AD101*Data!$H101*$G101)/2000) * IF(AND(AC$5="Particulate", ISNUMBER(Data!$O101)), (1-Data!$O101), 1) * IF(AND($K$3="Yes", ISNUMBER(Data!$Q101)), (1-Data!$Q101), 1))</f>
        <v>0</v>
      </c>
      <c r="AD101" s="3">
        <f>IF(OR(Data!AE101="", Data!$H101="", $G101=""), 0, ((Data!AE101*Data!$H101*$G101)/2000) * IF(AND(AD$5="Particulate", ISNUMBER(Data!$O101)), (1-Data!$O101), 1) * IF(AND($K$3="Yes", ISNUMBER(Data!$Q101)), (1-Data!$Q101), 1))</f>
        <v>0</v>
      </c>
      <c r="AE101" s="3">
        <f>IF(OR(Data!AF101="", Data!$H101="", $G101=""), 0, ((Data!AF101*Data!$H101*$G101)/2000) * IF(AND(AE$5="Particulate", ISNUMBER(Data!$O101)), (1-Data!$O101), 1) * IF(AND($K$3="Yes", ISNUMBER(Data!$Q101)), (1-Data!$Q101), 1))</f>
        <v>0</v>
      </c>
      <c r="AF101" s="3">
        <f>IF(OR(Data!AG101="", Data!$H101="", $G101=""), 0, ((Data!AG101*Data!$H101*$G101)/2000) * IF(AND(AF$5="Particulate", ISNUMBER(Data!$O101)), (1-Data!$O101), 1) * IF(AND($K$3="Yes", ISNUMBER(Data!$Q101)), (1-Data!$Q101), 1))</f>
        <v>0</v>
      </c>
      <c r="AG101" s="3">
        <f>IF(OR(Data!AH101="", Data!$H101="", $G101=""), 0, ((Data!AH101*Data!$H101*$G101)/2000) * IF(AND(AG$5="Particulate", ISNUMBER(Data!$O101)), (1-Data!$O101), 1) * IF(AND($K$3="Yes", ISNUMBER(Data!$Q101)), (1-Data!$Q101), 1))</f>
        <v>0</v>
      </c>
      <c r="AH101" s="3">
        <f>IF(OR(Data!AI101="", Data!$H101="", $G101=""), 0, ((Data!AI101*Data!$H101*$G101)/2000) * IF(AND(AH$5="Particulate", ISNUMBER(Data!$O101)), (1-Data!$O101), 1) * IF(AND($K$3="Yes", ISNUMBER(Data!$Q101)), (1-Data!$Q101), 1))</f>
        <v>0</v>
      </c>
      <c r="AI101" s="3">
        <f>IF(OR(Data!AJ101="", Data!$H101="", $G101=""), 0, ((Data!AJ101*Data!$H101*$G101)/2000) * IF(AND(AI$5="Particulate", ISNUMBER(Data!$O101)), (1-Data!$O101), 1) * IF(AND($K$3="Yes", ISNUMBER(Data!$Q101)), (1-Data!$Q101), 1))</f>
        <v>0</v>
      </c>
      <c r="AJ101" s="3">
        <f>IF(OR(Data!AK101="", Data!$H101="", $G101=""), 0, ((Data!AK101*Data!$H101*$G101)/2000) * IF(AND(AJ$5="Particulate", ISNUMBER(Data!$O101)), (1-Data!$O101), 1) * IF(AND($K$3="Yes", ISNUMBER(Data!$Q101)), (1-Data!$Q101), 1))</f>
        <v>0</v>
      </c>
      <c r="AK101" s="3">
        <f>IF(OR(Data!AL101="", Data!$H101="", $G101=""), 0, ((Data!AL101*Data!$H101*$G101)/2000) * IF(AND(AK$5="Particulate", ISNUMBER(Data!$O101)), (1-Data!$O101), 1) * IF(AND($K$3="Yes", ISNUMBER(Data!$Q101)), (1-Data!$Q101), 1))</f>
        <v>0</v>
      </c>
      <c r="AL101" s="3">
        <f>IF(OR(Data!AM101="", Data!$H101="", $G101=""), 0, ((Data!AM101*Data!$H101*$G101)/2000) * IF(AND(AL$5="Particulate", ISNUMBER(Data!$O101)), (1-Data!$O101), 1) * IF(AND($K$3="Yes", ISNUMBER(Data!$Q101)), (1-Data!$Q101), 1))</f>
        <v>0</v>
      </c>
      <c r="AM101" s="3">
        <f>IF(OR(Data!AN101="", Data!$H101="", $G101=""), 0, ((Data!AN101*Data!$H101*$G101)/2000) * IF(AND(AM$5="Particulate", ISNUMBER(Data!$O101)), (1-Data!$O101), 1) * IF(AND($K$3="Yes", ISNUMBER(Data!$Q101)), (1-Data!$Q101), 1))</f>
        <v>0</v>
      </c>
      <c r="AN101" s="3">
        <f>IF(OR(Data!AO101="", Data!$H101="", $G101=""), 0, ((Data!AO101*Data!$H101*$G101)/2000) * IF(AND(AN$5="Particulate", ISNUMBER(Data!$O101)), (1-Data!$O101), 1) * IF(AND($K$3="Yes", ISNUMBER(Data!$Q101)), (1-Data!$Q101), 1))</f>
        <v>0</v>
      </c>
      <c r="AO101" s="3">
        <f>IF(OR(Data!AP101="", Data!$H101="", $G101=""), 0, ((Data!AP101*Data!$H101*$G101)/2000) * IF(AND(AO$5="Particulate", ISNUMBER(Data!$O101)), (1-Data!$O101), 1) * IF(AND($K$3="Yes", ISNUMBER(Data!$Q101)), (1-Data!$Q101), 1))</f>
        <v>0</v>
      </c>
      <c r="AP101" s="3">
        <f>IF(OR(Data!AQ101="", Data!$H101="", $G101=""), 0, ((Data!AQ101*Data!$H101*$G101)/2000) * IF(AND(AP$5="Particulate", ISNUMBER(Data!$O101)), (1-Data!$O101), 1) * IF(AND($K$3="Yes", ISNUMBER(Data!$Q101)), (1-Data!$Q101), 1))</f>
        <v>0</v>
      </c>
      <c r="AQ101" s="3">
        <f>IF(OR(Data!AR101="", Data!$H101="", $G101=""), 0, ((Data!AR101*Data!$H101*$G101)/2000) * IF(AND(AQ$5="Particulate", ISNUMBER(Data!$O101)), (1-Data!$O101), 1) * IF(AND($K$3="Yes", ISNUMBER(Data!$Q101)), (1-Data!$Q101), 1))</f>
        <v>0</v>
      </c>
      <c r="AR101" s="3">
        <f>IF(OR(Data!AS101="", Data!$H101="", $G101=""), 0, ((Data!AS101*Data!$H101*$G101)/2000) * IF(AND(AR$5="Particulate", ISNUMBER(Data!$O101)), (1-Data!$O101), 1) * IF(AND($K$3="Yes", ISNUMBER(Data!$Q101)), (1-Data!$Q101), 1))</f>
        <v>0</v>
      </c>
      <c r="AS101" s="3">
        <f>IF(OR(Data!AT101="", Data!$H101="", $G101=""), 0, ((Data!AT101*Data!$H101*$G101)/2000) * IF(AND(AS$5="Particulate", ISNUMBER(Data!$O101)), (1-Data!$O101), 1) * IF(AND($K$3="Yes", ISNUMBER(Data!$Q101)), (1-Data!$Q101), 1))</f>
        <v>0</v>
      </c>
      <c r="AT101" s="3">
        <f>IF(OR(Data!AU101="", Data!$H101="", $G101=""), 0, ((Data!AU101*Data!$H101*$G101)/2000) * IF(AND(AT$5="Particulate", ISNUMBER(Data!$O101)), (1-Data!$O101), 1) * IF(AND($K$3="Yes", ISNUMBER(Data!$Q101)), (1-Data!$Q101), 1))</f>
        <v>0</v>
      </c>
      <c r="AU101" s="3">
        <f>IF(OR(Data!AV101="", Data!$H101="", $G101=""), 0, ((Data!AV101*Data!$H101*$G101)/2000) * IF(AND(AU$5="Particulate", ISNUMBER(Data!$O101)), (1-Data!$O101), 1) * IF(AND($K$3="Yes", ISNUMBER(Data!$Q101)), (1-Data!$Q101), 1))</f>
        <v>0</v>
      </c>
      <c r="AV101" s="3">
        <f>IF(OR(Data!AW101="", Data!$H101="", $G101=""), 0, ((Data!AW101*Data!$H101*$G101)/2000) * IF(AND(AV$5="Particulate", ISNUMBER(Data!$O101)), (1-Data!$O101), 1) * IF(AND($K$3="Yes", ISNUMBER(Data!$Q101)), (1-Data!$Q101), 1))</f>
        <v>0</v>
      </c>
      <c r="AW101" s="3">
        <f>IF(OR(Data!AX101="", Data!$H101="", $G101=""), 0, ((Data!AX101*Data!$H101*$G101)/2000) * IF(AND(AW$5="Particulate", ISNUMBER(Data!$O101)), (1-Data!$O101), 1) * IF(AND($K$3="Yes", ISNUMBER(Data!$Q101)), (1-Data!$Q101), 1))</f>
        <v>0</v>
      </c>
      <c r="AX101" s="3">
        <f>IF(OR(Data!AY101="", Data!$H101="", $G101=""), 0, ((Data!AY101*Data!$H101*$G101)/2000) * IF(AND(AX$5="Particulate", ISNUMBER(Data!$O101)), (1-Data!$O101), 1) * IF(AND($K$3="Yes", ISNUMBER(Data!$Q101)), (1-Data!$Q101), 1))</f>
        <v>0</v>
      </c>
      <c r="AY101" s="3">
        <f>IF(OR(Data!AZ101="", Data!$H101="", $G101=""), 0, ((Data!AZ101*Data!$H101*$G101)/2000) * IF(AND(AY$5="Particulate", ISNUMBER(Data!$O101)), (1-Data!$O101), 1) * IF(AND($K$3="Yes", ISNUMBER(Data!$Q101)), (1-Data!$Q101), 1))</f>
        <v>0</v>
      </c>
      <c r="AZ101" s="3">
        <f>IF(OR(Data!BA101="", Data!$H101="", $G101=""), 0, ((Data!BA101*Data!$H101*$G101)/2000) * IF(AND(AZ$5="Particulate", ISNUMBER(Data!$O101)), (1-Data!$O101), 1) * IF(AND($K$3="Yes", ISNUMBER(Data!$Q101)), (1-Data!$Q101), 1))</f>
        <v>0</v>
      </c>
      <c r="BA101" s="3">
        <f>IF(OR(Data!BB101="", Data!$H101="", $G101=""), 0, ((Data!BB101*Data!$H101*$G101)/2000) * IF(AND(BA$5="Particulate", ISNUMBER(Data!$O101)), (1-Data!$O101), 1) * IF(AND($K$3="Yes", ISNUMBER(Data!$Q101)), (1-Data!$Q101), 1))</f>
        <v>0</v>
      </c>
      <c r="BB101" s="3">
        <f>IF(OR(Data!BC101="", Data!$H101="", $G101=""), 0, ((Data!BC101*Data!$H101*$G101)/2000) * IF(AND(BB$5="Particulate", ISNUMBER(Data!$O101)), (1-Data!$O101), 1) * IF(AND($K$3="Yes", ISNUMBER(Data!$Q101)), (1-Data!$Q101), 1))</f>
        <v>0</v>
      </c>
      <c r="BC101" s="3">
        <f>IF(OR(Data!BD101="", Data!$H101="", $G101=""), 0, ((Data!BD101*Data!$H101*$G101)/2000) * IF(AND(BC$5="Particulate", ISNUMBER(Data!$O101)), (1-Data!$O101), 1) * IF(AND($K$3="Yes", ISNUMBER(Data!$Q101)), (1-Data!$Q101), 1))</f>
        <v>0</v>
      </c>
      <c r="BD101" s="3">
        <f>IF(OR(Data!BE101="", Data!$H101="", $G101=""), 0, ((Data!BE101*Data!$H101*$G101)/2000) * IF(AND(BD$5="Particulate", ISNUMBER(Data!$O101)), (1-Data!$O101), 1) * IF(AND($K$3="Yes", ISNUMBER(Data!$Q101)), (1-Data!$Q101), 1))</f>
        <v>0</v>
      </c>
      <c r="BE101" s="3">
        <f>IF(OR(Data!BF101="", Data!$H101="", $G101=""), 0, ((Data!BF101*Data!$H101*$G101)/2000) * IF(AND(BE$5="Particulate", ISNUMBER(Data!$O101)), (1-Data!$O101), 1) * IF(AND($K$3="Yes", ISNUMBER(Data!$Q101)), (1-Data!$Q101), 1))</f>
        <v>0</v>
      </c>
      <c r="BF101" s="3">
        <f>IF(OR(Data!BG101="", Data!$H101="", $G101=""), 0, ((Data!BG101*Data!$H101*$G101)/2000) * IF(AND(BF$5="Particulate", ISNUMBER(Data!$O101)), (1-Data!$O101), 1) * IF(AND($K$3="Yes", ISNUMBER(Data!$Q101)), (1-Data!$Q101), 1))</f>
        <v>0</v>
      </c>
      <c r="BG101" s="3">
        <f>IF(OR(Data!BH101="", Data!$H101="", $G101=""), 0, ((Data!BH101*Data!$H101*$G101)/2000) * IF(AND(BG$5="Particulate", ISNUMBER(Data!$O101)), (1-Data!$O101), 1) * IF(AND($K$3="Yes", ISNUMBER(Data!$Q101)), (1-Data!$Q101), 1))</f>
        <v>0</v>
      </c>
      <c r="BH101" s="3">
        <f>IF(OR(Data!BI101="", Data!$H101="", $G101=""), 0, ((Data!BI101*Data!$H101*$G101)/2000) * IF(AND(BH$5="Particulate", ISNUMBER(Data!$O101)), (1-Data!$O101), 1) * IF(AND($K$3="Yes", ISNUMBER(Data!$Q101)), (1-Data!$Q101), 1))</f>
        <v>0</v>
      </c>
      <c r="BI101" s="3">
        <f>IF(OR(Data!BJ101="", Data!$H101="", $G101=""), 0, ((Data!BJ101*Data!$H101*$G101)/2000) * IF(AND(BI$5="Particulate", ISNUMBER(Data!$O101)), (1-Data!$O101), 1) * IF(AND($K$3="Yes", ISNUMBER(Data!$Q101)), (1-Data!$Q101), 1))</f>
        <v>0</v>
      </c>
      <c r="BJ101" s="3">
        <f>IF(OR(Data!BK101="", Data!$H101="", $G101=""), 0, ((Data!BK101*Data!$H101*$G101)/2000) * IF(AND(BJ$5="Particulate", ISNUMBER(Data!$O101)), (1-Data!$O101), 1) * IF(AND($K$3="Yes", ISNUMBER(Data!$Q101)), (1-Data!$Q101), 1))</f>
        <v>0</v>
      </c>
      <c r="BK101" s="3">
        <f>IF(OR(Data!BL101="", Data!$H101="", $G101=""), 0, ((Data!BL101*Data!$H101*$G101)/2000) * IF(AND(BK$5="Particulate", ISNUMBER(Data!$O101)), (1-Data!$O101), 1) * IF(AND($K$3="Yes", ISNUMBER(Data!$Q101)), (1-Data!$Q101), 1))</f>
        <v>0</v>
      </c>
      <c r="BL101" s="3">
        <f>IF(OR(Data!BM101="", Data!$H101="", $G101=""), 0, ((Data!BM101*Data!$H101*$G101)/2000) * IF(AND(BL$5="Particulate", ISNUMBER(Data!$O101)), (1-Data!$O101), 1) * IF(AND($K$3="Yes", ISNUMBER(Data!$Q101)), (1-Data!$Q101), 1))</f>
        <v>0</v>
      </c>
      <c r="BM101" s="3">
        <f>IF(OR(Data!BN101="", Data!$H101="", $G101=""), 0, ((Data!BN101*Data!$H101*$G101)/2000) * IF(AND(BM$5="Particulate", ISNUMBER(Data!$O101)), (1-Data!$O101), 1) * IF(AND($K$3="Yes", ISNUMBER(Data!$Q101)), (1-Data!$Q101), 1))</f>
        <v>0</v>
      </c>
      <c r="BN101" s="3">
        <f>IF(OR(Data!BO101="", Data!$H101="", $G101=""), 0, ((Data!BO101*Data!$H101*$G101)/2000) * IF(AND(BN$5="Particulate", ISNUMBER(Data!$O101)), (1-Data!$O101), 1) * IF(AND($K$3="Yes", ISNUMBER(Data!$Q101)), (1-Data!$Q101), 1))</f>
        <v>0</v>
      </c>
      <c r="BO101" s="3">
        <f>IF(OR(Data!BP101="", Data!$H101="", $G101=""), 0, ((Data!BP101*Data!$H101*$G101)/2000) * IF(AND(BO$5="Particulate", ISNUMBER(Data!$O101)), (1-Data!$O101), 1) * IF(AND($K$3="Yes", ISNUMBER(Data!$Q101)), (1-Data!$Q101), 1))</f>
        <v>0</v>
      </c>
      <c r="BP101" s="3">
        <f>IF(OR(Data!BQ101="", Data!$H101="", $G101=""), 0, ((Data!BQ101*Data!$H101*$G101)/2000) * IF(AND(BP$5="Particulate", ISNUMBER(Data!$O101)), (1-Data!$O101), 1) * IF(AND($K$3="Yes", ISNUMBER(Data!$Q101)), (1-Data!$Q101), 1))</f>
        <v>0</v>
      </c>
      <c r="BQ101" s="3">
        <f>IF(OR(Data!BR101="", Data!$H101="", $G101=""), 0, ((Data!BR101*Data!$H101*$G101)/2000) * IF(AND(BQ$5="Particulate", ISNUMBER(Data!$O101)), (1-Data!$O101), 1) * IF(AND($K$3="Yes", ISNUMBER(Data!$Q101)), (1-Data!$Q101), 1))</f>
        <v>0</v>
      </c>
      <c r="BR101" s="3">
        <f>IF(OR(Data!BS101="", Data!$H101="", $G101=""), 0, ((Data!BS101*Data!$H101*$G101)/2000) * IF(AND(BR$5="Particulate", ISNUMBER(Data!$O101)), (1-Data!$O101), 1) * IF(AND($K$3="Yes", ISNUMBER(Data!$Q101)), (1-Data!$Q101), 1))</f>
        <v>0</v>
      </c>
      <c r="BS101" s="3">
        <f>IF(OR(Data!BT101="", Data!$H101="", $G101=""), 0, ((Data!BT101*Data!$H101*$G101)/2000) * IF(AND(BS$5="Particulate", ISNUMBER(Data!$O101)), (1-Data!$O101), 1) * IF(AND($K$3="Yes", ISNUMBER(Data!$Q101)), (1-Data!$Q101), 1))</f>
        <v>0</v>
      </c>
      <c r="BT101" s="3">
        <f>IF(OR(Data!BU101="", Data!$H101="", $G101=""), 0, ((Data!BU101*Data!$H101*$G101)/2000) * IF(AND(BT$5="Particulate", ISNUMBER(Data!$O101)), (1-Data!$O101), 1) * IF(AND($K$3="Yes", ISNUMBER(Data!$Q101)), (1-Data!$Q101), 1))</f>
        <v>0</v>
      </c>
      <c r="BU101" s="3">
        <f>IF(OR(Data!BV101="", Data!$H101="", $G101=""), 0, ((Data!BV101*Data!$H101*$G101)/2000) * IF(AND(BU$5="Particulate", ISNUMBER(Data!$O101)), (1-Data!$O101), 1) * IF(AND($K$3="Yes", ISNUMBER(Data!$Q101)), (1-Data!$Q101), 1))</f>
        <v>0</v>
      </c>
      <c r="BV101" s="3">
        <f>IF(OR(Data!BW101="", Data!$H101="", $G101=""), 0, ((Data!BW101*Data!$H101*$G101)/2000) * IF(AND(BV$5="Particulate", ISNUMBER(Data!$O101)), (1-Data!$O101), 1) * IF(AND($K$3="Yes", ISNUMBER(Data!$Q101)), (1-Data!$Q101), 1))</f>
        <v>0</v>
      </c>
      <c r="BW101" s="3">
        <f>IF(OR(Data!BX101="", Data!$H101="", $G101=""), 0, ((Data!BX101*Data!$H101*$G101)/2000) * IF(AND(BW$5="Particulate", ISNUMBER(Data!$O101)), (1-Data!$O101), 1) * IF(AND($K$3="Yes", ISNUMBER(Data!$Q101)), (1-Data!$Q101), 1))</f>
        <v>0</v>
      </c>
      <c r="BX101" s="3">
        <f>IF(OR(Data!BY101="", Data!$H101="", $G101=""), 0, ((Data!BY101*Data!$H101*$G101)/2000) * IF(AND(BX$5="Particulate", ISNUMBER(Data!$O101)), (1-Data!$O101), 1) * IF(AND($K$3="Yes", ISNUMBER(Data!$Q101)), (1-Data!$Q101), 1))</f>
        <v>0</v>
      </c>
      <c r="BY101" s="3">
        <f>IF(OR(Data!BZ101="", Data!$H101="", $G101=""), 0, ((Data!BZ101*Data!$H101*$G101)/2000) * IF(AND(BY$5="Particulate", ISNUMBER(Data!$O101)), (1-Data!$O101), 1) * IF(AND($K$3="Yes", ISNUMBER(Data!$Q101)), (1-Data!$Q101), 1))</f>
        <v>0</v>
      </c>
      <c r="BZ101" s="3">
        <f>IF(OR(Data!CA101="", Data!$H101="", $G101=""), 0, ((Data!CA101*Data!$H101*$G101)/2000) * IF(AND(BZ$5="Particulate", ISNUMBER(Data!$O101)), (1-Data!$O101), 1) * IF(AND($K$3="Yes", ISNUMBER(Data!$Q101)), (1-Data!$Q101), 1))</f>
        <v>0</v>
      </c>
    </row>
    <row r="102" spans="1:78" x14ac:dyDescent="0.25">
      <c r="A102" s="347">
        <f>Data!A102</f>
        <v>94</v>
      </c>
      <c r="B102" s="108">
        <f>Data!B102</f>
        <v>0</v>
      </c>
      <c r="C102" s="108">
        <f>Data!C102</f>
        <v>0</v>
      </c>
      <c r="D102" s="108">
        <f>Data!D102</f>
        <v>0</v>
      </c>
      <c r="E102" s="108">
        <f>Data!E102</f>
        <v>0</v>
      </c>
      <c r="F102" s="108">
        <f>Data!F102</f>
        <v>0</v>
      </c>
      <c r="G102" s="189"/>
      <c r="Q102" s="365">
        <f>IF(ISNUMBER(Data!$K102), (Data!$K102*$G102)/2000, IF(AND(ISNUMBER(Data!$H102), ISNUMBER(Data!$I102)), (Data!$H102*Data!$I102*$G102)/2000, 0))</f>
        <v>0</v>
      </c>
      <c r="R102" s="17">
        <f>IF(ISNUMBER(Data!$L102), (Data!$L102*$G102)/2000, IF(AND(ISNUMBER(Data!$H102), ISNUMBER(Data!$J102)), (Data!$H102*Data!$J102*$G102)/2000, 0)) * IF(ISNUMBER(Data!$O102), 1-Data!$O102, 1) * IF(AND($K$3="yes",ISNUMBER(Data!$Q102)),(1-Data!$Q102),1)</f>
        <v>0</v>
      </c>
      <c r="S102" s="3">
        <f>IF(OR(Data!T102="", Data!$H102="", $G102=""), 0, ((Data!T102*Data!$H102*$G102)/2000) * IF(AND(S$5="Particulate", ISNUMBER(Data!$O102)), (1-Data!$O102), 1) * IF(AND($K$3="Yes", ISNUMBER(Data!$Q102)), (1-Data!$Q102), 1))</f>
        <v>0</v>
      </c>
      <c r="T102" s="3">
        <f>IF(OR(Data!U102="", Data!$H102="", $G102=""), 0, ((Data!U102*Data!$H102*$G102)/2000) * IF(AND(T$5="Particulate", ISNUMBER(Data!$O102)), (1-Data!$O102), 1) * IF(AND($K$3="Yes", ISNUMBER(Data!$Q102)), (1-Data!$Q102), 1))</f>
        <v>0</v>
      </c>
      <c r="U102" s="3">
        <f>IF(OR(Data!V102="", Data!$H102="", $G102=""), 0, ((Data!V102*Data!$H102*$G102)/2000) * IF(AND(U$5="Particulate", ISNUMBER(Data!$O102)), (1-Data!$O102), 1) * IF(AND($K$3="Yes", ISNUMBER(Data!$Q102)), (1-Data!$Q102), 1))</f>
        <v>0</v>
      </c>
      <c r="V102" s="3">
        <f>IF(OR(Data!W102="", Data!$H102="", $G102=""), 0, ((Data!W102*Data!$H102*$G102)/2000) * IF(AND(V$5="Particulate", ISNUMBER(Data!$O102)), (1-Data!$O102), 1) * IF(AND($K$3="Yes", ISNUMBER(Data!$Q102)), (1-Data!$Q102), 1))</f>
        <v>0</v>
      </c>
      <c r="W102" s="3">
        <f>IF(OR(Data!X102="", Data!$H102="", $G102=""), 0, ((Data!X102*Data!$H102*$G102)/2000) * IF(AND(W$5="Particulate", ISNUMBER(Data!$O102)), (1-Data!$O102), 1) * IF(AND($K$3="Yes", ISNUMBER(Data!$Q102)), (1-Data!$Q102), 1))</f>
        <v>0</v>
      </c>
      <c r="X102" s="3">
        <f>IF(OR(Data!Y102="", Data!$H102="", $G102=""), 0, ((Data!Y102*Data!$H102*$G102)/2000) * IF(AND(X$5="Particulate", ISNUMBER(Data!$O102)), (1-Data!$O102), 1) * IF(AND($K$3="Yes", ISNUMBER(Data!$Q102)), (1-Data!$Q102), 1))</f>
        <v>0</v>
      </c>
      <c r="Y102" s="3">
        <f>IF(OR(Data!Z102="", Data!$H102="", $G102=""), 0, ((Data!Z102*Data!$H102*$G102)/2000) * IF(AND(Y$5="Particulate", ISNUMBER(Data!$O102)), (1-Data!$O102), 1) * IF(AND($K$3="Yes", ISNUMBER(Data!$Q102)), (1-Data!$Q102), 1))</f>
        <v>0</v>
      </c>
      <c r="Z102" s="3">
        <f>IF(OR(Data!AA102="", Data!$H102="", $G102=""), 0, ((Data!AA102*Data!$H102*$G102)/2000) * IF(AND(Z$5="Particulate", ISNUMBER(Data!$O102)), (1-Data!$O102), 1) * IF(AND($K$3="Yes", ISNUMBER(Data!$Q102)), (1-Data!$Q102), 1))</f>
        <v>0</v>
      </c>
      <c r="AA102" s="3">
        <f>IF(OR(Data!AB102="", Data!$H102="", $G102=""), 0, ((Data!AB102*Data!$H102*$G102)/2000) * IF(AND(AA$5="Particulate", ISNUMBER(Data!$O102)), (1-Data!$O102), 1) * IF(AND($K$3="Yes", ISNUMBER(Data!$Q102)), (1-Data!$Q102), 1))</f>
        <v>0</v>
      </c>
      <c r="AB102" s="3">
        <f>IF(OR(Data!AC102="", Data!$H102="", $G102=""), 0, ((Data!AC102*Data!$H102*$G102)/2000) * IF(AND(AB$5="Particulate", ISNUMBER(Data!$O102)), (1-Data!$O102), 1) * IF(AND($K$3="Yes", ISNUMBER(Data!$Q102)), (1-Data!$Q102), 1))</f>
        <v>0</v>
      </c>
      <c r="AC102" s="3">
        <f>IF(OR(Data!AD102="", Data!$H102="", $G102=""), 0, ((Data!AD102*Data!$H102*$G102)/2000) * IF(AND(AC$5="Particulate", ISNUMBER(Data!$O102)), (1-Data!$O102), 1) * IF(AND($K$3="Yes", ISNUMBER(Data!$Q102)), (1-Data!$Q102), 1))</f>
        <v>0</v>
      </c>
      <c r="AD102" s="3">
        <f>IF(OR(Data!AE102="", Data!$H102="", $G102=""), 0, ((Data!AE102*Data!$H102*$G102)/2000) * IF(AND(AD$5="Particulate", ISNUMBER(Data!$O102)), (1-Data!$O102), 1) * IF(AND($K$3="Yes", ISNUMBER(Data!$Q102)), (1-Data!$Q102), 1))</f>
        <v>0</v>
      </c>
      <c r="AE102" s="3">
        <f>IF(OR(Data!AF102="", Data!$H102="", $G102=""), 0, ((Data!AF102*Data!$H102*$G102)/2000) * IF(AND(AE$5="Particulate", ISNUMBER(Data!$O102)), (1-Data!$O102), 1) * IF(AND($K$3="Yes", ISNUMBER(Data!$Q102)), (1-Data!$Q102), 1))</f>
        <v>0</v>
      </c>
      <c r="AF102" s="3">
        <f>IF(OR(Data!AG102="", Data!$H102="", $G102=""), 0, ((Data!AG102*Data!$H102*$G102)/2000) * IF(AND(AF$5="Particulate", ISNUMBER(Data!$O102)), (1-Data!$O102), 1) * IF(AND($K$3="Yes", ISNUMBER(Data!$Q102)), (1-Data!$Q102), 1))</f>
        <v>0</v>
      </c>
      <c r="AG102" s="3">
        <f>IF(OR(Data!AH102="", Data!$H102="", $G102=""), 0, ((Data!AH102*Data!$H102*$G102)/2000) * IF(AND(AG$5="Particulate", ISNUMBER(Data!$O102)), (1-Data!$O102), 1) * IF(AND($K$3="Yes", ISNUMBER(Data!$Q102)), (1-Data!$Q102), 1))</f>
        <v>0</v>
      </c>
      <c r="AH102" s="3">
        <f>IF(OR(Data!AI102="", Data!$H102="", $G102=""), 0, ((Data!AI102*Data!$H102*$G102)/2000) * IF(AND(AH$5="Particulate", ISNUMBER(Data!$O102)), (1-Data!$O102), 1) * IF(AND($K$3="Yes", ISNUMBER(Data!$Q102)), (1-Data!$Q102), 1))</f>
        <v>0</v>
      </c>
      <c r="AI102" s="3">
        <f>IF(OR(Data!AJ102="", Data!$H102="", $G102=""), 0, ((Data!AJ102*Data!$H102*$G102)/2000) * IF(AND(AI$5="Particulate", ISNUMBER(Data!$O102)), (1-Data!$O102), 1) * IF(AND($K$3="Yes", ISNUMBER(Data!$Q102)), (1-Data!$Q102), 1))</f>
        <v>0</v>
      </c>
      <c r="AJ102" s="3">
        <f>IF(OR(Data!AK102="", Data!$H102="", $G102=""), 0, ((Data!AK102*Data!$H102*$G102)/2000) * IF(AND(AJ$5="Particulate", ISNUMBER(Data!$O102)), (1-Data!$O102), 1) * IF(AND($K$3="Yes", ISNUMBER(Data!$Q102)), (1-Data!$Q102), 1))</f>
        <v>0</v>
      </c>
      <c r="AK102" s="3">
        <f>IF(OR(Data!AL102="", Data!$H102="", $G102=""), 0, ((Data!AL102*Data!$H102*$G102)/2000) * IF(AND(AK$5="Particulate", ISNUMBER(Data!$O102)), (1-Data!$O102), 1) * IF(AND($K$3="Yes", ISNUMBER(Data!$Q102)), (1-Data!$Q102), 1))</f>
        <v>0</v>
      </c>
      <c r="AL102" s="3">
        <f>IF(OR(Data!AM102="", Data!$H102="", $G102=""), 0, ((Data!AM102*Data!$H102*$G102)/2000) * IF(AND(AL$5="Particulate", ISNUMBER(Data!$O102)), (1-Data!$O102), 1) * IF(AND($K$3="Yes", ISNUMBER(Data!$Q102)), (1-Data!$Q102), 1))</f>
        <v>0</v>
      </c>
      <c r="AM102" s="3">
        <f>IF(OR(Data!AN102="", Data!$H102="", $G102=""), 0, ((Data!AN102*Data!$H102*$G102)/2000) * IF(AND(AM$5="Particulate", ISNUMBER(Data!$O102)), (1-Data!$O102), 1) * IF(AND($K$3="Yes", ISNUMBER(Data!$Q102)), (1-Data!$Q102), 1))</f>
        <v>0</v>
      </c>
      <c r="AN102" s="3">
        <f>IF(OR(Data!AO102="", Data!$H102="", $G102=""), 0, ((Data!AO102*Data!$H102*$G102)/2000) * IF(AND(AN$5="Particulate", ISNUMBER(Data!$O102)), (1-Data!$O102), 1) * IF(AND($K$3="Yes", ISNUMBER(Data!$Q102)), (1-Data!$Q102), 1))</f>
        <v>0</v>
      </c>
      <c r="AO102" s="3">
        <f>IF(OR(Data!AP102="", Data!$H102="", $G102=""), 0, ((Data!AP102*Data!$H102*$G102)/2000) * IF(AND(AO$5="Particulate", ISNUMBER(Data!$O102)), (1-Data!$O102), 1) * IF(AND($K$3="Yes", ISNUMBER(Data!$Q102)), (1-Data!$Q102), 1))</f>
        <v>0</v>
      </c>
      <c r="AP102" s="3">
        <f>IF(OR(Data!AQ102="", Data!$H102="", $G102=""), 0, ((Data!AQ102*Data!$H102*$G102)/2000) * IF(AND(AP$5="Particulate", ISNUMBER(Data!$O102)), (1-Data!$O102), 1) * IF(AND($K$3="Yes", ISNUMBER(Data!$Q102)), (1-Data!$Q102), 1))</f>
        <v>0</v>
      </c>
      <c r="AQ102" s="3">
        <f>IF(OR(Data!AR102="", Data!$H102="", $G102=""), 0, ((Data!AR102*Data!$H102*$G102)/2000) * IF(AND(AQ$5="Particulate", ISNUMBER(Data!$O102)), (1-Data!$O102), 1) * IF(AND($K$3="Yes", ISNUMBER(Data!$Q102)), (1-Data!$Q102), 1))</f>
        <v>0</v>
      </c>
      <c r="AR102" s="3">
        <f>IF(OR(Data!AS102="", Data!$H102="", $G102=""), 0, ((Data!AS102*Data!$H102*$G102)/2000) * IF(AND(AR$5="Particulate", ISNUMBER(Data!$O102)), (1-Data!$O102), 1) * IF(AND($K$3="Yes", ISNUMBER(Data!$Q102)), (1-Data!$Q102), 1))</f>
        <v>0</v>
      </c>
      <c r="AS102" s="3">
        <f>IF(OR(Data!AT102="", Data!$H102="", $G102=""), 0, ((Data!AT102*Data!$H102*$G102)/2000) * IF(AND(AS$5="Particulate", ISNUMBER(Data!$O102)), (1-Data!$O102), 1) * IF(AND($K$3="Yes", ISNUMBER(Data!$Q102)), (1-Data!$Q102), 1))</f>
        <v>0</v>
      </c>
      <c r="AT102" s="3">
        <f>IF(OR(Data!AU102="", Data!$H102="", $G102=""), 0, ((Data!AU102*Data!$H102*$G102)/2000) * IF(AND(AT$5="Particulate", ISNUMBER(Data!$O102)), (1-Data!$O102), 1) * IF(AND($K$3="Yes", ISNUMBER(Data!$Q102)), (1-Data!$Q102), 1))</f>
        <v>0</v>
      </c>
      <c r="AU102" s="3">
        <f>IF(OR(Data!AV102="", Data!$H102="", $G102=""), 0, ((Data!AV102*Data!$H102*$G102)/2000) * IF(AND(AU$5="Particulate", ISNUMBER(Data!$O102)), (1-Data!$O102), 1) * IF(AND($K$3="Yes", ISNUMBER(Data!$Q102)), (1-Data!$Q102), 1))</f>
        <v>0</v>
      </c>
      <c r="AV102" s="3">
        <f>IF(OR(Data!AW102="", Data!$H102="", $G102=""), 0, ((Data!AW102*Data!$H102*$G102)/2000) * IF(AND(AV$5="Particulate", ISNUMBER(Data!$O102)), (1-Data!$O102), 1) * IF(AND($K$3="Yes", ISNUMBER(Data!$Q102)), (1-Data!$Q102), 1))</f>
        <v>0</v>
      </c>
      <c r="AW102" s="3">
        <f>IF(OR(Data!AX102="", Data!$H102="", $G102=""), 0, ((Data!AX102*Data!$H102*$G102)/2000) * IF(AND(AW$5="Particulate", ISNUMBER(Data!$O102)), (1-Data!$O102), 1) * IF(AND($K$3="Yes", ISNUMBER(Data!$Q102)), (1-Data!$Q102), 1))</f>
        <v>0</v>
      </c>
      <c r="AX102" s="3">
        <f>IF(OR(Data!AY102="", Data!$H102="", $G102=""), 0, ((Data!AY102*Data!$H102*$G102)/2000) * IF(AND(AX$5="Particulate", ISNUMBER(Data!$O102)), (1-Data!$O102), 1) * IF(AND($K$3="Yes", ISNUMBER(Data!$Q102)), (1-Data!$Q102), 1))</f>
        <v>0</v>
      </c>
      <c r="AY102" s="3">
        <f>IF(OR(Data!AZ102="", Data!$H102="", $G102=""), 0, ((Data!AZ102*Data!$H102*$G102)/2000) * IF(AND(AY$5="Particulate", ISNUMBER(Data!$O102)), (1-Data!$O102), 1) * IF(AND($K$3="Yes", ISNUMBER(Data!$Q102)), (1-Data!$Q102), 1))</f>
        <v>0</v>
      </c>
      <c r="AZ102" s="3">
        <f>IF(OR(Data!BA102="", Data!$H102="", $G102=""), 0, ((Data!BA102*Data!$H102*$G102)/2000) * IF(AND(AZ$5="Particulate", ISNUMBER(Data!$O102)), (1-Data!$O102), 1) * IF(AND($K$3="Yes", ISNUMBER(Data!$Q102)), (1-Data!$Q102), 1))</f>
        <v>0</v>
      </c>
      <c r="BA102" s="3">
        <f>IF(OR(Data!BB102="", Data!$H102="", $G102=""), 0, ((Data!BB102*Data!$H102*$G102)/2000) * IF(AND(BA$5="Particulate", ISNUMBER(Data!$O102)), (1-Data!$O102), 1) * IF(AND($K$3="Yes", ISNUMBER(Data!$Q102)), (1-Data!$Q102), 1))</f>
        <v>0</v>
      </c>
      <c r="BB102" s="3">
        <f>IF(OR(Data!BC102="", Data!$H102="", $G102=""), 0, ((Data!BC102*Data!$H102*$G102)/2000) * IF(AND(BB$5="Particulate", ISNUMBER(Data!$O102)), (1-Data!$O102), 1) * IF(AND($K$3="Yes", ISNUMBER(Data!$Q102)), (1-Data!$Q102), 1))</f>
        <v>0</v>
      </c>
      <c r="BC102" s="3">
        <f>IF(OR(Data!BD102="", Data!$H102="", $G102=""), 0, ((Data!BD102*Data!$H102*$G102)/2000) * IF(AND(BC$5="Particulate", ISNUMBER(Data!$O102)), (1-Data!$O102), 1) * IF(AND($K$3="Yes", ISNUMBER(Data!$Q102)), (1-Data!$Q102), 1))</f>
        <v>0</v>
      </c>
      <c r="BD102" s="3">
        <f>IF(OR(Data!BE102="", Data!$H102="", $G102=""), 0, ((Data!BE102*Data!$H102*$G102)/2000) * IF(AND(BD$5="Particulate", ISNUMBER(Data!$O102)), (1-Data!$O102), 1) * IF(AND($K$3="Yes", ISNUMBER(Data!$Q102)), (1-Data!$Q102), 1))</f>
        <v>0</v>
      </c>
      <c r="BE102" s="3">
        <f>IF(OR(Data!BF102="", Data!$H102="", $G102=""), 0, ((Data!BF102*Data!$H102*$G102)/2000) * IF(AND(BE$5="Particulate", ISNUMBER(Data!$O102)), (1-Data!$O102), 1) * IF(AND($K$3="Yes", ISNUMBER(Data!$Q102)), (1-Data!$Q102), 1))</f>
        <v>0</v>
      </c>
      <c r="BF102" s="3">
        <f>IF(OR(Data!BG102="", Data!$H102="", $G102=""), 0, ((Data!BG102*Data!$H102*$G102)/2000) * IF(AND(BF$5="Particulate", ISNUMBER(Data!$O102)), (1-Data!$O102), 1) * IF(AND($K$3="Yes", ISNUMBER(Data!$Q102)), (1-Data!$Q102), 1))</f>
        <v>0</v>
      </c>
      <c r="BG102" s="3">
        <f>IF(OR(Data!BH102="", Data!$H102="", $G102=""), 0, ((Data!BH102*Data!$H102*$G102)/2000) * IF(AND(BG$5="Particulate", ISNUMBER(Data!$O102)), (1-Data!$O102), 1) * IF(AND($K$3="Yes", ISNUMBER(Data!$Q102)), (1-Data!$Q102), 1))</f>
        <v>0</v>
      </c>
      <c r="BH102" s="3">
        <f>IF(OR(Data!BI102="", Data!$H102="", $G102=""), 0, ((Data!BI102*Data!$H102*$G102)/2000) * IF(AND(BH$5="Particulate", ISNUMBER(Data!$O102)), (1-Data!$O102), 1) * IF(AND($K$3="Yes", ISNUMBER(Data!$Q102)), (1-Data!$Q102), 1))</f>
        <v>0</v>
      </c>
      <c r="BI102" s="3">
        <f>IF(OR(Data!BJ102="", Data!$H102="", $G102=""), 0, ((Data!BJ102*Data!$H102*$G102)/2000) * IF(AND(BI$5="Particulate", ISNUMBER(Data!$O102)), (1-Data!$O102), 1) * IF(AND($K$3="Yes", ISNUMBER(Data!$Q102)), (1-Data!$Q102), 1))</f>
        <v>0</v>
      </c>
      <c r="BJ102" s="3">
        <f>IF(OR(Data!BK102="", Data!$H102="", $G102=""), 0, ((Data!BK102*Data!$H102*$G102)/2000) * IF(AND(BJ$5="Particulate", ISNUMBER(Data!$O102)), (1-Data!$O102), 1) * IF(AND($K$3="Yes", ISNUMBER(Data!$Q102)), (1-Data!$Q102), 1))</f>
        <v>0</v>
      </c>
      <c r="BK102" s="3">
        <f>IF(OR(Data!BL102="", Data!$H102="", $G102=""), 0, ((Data!BL102*Data!$H102*$G102)/2000) * IF(AND(BK$5="Particulate", ISNUMBER(Data!$O102)), (1-Data!$O102), 1) * IF(AND($K$3="Yes", ISNUMBER(Data!$Q102)), (1-Data!$Q102), 1))</f>
        <v>0</v>
      </c>
      <c r="BL102" s="3">
        <f>IF(OR(Data!BM102="", Data!$H102="", $G102=""), 0, ((Data!BM102*Data!$H102*$G102)/2000) * IF(AND(BL$5="Particulate", ISNUMBER(Data!$O102)), (1-Data!$O102), 1) * IF(AND($K$3="Yes", ISNUMBER(Data!$Q102)), (1-Data!$Q102), 1))</f>
        <v>0</v>
      </c>
      <c r="BM102" s="3">
        <f>IF(OR(Data!BN102="", Data!$H102="", $G102=""), 0, ((Data!BN102*Data!$H102*$G102)/2000) * IF(AND(BM$5="Particulate", ISNUMBER(Data!$O102)), (1-Data!$O102), 1) * IF(AND($K$3="Yes", ISNUMBER(Data!$Q102)), (1-Data!$Q102), 1))</f>
        <v>0</v>
      </c>
      <c r="BN102" s="3">
        <f>IF(OR(Data!BO102="", Data!$H102="", $G102=""), 0, ((Data!BO102*Data!$H102*$G102)/2000) * IF(AND(BN$5="Particulate", ISNUMBER(Data!$O102)), (1-Data!$O102), 1) * IF(AND($K$3="Yes", ISNUMBER(Data!$Q102)), (1-Data!$Q102), 1))</f>
        <v>0</v>
      </c>
      <c r="BO102" s="3">
        <f>IF(OR(Data!BP102="", Data!$H102="", $G102=""), 0, ((Data!BP102*Data!$H102*$G102)/2000) * IF(AND(BO$5="Particulate", ISNUMBER(Data!$O102)), (1-Data!$O102), 1) * IF(AND($K$3="Yes", ISNUMBER(Data!$Q102)), (1-Data!$Q102), 1))</f>
        <v>0</v>
      </c>
      <c r="BP102" s="3">
        <f>IF(OR(Data!BQ102="", Data!$H102="", $G102=""), 0, ((Data!BQ102*Data!$H102*$G102)/2000) * IF(AND(BP$5="Particulate", ISNUMBER(Data!$O102)), (1-Data!$O102), 1) * IF(AND($K$3="Yes", ISNUMBER(Data!$Q102)), (1-Data!$Q102), 1))</f>
        <v>0</v>
      </c>
      <c r="BQ102" s="3">
        <f>IF(OR(Data!BR102="", Data!$H102="", $G102=""), 0, ((Data!BR102*Data!$H102*$G102)/2000) * IF(AND(BQ$5="Particulate", ISNUMBER(Data!$O102)), (1-Data!$O102), 1) * IF(AND($K$3="Yes", ISNUMBER(Data!$Q102)), (1-Data!$Q102), 1))</f>
        <v>0</v>
      </c>
      <c r="BR102" s="3">
        <f>IF(OR(Data!BS102="", Data!$H102="", $G102=""), 0, ((Data!BS102*Data!$H102*$G102)/2000) * IF(AND(BR$5="Particulate", ISNUMBER(Data!$O102)), (1-Data!$O102), 1) * IF(AND($K$3="Yes", ISNUMBER(Data!$Q102)), (1-Data!$Q102), 1))</f>
        <v>0</v>
      </c>
      <c r="BS102" s="3">
        <f>IF(OR(Data!BT102="", Data!$H102="", $G102=""), 0, ((Data!BT102*Data!$H102*$G102)/2000) * IF(AND(BS$5="Particulate", ISNUMBER(Data!$O102)), (1-Data!$O102), 1) * IF(AND($K$3="Yes", ISNUMBER(Data!$Q102)), (1-Data!$Q102), 1))</f>
        <v>0</v>
      </c>
      <c r="BT102" s="3">
        <f>IF(OR(Data!BU102="", Data!$H102="", $G102=""), 0, ((Data!BU102*Data!$H102*$G102)/2000) * IF(AND(BT$5="Particulate", ISNUMBER(Data!$O102)), (1-Data!$O102), 1) * IF(AND($K$3="Yes", ISNUMBER(Data!$Q102)), (1-Data!$Q102), 1))</f>
        <v>0</v>
      </c>
      <c r="BU102" s="3">
        <f>IF(OR(Data!BV102="", Data!$H102="", $G102=""), 0, ((Data!BV102*Data!$H102*$G102)/2000) * IF(AND(BU$5="Particulate", ISNUMBER(Data!$O102)), (1-Data!$O102), 1) * IF(AND($K$3="Yes", ISNUMBER(Data!$Q102)), (1-Data!$Q102), 1))</f>
        <v>0</v>
      </c>
      <c r="BV102" s="3">
        <f>IF(OR(Data!BW102="", Data!$H102="", $G102=""), 0, ((Data!BW102*Data!$H102*$G102)/2000) * IF(AND(BV$5="Particulate", ISNUMBER(Data!$O102)), (1-Data!$O102), 1) * IF(AND($K$3="Yes", ISNUMBER(Data!$Q102)), (1-Data!$Q102), 1))</f>
        <v>0</v>
      </c>
      <c r="BW102" s="3">
        <f>IF(OR(Data!BX102="", Data!$H102="", $G102=""), 0, ((Data!BX102*Data!$H102*$G102)/2000) * IF(AND(BW$5="Particulate", ISNUMBER(Data!$O102)), (1-Data!$O102), 1) * IF(AND($K$3="Yes", ISNUMBER(Data!$Q102)), (1-Data!$Q102), 1))</f>
        <v>0</v>
      </c>
      <c r="BX102" s="3">
        <f>IF(OR(Data!BY102="", Data!$H102="", $G102=""), 0, ((Data!BY102*Data!$H102*$G102)/2000) * IF(AND(BX$5="Particulate", ISNUMBER(Data!$O102)), (1-Data!$O102), 1) * IF(AND($K$3="Yes", ISNUMBER(Data!$Q102)), (1-Data!$Q102), 1))</f>
        <v>0</v>
      </c>
      <c r="BY102" s="3">
        <f>IF(OR(Data!BZ102="", Data!$H102="", $G102=""), 0, ((Data!BZ102*Data!$H102*$G102)/2000) * IF(AND(BY$5="Particulate", ISNUMBER(Data!$O102)), (1-Data!$O102), 1) * IF(AND($K$3="Yes", ISNUMBER(Data!$Q102)), (1-Data!$Q102), 1))</f>
        <v>0</v>
      </c>
      <c r="BZ102" s="3">
        <f>IF(OR(Data!CA102="", Data!$H102="", $G102=""), 0, ((Data!CA102*Data!$H102*$G102)/2000) * IF(AND(BZ$5="Particulate", ISNUMBER(Data!$O102)), (1-Data!$O102), 1) * IF(AND($K$3="Yes", ISNUMBER(Data!$Q102)), (1-Data!$Q102), 1))</f>
        <v>0</v>
      </c>
    </row>
    <row r="103" spans="1:78" x14ac:dyDescent="0.25">
      <c r="A103" s="347">
        <f>Data!A103</f>
        <v>95</v>
      </c>
      <c r="B103" s="108">
        <f>Data!B103</f>
        <v>0</v>
      </c>
      <c r="C103" s="108">
        <f>Data!C103</f>
        <v>0</v>
      </c>
      <c r="D103" s="108">
        <f>Data!D103</f>
        <v>0</v>
      </c>
      <c r="E103" s="108">
        <f>Data!E103</f>
        <v>0</v>
      </c>
      <c r="F103" s="108">
        <f>Data!F103</f>
        <v>0</v>
      </c>
      <c r="G103" s="189"/>
      <c r="Q103" s="365">
        <f>IF(ISNUMBER(Data!$K103), (Data!$K103*$G103)/2000, IF(AND(ISNUMBER(Data!$H103), ISNUMBER(Data!$I103)), (Data!$H103*Data!$I103*$G103)/2000, 0))</f>
        <v>0</v>
      </c>
      <c r="R103" s="17">
        <f>IF(ISNUMBER(Data!$L103), (Data!$L103*$G103)/2000, IF(AND(ISNUMBER(Data!$H103), ISNUMBER(Data!$J103)), (Data!$H103*Data!$J103*$G103)/2000, 0)) * IF(ISNUMBER(Data!$O103), 1-Data!$O103, 1) * IF(AND($K$3="yes",ISNUMBER(Data!$Q103)),(1-Data!$Q103),1)</f>
        <v>0</v>
      </c>
      <c r="S103" s="3">
        <f>IF(OR(Data!T103="", Data!$H103="", $G103=""), 0, ((Data!T103*Data!$H103*$G103)/2000) * IF(AND(S$5="Particulate", ISNUMBER(Data!$O103)), (1-Data!$O103), 1) * IF(AND($K$3="Yes", ISNUMBER(Data!$Q103)), (1-Data!$Q103), 1))</f>
        <v>0</v>
      </c>
      <c r="T103" s="3">
        <f>IF(OR(Data!U103="", Data!$H103="", $G103=""), 0, ((Data!U103*Data!$H103*$G103)/2000) * IF(AND(T$5="Particulate", ISNUMBER(Data!$O103)), (1-Data!$O103), 1) * IF(AND($K$3="Yes", ISNUMBER(Data!$Q103)), (1-Data!$Q103), 1))</f>
        <v>0</v>
      </c>
      <c r="U103" s="3">
        <f>IF(OR(Data!V103="", Data!$H103="", $G103=""), 0, ((Data!V103*Data!$H103*$G103)/2000) * IF(AND(U$5="Particulate", ISNUMBER(Data!$O103)), (1-Data!$O103), 1) * IF(AND($K$3="Yes", ISNUMBER(Data!$Q103)), (1-Data!$Q103), 1))</f>
        <v>0</v>
      </c>
      <c r="V103" s="3">
        <f>IF(OR(Data!W103="", Data!$H103="", $G103=""), 0, ((Data!W103*Data!$H103*$G103)/2000) * IF(AND(V$5="Particulate", ISNUMBER(Data!$O103)), (1-Data!$O103), 1) * IF(AND($K$3="Yes", ISNUMBER(Data!$Q103)), (1-Data!$Q103), 1))</f>
        <v>0</v>
      </c>
      <c r="W103" s="3">
        <f>IF(OR(Data!X103="", Data!$H103="", $G103=""), 0, ((Data!X103*Data!$H103*$G103)/2000) * IF(AND(W$5="Particulate", ISNUMBER(Data!$O103)), (1-Data!$O103), 1) * IF(AND($K$3="Yes", ISNUMBER(Data!$Q103)), (1-Data!$Q103), 1))</f>
        <v>0</v>
      </c>
      <c r="X103" s="3">
        <f>IF(OR(Data!Y103="", Data!$H103="", $G103=""), 0, ((Data!Y103*Data!$H103*$G103)/2000) * IF(AND(X$5="Particulate", ISNUMBER(Data!$O103)), (1-Data!$O103), 1) * IF(AND($K$3="Yes", ISNUMBER(Data!$Q103)), (1-Data!$Q103), 1))</f>
        <v>0</v>
      </c>
      <c r="Y103" s="3">
        <f>IF(OR(Data!Z103="", Data!$H103="", $G103=""), 0, ((Data!Z103*Data!$H103*$G103)/2000) * IF(AND(Y$5="Particulate", ISNUMBER(Data!$O103)), (1-Data!$O103), 1) * IF(AND($K$3="Yes", ISNUMBER(Data!$Q103)), (1-Data!$Q103), 1))</f>
        <v>0</v>
      </c>
      <c r="Z103" s="3">
        <f>IF(OR(Data!AA103="", Data!$H103="", $G103=""), 0, ((Data!AA103*Data!$H103*$G103)/2000) * IF(AND(Z$5="Particulate", ISNUMBER(Data!$O103)), (1-Data!$O103), 1) * IF(AND($K$3="Yes", ISNUMBER(Data!$Q103)), (1-Data!$Q103), 1))</f>
        <v>0</v>
      </c>
      <c r="AA103" s="3">
        <f>IF(OR(Data!AB103="", Data!$H103="", $G103=""), 0, ((Data!AB103*Data!$H103*$G103)/2000) * IF(AND(AA$5="Particulate", ISNUMBER(Data!$O103)), (1-Data!$O103), 1) * IF(AND($K$3="Yes", ISNUMBER(Data!$Q103)), (1-Data!$Q103), 1))</f>
        <v>0</v>
      </c>
      <c r="AB103" s="3">
        <f>IF(OR(Data!AC103="", Data!$H103="", $G103=""), 0, ((Data!AC103*Data!$H103*$G103)/2000) * IF(AND(AB$5="Particulate", ISNUMBER(Data!$O103)), (1-Data!$O103), 1) * IF(AND($K$3="Yes", ISNUMBER(Data!$Q103)), (1-Data!$Q103), 1))</f>
        <v>0</v>
      </c>
      <c r="AC103" s="3">
        <f>IF(OR(Data!AD103="", Data!$H103="", $G103=""), 0, ((Data!AD103*Data!$H103*$G103)/2000) * IF(AND(AC$5="Particulate", ISNUMBER(Data!$O103)), (1-Data!$O103), 1) * IF(AND($K$3="Yes", ISNUMBER(Data!$Q103)), (1-Data!$Q103), 1))</f>
        <v>0</v>
      </c>
      <c r="AD103" s="3">
        <f>IF(OR(Data!AE103="", Data!$H103="", $G103=""), 0, ((Data!AE103*Data!$H103*$G103)/2000) * IF(AND(AD$5="Particulate", ISNUMBER(Data!$O103)), (1-Data!$O103), 1) * IF(AND($K$3="Yes", ISNUMBER(Data!$Q103)), (1-Data!$Q103), 1))</f>
        <v>0</v>
      </c>
      <c r="AE103" s="3">
        <f>IF(OR(Data!AF103="", Data!$H103="", $G103=""), 0, ((Data!AF103*Data!$H103*$G103)/2000) * IF(AND(AE$5="Particulate", ISNUMBER(Data!$O103)), (1-Data!$O103), 1) * IF(AND($K$3="Yes", ISNUMBER(Data!$Q103)), (1-Data!$Q103), 1))</f>
        <v>0</v>
      </c>
      <c r="AF103" s="3">
        <f>IF(OR(Data!AG103="", Data!$H103="", $G103=""), 0, ((Data!AG103*Data!$H103*$G103)/2000) * IF(AND(AF$5="Particulate", ISNUMBER(Data!$O103)), (1-Data!$O103), 1) * IF(AND($K$3="Yes", ISNUMBER(Data!$Q103)), (1-Data!$Q103), 1))</f>
        <v>0</v>
      </c>
      <c r="AG103" s="3">
        <f>IF(OR(Data!AH103="", Data!$H103="", $G103=""), 0, ((Data!AH103*Data!$H103*$G103)/2000) * IF(AND(AG$5="Particulate", ISNUMBER(Data!$O103)), (1-Data!$O103), 1) * IF(AND($K$3="Yes", ISNUMBER(Data!$Q103)), (1-Data!$Q103), 1))</f>
        <v>0</v>
      </c>
      <c r="AH103" s="3">
        <f>IF(OR(Data!AI103="", Data!$H103="", $G103=""), 0, ((Data!AI103*Data!$H103*$G103)/2000) * IF(AND(AH$5="Particulate", ISNUMBER(Data!$O103)), (1-Data!$O103), 1) * IF(AND($K$3="Yes", ISNUMBER(Data!$Q103)), (1-Data!$Q103), 1))</f>
        <v>0</v>
      </c>
      <c r="AI103" s="3">
        <f>IF(OR(Data!AJ103="", Data!$H103="", $G103=""), 0, ((Data!AJ103*Data!$H103*$G103)/2000) * IF(AND(AI$5="Particulate", ISNUMBER(Data!$O103)), (1-Data!$O103), 1) * IF(AND($K$3="Yes", ISNUMBER(Data!$Q103)), (1-Data!$Q103), 1))</f>
        <v>0</v>
      </c>
      <c r="AJ103" s="3">
        <f>IF(OR(Data!AK103="", Data!$H103="", $G103=""), 0, ((Data!AK103*Data!$H103*$G103)/2000) * IF(AND(AJ$5="Particulate", ISNUMBER(Data!$O103)), (1-Data!$O103), 1) * IF(AND($K$3="Yes", ISNUMBER(Data!$Q103)), (1-Data!$Q103), 1))</f>
        <v>0</v>
      </c>
      <c r="AK103" s="3">
        <f>IF(OR(Data!AL103="", Data!$H103="", $G103=""), 0, ((Data!AL103*Data!$H103*$G103)/2000) * IF(AND(AK$5="Particulate", ISNUMBER(Data!$O103)), (1-Data!$O103), 1) * IF(AND($K$3="Yes", ISNUMBER(Data!$Q103)), (1-Data!$Q103), 1))</f>
        <v>0</v>
      </c>
      <c r="AL103" s="3">
        <f>IF(OR(Data!AM103="", Data!$H103="", $G103=""), 0, ((Data!AM103*Data!$H103*$G103)/2000) * IF(AND(AL$5="Particulate", ISNUMBER(Data!$O103)), (1-Data!$O103), 1) * IF(AND($K$3="Yes", ISNUMBER(Data!$Q103)), (1-Data!$Q103), 1))</f>
        <v>0</v>
      </c>
      <c r="AM103" s="3">
        <f>IF(OR(Data!AN103="", Data!$H103="", $G103=""), 0, ((Data!AN103*Data!$H103*$G103)/2000) * IF(AND(AM$5="Particulate", ISNUMBER(Data!$O103)), (1-Data!$O103), 1) * IF(AND($K$3="Yes", ISNUMBER(Data!$Q103)), (1-Data!$Q103), 1))</f>
        <v>0</v>
      </c>
      <c r="AN103" s="3">
        <f>IF(OR(Data!AO103="", Data!$H103="", $G103=""), 0, ((Data!AO103*Data!$H103*$G103)/2000) * IF(AND(AN$5="Particulate", ISNUMBER(Data!$O103)), (1-Data!$O103), 1) * IF(AND($K$3="Yes", ISNUMBER(Data!$Q103)), (1-Data!$Q103), 1))</f>
        <v>0</v>
      </c>
      <c r="AO103" s="3">
        <f>IF(OR(Data!AP103="", Data!$H103="", $G103=""), 0, ((Data!AP103*Data!$H103*$G103)/2000) * IF(AND(AO$5="Particulate", ISNUMBER(Data!$O103)), (1-Data!$O103), 1) * IF(AND($K$3="Yes", ISNUMBER(Data!$Q103)), (1-Data!$Q103), 1))</f>
        <v>0</v>
      </c>
      <c r="AP103" s="3">
        <f>IF(OR(Data!AQ103="", Data!$H103="", $G103=""), 0, ((Data!AQ103*Data!$H103*$G103)/2000) * IF(AND(AP$5="Particulate", ISNUMBER(Data!$O103)), (1-Data!$O103), 1) * IF(AND($K$3="Yes", ISNUMBER(Data!$Q103)), (1-Data!$Q103), 1))</f>
        <v>0</v>
      </c>
      <c r="AQ103" s="3">
        <f>IF(OR(Data!AR103="", Data!$H103="", $G103=""), 0, ((Data!AR103*Data!$H103*$G103)/2000) * IF(AND(AQ$5="Particulate", ISNUMBER(Data!$O103)), (1-Data!$O103), 1) * IF(AND($K$3="Yes", ISNUMBER(Data!$Q103)), (1-Data!$Q103), 1))</f>
        <v>0</v>
      </c>
      <c r="AR103" s="3">
        <f>IF(OR(Data!AS103="", Data!$H103="", $G103=""), 0, ((Data!AS103*Data!$H103*$G103)/2000) * IF(AND(AR$5="Particulate", ISNUMBER(Data!$O103)), (1-Data!$O103), 1) * IF(AND($K$3="Yes", ISNUMBER(Data!$Q103)), (1-Data!$Q103), 1))</f>
        <v>0</v>
      </c>
      <c r="AS103" s="3">
        <f>IF(OR(Data!AT103="", Data!$H103="", $G103=""), 0, ((Data!AT103*Data!$H103*$G103)/2000) * IF(AND(AS$5="Particulate", ISNUMBER(Data!$O103)), (1-Data!$O103), 1) * IF(AND($K$3="Yes", ISNUMBER(Data!$Q103)), (1-Data!$Q103), 1))</f>
        <v>0</v>
      </c>
      <c r="AT103" s="3">
        <f>IF(OR(Data!AU103="", Data!$H103="", $G103=""), 0, ((Data!AU103*Data!$H103*$G103)/2000) * IF(AND(AT$5="Particulate", ISNUMBER(Data!$O103)), (1-Data!$O103), 1) * IF(AND($K$3="Yes", ISNUMBER(Data!$Q103)), (1-Data!$Q103), 1))</f>
        <v>0</v>
      </c>
      <c r="AU103" s="3">
        <f>IF(OR(Data!AV103="", Data!$H103="", $G103=""), 0, ((Data!AV103*Data!$H103*$G103)/2000) * IF(AND(AU$5="Particulate", ISNUMBER(Data!$O103)), (1-Data!$O103), 1) * IF(AND($K$3="Yes", ISNUMBER(Data!$Q103)), (1-Data!$Q103), 1))</f>
        <v>0</v>
      </c>
      <c r="AV103" s="3">
        <f>IF(OR(Data!AW103="", Data!$H103="", $G103=""), 0, ((Data!AW103*Data!$H103*$G103)/2000) * IF(AND(AV$5="Particulate", ISNUMBER(Data!$O103)), (1-Data!$O103), 1) * IF(AND($K$3="Yes", ISNUMBER(Data!$Q103)), (1-Data!$Q103), 1))</f>
        <v>0</v>
      </c>
      <c r="AW103" s="3">
        <f>IF(OR(Data!AX103="", Data!$H103="", $G103=""), 0, ((Data!AX103*Data!$H103*$G103)/2000) * IF(AND(AW$5="Particulate", ISNUMBER(Data!$O103)), (1-Data!$O103), 1) * IF(AND($K$3="Yes", ISNUMBER(Data!$Q103)), (1-Data!$Q103), 1))</f>
        <v>0</v>
      </c>
      <c r="AX103" s="3">
        <f>IF(OR(Data!AY103="", Data!$H103="", $G103=""), 0, ((Data!AY103*Data!$H103*$G103)/2000) * IF(AND(AX$5="Particulate", ISNUMBER(Data!$O103)), (1-Data!$O103), 1) * IF(AND($K$3="Yes", ISNUMBER(Data!$Q103)), (1-Data!$Q103), 1))</f>
        <v>0</v>
      </c>
      <c r="AY103" s="3">
        <f>IF(OR(Data!AZ103="", Data!$H103="", $G103=""), 0, ((Data!AZ103*Data!$H103*$G103)/2000) * IF(AND(AY$5="Particulate", ISNUMBER(Data!$O103)), (1-Data!$O103), 1) * IF(AND($K$3="Yes", ISNUMBER(Data!$Q103)), (1-Data!$Q103), 1))</f>
        <v>0</v>
      </c>
      <c r="AZ103" s="3">
        <f>IF(OR(Data!BA103="", Data!$H103="", $G103=""), 0, ((Data!BA103*Data!$H103*$G103)/2000) * IF(AND(AZ$5="Particulate", ISNUMBER(Data!$O103)), (1-Data!$O103), 1) * IF(AND($K$3="Yes", ISNUMBER(Data!$Q103)), (1-Data!$Q103), 1))</f>
        <v>0</v>
      </c>
      <c r="BA103" s="3">
        <f>IF(OR(Data!BB103="", Data!$H103="", $G103=""), 0, ((Data!BB103*Data!$H103*$G103)/2000) * IF(AND(BA$5="Particulate", ISNUMBER(Data!$O103)), (1-Data!$O103), 1) * IF(AND($K$3="Yes", ISNUMBER(Data!$Q103)), (1-Data!$Q103), 1))</f>
        <v>0</v>
      </c>
      <c r="BB103" s="3">
        <f>IF(OR(Data!BC103="", Data!$H103="", $G103=""), 0, ((Data!BC103*Data!$H103*$G103)/2000) * IF(AND(BB$5="Particulate", ISNUMBER(Data!$O103)), (1-Data!$O103), 1) * IF(AND($K$3="Yes", ISNUMBER(Data!$Q103)), (1-Data!$Q103), 1))</f>
        <v>0</v>
      </c>
      <c r="BC103" s="3">
        <f>IF(OR(Data!BD103="", Data!$H103="", $G103=""), 0, ((Data!BD103*Data!$H103*$G103)/2000) * IF(AND(BC$5="Particulate", ISNUMBER(Data!$O103)), (1-Data!$O103), 1) * IF(AND($K$3="Yes", ISNUMBER(Data!$Q103)), (1-Data!$Q103), 1))</f>
        <v>0</v>
      </c>
      <c r="BD103" s="3">
        <f>IF(OR(Data!BE103="", Data!$H103="", $G103=""), 0, ((Data!BE103*Data!$H103*$G103)/2000) * IF(AND(BD$5="Particulate", ISNUMBER(Data!$O103)), (1-Data!$O103), 1) * IF(AND($K$3="Yes", ISNUMBER(Data!$Q103)), (1-Data!$Q103), 1))</f>
        <v>0</v>
      </c>
      <c r="BE103" s="3">
        <f>IF(OR(Data!BF103="", Data!$H103="", $G103=""), 0, ((Data!BF103*Data!$H103*$G103)/2000) * IF(AND(BE$5="Particulate", ISNUMBER(Data!$O103)), (1-Data!$O103), 1) * IF(AND($K$3="Yes", ISNUMBER(Data!$Q103)), (1-Data!$Q103), 1))</f>
        <v>0</v>
      </c>
      <c r="BF103" s="3">
        <f>IF(OR(Data!BG103="", Data!$H103="", $G103=""), 0, ((Data!BG103*Data!$H103*$G103)/2000) * IF(AND(BF$5="Particulate", ISNUMBER(Data!$O103)), (1-Data!$O103), 1) * IF(AND($K$3="Yes", ISNUMBER(Data!$Q103)), (1-Data!$Q103), 1))</f>
        <v>0</v>
      </c>
      <c r="BG103" s="3">
        <f>IF(OR(Data!BH103="", Data!$H103="", $G103=""), 0, ((Data!BH103*Data!$H103*$G103)/2000) * IF(AND(BG$5="Particulate", ISNUMBER(Data!$O103)), (1-Data!$O103), 1) * IF(AND($K$3="Yes", ISNUMBER(Data!$Q103)), (1-Data!$Q103), 1))</f>
        <v>0</v>
      </c>
      <c r="BH103" s="3">
        <f>IF(OR(Data!BI103="", Data!$H103="", $G103=""), 0, ((Data!BI103*Data!$H103*$G103)/2000) * IF(AND(BH$5="Particulate", ISNUMBER(Data!$O103)), (1-Data!$O103), 1) * IF(AND($K$3="Yes", ISNUMBER(Data!$Q103)), (1-Data!$Q103), 1))</f>
        <v>0</v>
      </c>
      <c r="BI103" s="3">
        <f>IF(OR(Data!BJ103="", Data!$H103="", $G103=""), 0, ((Data!BJ103*Data!$H103*$G103)/2000) * IF(AND(BI$5="Particulate", ISNUMBER(Data!$O103)), (1-Data!$O103), 1) * IF(AND($K$3="Yes", ISNUMBER(Data!$Q103)), (1-Data!$Q103), 1))</f>
        <v>0</v>
      </c>
      <c r="BJ103" s="3">
        <f>IF(OR(Data!BK103="", Data!$H103="", $G103=""), 0, ((Data!BK103*Data!$H103*$G103)/2000) * IF(AND(BJ$5="Particulate", ISNUMBER(Data!$O103)), (1-Data!$O103), 1) * IF(AND($K$3="Yes", ISNUMBER(Data!$Q103)), (1-Data!$Q103), 1))</f>
        <v>0</v>
      </c>
      <c r="BK103" s="3">
        <f>IF(OR(Data!BL103="", Data!$H103="", $G103=""), 0, ((Data!BL103*Data!$H103*$G103)/2000) * IF(AND(BK$5="Particulate", ISNUMBER(Data!$O103)), (1-Data!$O103), 1) * IF(AND($K$3="Yes", ISNUMBER(Data!$Q103)), (1-Data!$Q103), 1))</f>
        <v>0</v>
      </c>
      <c r="BL103" s="3">
        <f>IF(OR(Data!BM103="", Data!$H103="", $G103=""), 0, ((Data!BM103*Data!$H103*$G103)/2000) * IF(AND(BL$5="Particulate", ISNUMBER(Data!$O103)), (1-Data!$O103), 1) * IF(AND($K$3="Yes", ISNUMBER(Data!$Q103)), (1-Data!$Q103), 1))</f>
        <v>0</v>
      </c>
      <c r="BM103" s="3">
        <f>IF(OR(Data!BN103="", Data!$H103="", $G103=""), 0, ((Data!BN103*Data!$H103*$G103)/2000) * IF(AND(BM$5="Particulate", ISNUMBER(Data!$O103)), (1-Data!$O103), 1) * IF(AND($K$3="Yes", ISNUMBER(Data!$Q103)), (1-Data!$Q103), 1))</f>
        <v>0</v>
      </c>
      <c r="BN103" s="3">
        <f>IF(OR(Data!BO103="", Data!$H103="", $G103=""), 0, ((Data!BO103*Data!$H103*$G103)/2000) * IF(AND(BN$5="Particulate", ISNUMBER(Data!$O103)), (1-Data!$O103), 1) * IF(AND($K$3="Yes", ISNUMBER(Data!$Q103)), (1-Data!$Q103), 1))</f>
        <v>0</v>
      </c>
      <c r="BO103" s="3">
        <f>IF(OR(Data!BP103="", Data!$H103="", $G103=""), 0, ((Data!BP103*Data!$H103*$G103)/2000) * IF(AND(BO$5="Particulate", ISNUMBER(Data!$O103)), (1-Data!$O103), 1) * IF(AND($K$3="Yes", ISNUMBER(Data!$Q103)), (1-Data!$Q103), 1))</f>
        <v>0</v>
      </c>
      <c r="BP103" s="3">
        <f>IF(OR(Data!BQ103="", Data!$H103="", $G103=""), 0, ((Data!BQ103*Data!$H103*$G103)/2000) * IF(AND(BP$5="Particulate", ISNUMBER(Data!$O103)), (1-Data!$O103), 1) * IF(AND($K$3="Yes", ISNUMBER(Data!$Q103)), (1-Data!$Q103), 1))</f>
        <v>0</v>
      </c>
      <c r="BQ103" s="3">
        <f>IF(OR(Data!BR103="", Data!$H103="", $G103=""), 0, ((Data!BR103*Data!$H103*$G103)/2000) * IF(AND(BQ$5="Particulate", ISNUMBER(Data!$O103)), (1-Data!$O103), 1) * IF(AND($K$3="Yes", ISNUMBER(Data!$Q103)), (1-Data!$Q103), 1))</f>
        <v>0</v>
      </c>
      <c r="BR103" s="3">
        <f>IF(OR(Data!BS103="", Data!$H103="", $G103=""), 0, ((Data!BS103*Data!$H103*$G103)/2000) * IF(AND(BR$5="Particulate", ISNUMBER(Data!$O103)), (1-Data!$O103), 1) * IF(AND($K$3="Yes", ISNUMBER(Data!$Q103)), (1-Data!$Q103), 1))</f>
        <v>0</v>
      </c>
      <c r="BS103" s="3">
        <f>IF(OR(Data!BT103="", Data!$H103="", $G103=""), 0, ((Data!BT103*Data!$H103*$G103)/2000) * IF(AND(BS$5="Particulate", ISNUMBER(Data!$O103)), (1-Data!$O103), 1) * IF(AND($K$3="Yes", ISNUMBER(Data!$Q103)), (1-Data!$Q103), 1))</f>
        <v>0</v>
      </c>
      <c r="BT103" s="3">
        <f>IF(OR(Data!BU103="", Data!$H103="", $G103=""), 0, ((Data!BU103*Data!$H103*$G103)/2000) * IF(AND(BT$5="Particulate", ISNUMBER(Data!$O103)), (1-Data!$O103), 1) * IF(AND($K$3="Yes", ISNUMBER(Data!$Q103)), (1-Data!$Q103), 1))</f>
        <v>0</v>
      </c>
      <c r="BU103" s="3">
        <f>IF(OR(Data!BV103="", Data!$H103="", $G103=""), 0, ((Data!BV103*Data!$H103*$G103)/2000) * IF(AND(BU$5="Particulate", ISNUMBER(Data!$O103)), (1-Data!$O103), 1) * IF(AND($K$3="Yes", ISNUMBER(Data!$Q103)), (1-Data!$Q103), 1))</f>
        <v>0</v>
      </c>
      <c r="BV103" s="3">
        <f>IF(OR(Data!BW103="", Data!$H103="", $G103=""), 0, ((Data!BW103*Data!$H103*$G103)/2000) * IF(AND(BV$5="Particulate", ISNUMBER(Data!$O103)), (1-Data!$O103), 1) * IF(AND($K$3="Yes", ISNUMBER(Data!$Q103)), (1-Data!$Q103), 1))</f>
        <v>0</v>
      </c>
      <c r="BW103" s="3">
        <f>IF(OR(Data!BX103="", Data!$H103="", $G103=""), 0, ((Data!BX103*Data!$H103*$G103)/2000) * IF(AND(BW$5="Particulate", ISNUMBER(Data!$O103)), (1-Data!$O103), 1) * IF(AND($K$3="Yes", ISNUMBER(Data!$Q103)), (1-Data!$Q103), 1))</f>
        <v>0</v>
      </c>
      <c r="BX103" s="3">
        <f>IF(OR(Data!BY103="", Data!$H103="", $G103=""), 0, ((Data!BY103*Data!$H103*$G103)/2000) * IF(AND(BX$5="Particulate", ISNUMBER(Data!$O103)), (1-Data!$O103), 1) * IF(AND($K$3="Yes", ISNUMBER(Data!$Q103)), (1-Data!$Q103), 1))</f>
        <v>0</v>
      </c>
      <c r="BY103" s="3">
        <f>IF(OR(Data!BZ103="", Data!$H103="", $G103=""), 0, ((Data!BZ103*Data!$H103*$G103)/2000) * IF(AND(BY$5="Particulate", ISNUMBER(Data!$O103)), (1-Data!$O103), 1) * IF(AND($K$3="Yes", ISNUMBER(Data!$Q103)), (1-Data!$Q103), 1))</f>
        <v>0</v>
      </c>
      <c r="BZ103" s="3">
        <f>IF(OR(Data!CA103="", Data!$H103="", $G103=""), 0, ((Data!CA103*Data!$H103*$G103)/2000) * IF(AND(BZ$5="Particulate", ISNUMBER(Data!$O103)), (1-Data!$O103), 1) * IF(AND($K$3="Yes", ISNUMBER(Data!$Q103)), (1-Data!$Q103), 1))</f>
        <v>0</v>
      </c>
    </row>
    <row r="104" spans="1:78" x14ac:dyDescent="0.25">
      <c r="A104" s="347">
        <f>Data!A104</f>
        <v>96</v>
      </c>
      <c r="B104" s="108">
        <f>Data!B104</f>
        <v>0</v>
      </c>
      <c r="C104" s="108">
        <f>Data!C104</f>
        <v>0</v>
      </c>
      <c r="D104" s="108">
        <f>Data!D104</f>
        <v>0</v>
      </c>
      <c r="E104" s="108">
        <f>Data!E104</f>
        <v>0</v>
      </c>
      <c r="F104" s="108">
        <f>Data!F104</f>
        <v>0</v>
      </c>
      <c r="G104" s="189"/>
      <c r="Q104" s="365">
        <f>IF(ISNUMBER(Data!$K104), (Data!$K104*$G104)/2000, IF(AND(ISNUMBER(Data!$H104), ISNUMBER(Data!$I104)), (Data!$H104*Data!$I104*$G104)/2000, 0))</f>
        <v>0</v>
      </c>
      <c r="R104" s="17">
        <f>IF(ISNUMBER(Data!$L104), (Data!$L104*$G104)/2000, IF(AND(ISNUMBER(Data!$H104), ISNUMBER(Data!$J104)), (Data!$H104*Data!$J104*$G104)/2000, 0)) * IF(ISNUMBER(Data!$O104), 1-Data!$O104, 1) * IF(AND($K$3="yes",ISNUMBER(Data!$Q104)),(1-Data!$Q104),1)</f>
        <v>0</v>
      </c>
      <c r="S104" s="3">
        <f>IF(OR(Data!T104="", Data!$H104="", $G104=""), 0, ((Data!T104*Data!$H104*$G104)/2000) * IF(AND(S$5="Particulate", ISNUMBER(Data!$O104)), (1-Data!$O104), 1) * IF(AND($K$3="Yes", ISNUMBER(Data!$Q104)), (1-Data!$Q104), 1))</f>
        <v>0</v>
      </c>
      <c r="T104" s="3">
        <f>IF(OR(Data!U104="", Data!$H104="", $G104=""), 0, ((Data!U104*Data!$H104*$G104)/2000) * IF(AND(T$5="Particulate", ISNUMBER(Data!$O104)), (1-Data!$O104), 1) * IF(AND($K$3="Yes", ISNUMBER(Data!$Q104)), (1-Data!$Q104), 1))</f>
        <v>0</v>
      </c>
      <c r="U104" s="3">
        <f>IF(OR(Data!V104="", Data!$H104="", $G104=""), 0, ((Data!V104*Data!$H104*$G104)/2000) * IF(AND(U$5="Particulate", ISNUMBER(Data!$O104)), (1-Data!$O104), 1) * IF(AND($K$3="Yes", ISNUMBER(Data!$Q104)), (1-Data!$Q104), 1))</f>
        <v>0</v>
      </c>
      <c r="V104" s="3">
        <f>IF(OR(Data!W104="", Data!$H104="", $G104=""), 0, ((Data!W104*Data!$H104*$G104)/2000) * IF(AND(V$5="Particulate", ISNUMBER(Data!$O104)), (1-Data!$O104), 1) * IF(AND($K$3="Yes", ISNUMBER(Data!$Q104)), (1-Data!$Q104), 1))</f>
        <v>0</v>
      </c>
      <c r="W104" s="3">
        <f>IF(OR(Data!X104="", Data!$H104="", $G104=""), 0, ((Data!X104*Data!$H104*$G104)/2000) * IF(AND(W$5="Particulate", ISNUMBER(Data!$O104)), (1-Data!$O104), 1) * IF(AND($K$3="Yes", ISNUMBER(Data!$Q104)), (1-Data!$Q104), 1))</f>
        <v>0</v>
      </c>
      <c r="X104" s="3">
        <f>IF(OR(Data!Y104="", Data!$H104="", $G104=""), 0, ((Data!Y104*Data!$H104*$G104)/2000) * IF(AND(X$5="Particulate", ISNUMBER(Data!$O104)), (1-Data!$O104), 1) * IF(AND($K$3="Yes", ISNUMBER(Data!$Q104)), (1-Data!$Q104), 1))</f>
        <v>0</v>
      </c>
      <c r="Y104" s="3">
        <f>IF(OR(Data!Z104="", Data!$H104="", $G104=""), 0, ((Data!Z104*Data!$H104*$G104)/2000) * IF(AND(Y$5="Particulate", ISNUMBER(Data!$O104)), (1-Data!$O104), 1) * IF(AND($K$3="Yes", ISNUMBER(Data!$Q104)), (1-Data!$Q104), 1))</f>
        <v>0</v>
      </c>
      <c r="Z104" s="3">
        <f>IF(OR(Data!AA104="", Data!$H104="", $G104=""), 0, ((Data!AA104*Data!$H104*$G104)/2000) * IF(AND(Z$5="Particulate", ISNUMBER(Data!$O104)), (1-Data!$O104), 1) * IF(AND($K$3="Yes", ISNUMBER(Data!$Q104)), (1-Data!$Q104), 1))</f>
        <v>0</v>
      </c>
      <c r="AA104" s="3">
        <f>IF(OR(Data!AB104="", Data!$H104="", $G104=""), 0, ((Data!AB104*Data!$H104*$G104)/2000) * IF(AND(AA$5="Particulate", ISNUMBER(Data!$O104)), (1-Data!$O104), 1) * IF(AND($K$3="Yes", ISNUMBER(Data!$Q104)), (1-Data!$Q104), 1))</f>
        <v>0</v>
      </c>
      <c r="AB104" s="3">
        <f>IF(OR(Data!AC104="", Data!$H104="", $G104=""), 0, ((Data!AC104*Data!$H104*$G104)/2000) * IF(AND(AB$5="Particulate", ISNUMBER(Data!$O104)), (1-Data!$O104), 1) * IF(AND($K$3="Yes", ISNUMBER(Data!$Q104)), (1-Data!$Q104), 1))</f>
        <v>0</v>
      </c>
      <c r="AC104" s="3">
        <f>IF(OR(Data!AD104="", Data!$H104="", $G104=""), 0, ((Data!AD104*Data!$H104*$G104)/2000) * IF(AND(AC$5="Particulate", ISNUMBER(Data!$O104)), (1-Data!$O104), 1) * IF(AND($K$3="Yes", ISNUMBER(Data!$Q104)), (1-Data!$Q104), 1))</f>
        <v>0</v>
      </c>
      <c r="AD104" s="3">
        <f>IF(OR(Data!AE104="", Data!$H104="", $G104=""), 0, ((Data!AE104*Data!$H104*$G104)/2000) * IF(AND(AD$5="Particulate", ISNUMBER(Data!$O104)), (1-Data!$O104), 1) * IF(AND($K$3="Yes", ISNUMBER(Data!$Q104)), (1-Data!$Q104), 1))</f>
        <v>0</v>
      </c>
      <c r="AE104" s="3">
        <f>IF(OR(Data!AF104="", Data!$H104="", $G104=""), 0, ((Data!AF104*Data!$H104*$G104)/2000) * IF(AND(AE$5="Particulate", ISNUMBER(Data!$O104)), (1-Data!$O104), 1) * IF(AND($K$3="Yes", ISNUMBER(Data!$Q104)), (1-Data!$Q104), 1))</f>
        <v>0</v>
      </c>
      <c r="AF104" s="3">
        <f>IF(OR(Data!AG104="", Data!$H104="", $G104=""), 0, ((Data!AG104*Data!$H104*$G104)/2000) * IF(AND(AF$5="Particulate", ISNUMBER(Data!$O104)), (1-Data!$O104), 1) * IF(AND($K$3="Yes", ISNUMBER(Data!$Q104)), (1-Data!$Q104), 1))</f>
        <v>0</v>
      </c>
      <c r="AG104" s="3">
        <f>IF(OR(Data!AH104="", Data!$H104="", $G104=""), 0, ((Data!AH104*Data!$H104*$G104)/2000) * IF(AND(AG$5="Particulate", ISNUMBER(Data!$O104)), (1-Data!$O104), 1) * IF(AND($K$3="Yes", ISNUMBER(Data!$Q104)), (1-Data!$Q104), 1))</f>
        <v>0</v>
      </c>
      <c r="AH104" s="3">
        <f>IF(OR(Data!AI104="", Data!$H104="", $G104=""), 0, ((Data!AI104*Data!$H104*$G104)/2000) * IF(AND(AH$5="Particulate", ISNUMBER(Data!$O104)), (1-Data!$O104), 1) * IF(AND($K$3="Yes", ISNUMBER(Data!$Q104)), (1-Data!$Q104), 1))</f>
        <v>0</v>
      </c>
      <c r="AI104" s="3">
        <f>IF(OR(Data!AJ104="", Data!$H104="", $G104=""), 0, ((Data!AJ104*Data!$H104*$G104)/2000) * IF(AND(AI$5="Particulate", ISNUMBER(Data!$O104)), (1-Data!$O104), 1) * IF(AND($K$3="Yes", ISNUMBER(Data!$Q104)), (1-Data!$Q104), 1))</f>
        <v>0</v>
      </c>
      <c r="AJ104" s="3">
        <f>IF(OR(Data!AK104="", Data!$H104="", $G104=""), 0, ((Data!AK104*Data!$H104*$G104)/2000) * IF(AND(AJ$5="Particulate", ISNUMBER(Data!$O104)), (1-Data!$O104), 1) * IF(AND($K$3="Yes", ISNUMBER(Data!$Q104)), (1-Data!$Q104), 1))</f>
        <v>0</v>
      </c>
      <c r="AK104" s="3">
        <f>IF(OR(Data!AL104="", Data!$H104="", $G104=""), 0, ((Data!AL104*Data!$H104*$G104)/2000) * IF(AND(AK$5="Particulate", ISNUMBER(Data!$O104)), (1-Data!$O104), 1) * IF(AND($K$3="Yes", ISNUMBER(Data!$Q104)), (1-Data!$Q104), 1))</f>
        <v>0</v>
      </c>
      <c r="AL104" s="3">
        <f>IF(OR(Data!AM104="", Data!$H104="", $G104=""), 0, ((Data!AM104*Data!$H104*$G104)/2000) * IF(AND(AL$5="Particulate", ISNUMBER(Data!$O104)), (1-Data!$O104), 1) * IF(AND($K$3="Yes", ISNUMBER(Data!$Q104)), (1-Data!$Q104), 1))</f>
        <v>0</v>
      </c>
      <c r="AM104" s="3">
        <f>IF(OR(Data!AN104="", Data!$H104="", $G104=""), 0, ((Data!AN104*Data!$H104*$G104)/2000) * IF(AND(AM$5="Particulate", ISNUMBER(Data!$O104)), (1-Data!$O104), 1) * IF(AND($K$3="Yes", ISNUMBER(Data!$Q104)), (1-Data!$Q104), 1))</f>
        <v>0</v>
      </c>
      <c r="AN104" s="3">
        <f>IF(OR(Data!AO104="", Data!$H104="", $G104=""), 0, ((Data!AO104*Data!$H104*$G104)/2000) * IF(AND(AN$5="Particulate", ISNUMBER(Data!$O104)), (1-Data!$O104), 1) * IF(AND($K$3="Yes", ISNUMBER(Data!$Q104)), (1-Data!$Q104), 1))</f>
        <v>0</v>
      </c>
      <c r="AO104" s="3">
        <f>IF(OR(Data!AP104="", Data!$H104="", $G104=""), 0, ((Data!AP104*Data!$H104*$G104)/2000) * IF(AND(AO$5="Particulate", ISNUMBER(Data!$O104)), (1-Data!$O104), 1) * IF(AND($K$3="Yes", ISNUMBER(Data!$Q104)), (1-Data!$Q104), 1))</f>
        <v>0</v>
      </c>
      <c r="AP104" s="3">
        <f>IF(OR(Data!AQ104="", Data!$H104="", $G104=""), 0, ((Data!AQ104*Data!$H104*$G104)/2000) * IF(AND(AP$5="Particulate", ISNUMBER(Data!$O104)), (1-Data!$O104), 1) * IF(AND($K$3="Yes", ISNUMBER(Data!$Q104)), (1-Data!$Q104), 1))</f>
        <v>0</v>
      </c>
      <c r="AQ104" s="3">
        <f>IF(OR(Data!AR104="", Data!$H104="", $G104=""), 0, ((Data!AR104*Data!$H104*$G104)/2000) * IF(AND(AQ$5="Particulate", ISNUMBER(Data!$O104)), (1-Data!$O104), 1) * IF(AND($K$3="Yes", ISNUMBER(Data!$Q104)), (1-Data!$Q104), 1))</f>
        <v>0</v>
      </c>
      <c r="AR104" s="3">
        <f>IF(OR(Data!AS104="", Data!$H104="", $G104=""), 0, ((Data!AS104*Data!$H104*$G104)/2000) * IF(AND(AR$5="Particulate", ISNUMBER(Data!$O104)), (1-Data!$O104), 1) * IF(AND($K$3="Yes", ISNUMBER(Data!$Q104)), (1-Data!$Q104), 1))</f>
        <v>0</v>
      </c>
      <c r="AS104" s="3">
        <f>IF(OR(Data!AT104="", Data!$H104="", $G104=""), 0, ((Data!AT104*Data!$H104*$G104)/2000) * IF(AND(AS$5="Particulate", ISNUMBER(Data!$O104)), (1-Data!$O104), 1) * IF(AND($K$3="Yes", ISNUMBER(Data!$Q104)), (1-Data!$Q104), 1))</f>
        <v>0</v>
      </c>
      <c r="AT104" s="3">
        <f>IF(OR(Data!AU104="", Data!$H104="", $G104=""), 0, ((Data!AU104*Data!$H104*$G104)/2000) * IF(AND(AT$5="Particulate", ISNUMBER(Data!$O104)), (1-Data!$O104), 1) * IF(AND($K$3="Yes", ISNUMBER(Data!$Q104)), (1-Data!$Q104), 1))</f>
        <v>0</v>
      </c>
      <c r="AU104" s="3">
        <f>IF(OR(Data!AV104="", Data!$H104="", $G104=""), 0, ((Data!AV104*Data!$H104*$G104)/2000) * IF(AND(AU$5="Particulate", ISNUMBER(Data!$O104)), (1-Data!$O104), 1) * IF(AND($K$3="Yes", ISNUMBER(Data!$Q104)), (1-Data!$Q104), 1))</f>
        <v>0</v>
      </c>
      <c r="AV104" s="3">
        <f>IF(OR(Data!AW104="", Data!$H104="", $G104=""), 0, ((Data!AW104*Data!$H104*$G104)/2000) * IF(AND(AV$5="Particulate", ISNUMBER(Data!$O104)), (1-Data!$O104), 1) * IF(AND($K$3="Yes", ISNUMBER(Data!$Q104)), (1-Data!$Q104), 1))</f>
        <v>0</v>
      </c>
      <c r="AW104" s="3">
        <f>IF(OR(Data!AX104="", Data!$H104="", $G104=""), 0, ((Data!AX104*Data!$H104*$G104)/2000) * IF(AND(AW$5="Particulate", ISNUMBER(Data!$O104)), (1-Data!$O104), 1) * IF(AND($K$3="Yes", ISNUMBER(Data!$Q104)), (1-Data!$Q104), 1))</f>
        <v>0</v>
      </c>
      <c r="AX104" s="3">
        <f>IF(OR(Data!AY104="", Data!$H104="", $G104=""), 0, ((Data!AY104*Data!$H104*$G104)/2000) * IF(AND(AX$5="Particulate", ISNUMBER(Data!$O104)), (1-Data!$O104), 1) * IF(AND($K$3="Yes", ISNUMBER(Data!$Q104)), (1-Data!$Q104), 1))</f>
        <v>0</v>
      </c>
      <c r="AY104" s="3">
        <f>IF(OR(Data!AZ104="", Data!$H104="", $G104=""), 0, ((Data!AZ104*Data!$H104*$G104)/2000) * IF(AND(AY$5="Particulate", ISNUMBER(Data!$O104)), (1-Data!$O104), 1) * IF(AND($K$3="Yes", ISNUMBER(Data!$Q104)), (1-Data!$Q104), 1))</f>
        <v>0</v>
      </c>
      <c r="AZ104" s="3">
        <f>IF(OR(Data!BA104="", Data!$H104="", $G104=""), 0, ((Data!BA104*Data!$H104*$G104)/2000) * IF(AND(AZ$5="Particulate", ISNUMBER(Data!$O104)), (1-Data!$O104), 1) * IF(AND($K$3="Yes", ISNUMBER(Data!$Q104)), (1-Data!$Q104), 1))</f>
        <v>0</v>
      </c>
      <c r="BA104" s="3">
        <f>IF(OR(Data!BB104="", Data!$H104="", $G104=""), 0, ((Data!BB104*Data!$H104*$G104)/2000) * IF(AND(BA$5="Particulate", ISNUMBER(Data!$O104)), (1-Data!$O104), 1) * IF(AND($K$3="Yes", ISNUMBER(Data!$Q104)), (1-Data!$Q104), 1))</f>
        <v>0</v>
      </c>
      <c r="BB104" s="3">
        <f>IF(OR(Data!BC104="", Data!$H104="", $G104=""), 0, ((Data!BC104*Data!$H104*$G104)/2000) * IF(AND(BB$5="Particulate", ISNUMBER(Data!$O104)), (1-Data!$O104), 1) * IF(AND($K$3="Yes", ISNUMBER(Data!$Q104)), (1-Data!$Q104), 1))</f>
        <v>0</v>
      </c>
      <c r="BC104" s="3">
        <f>IF(OR(Data!BD104="", Data!$H104="", $G104=""), 0, ((Data!BD104*Data!$H104*$G104)/2000) * IF(AND(BC$5="Particulate", ISNUMBER(Data!$O104)), (1-Data!$O104), 1) * IF(AND($K$3="Yes", ISNUMBER(Data!$Q104)), (1-Data!$Q104), 1))</f>
        <v>0</v>
      </c>
      <c r="BD104" s="3">
        <f>IF(OR(Data!BE104="", Data!$H104="", $G104=""), 0, ((Data!BE104*Data!$H104*$G104)/2000) * IF(AND(BD$5="Particulate", ISNUMBER(Data!$O104)), (1-Data!$O104), 1) * IF(AND($K$3="Yes", ISNUMBER(Data!$Q104)), (1-Data!$Q104), 1))</f>
        <v>0</v>
      </c>
      <c r="BE104" s="3">
        <f>IF(OR(Data!BF104="", Data!$H104="", $G104=""), 0, ((Data!BF104*Data!$H104*$G104)/2000) * IF(AND(BE$5="Particulate", ISNUMBER(Data!$O104)), (1-Data!$O104), 1) * IF(AND($K$3="Yes", ISNUMBER(Data!$Q104)), (1-Data!$Q104), 1))</f>
        <v>0</v>
      </c>
      <c r="BF104" s="3">
        <f>IF(OR(Data!BG104="", Data!$H104="", $G104=""), 0, ((Data!BG104*Data!$H104*$G104)/2000) * IF(AND(BF$5="Particulate", ISNUMBER(Data!$O104)), (1-Data!$O104), 1) * IF(AND($K$3="Yes", ISNUMBER(Data!$Q104)), (1-Data!$Q104), 1))</f>
        <v>0</v>
      </c>
      <c r="BG104" s="3">
        <f>IF(OR(Data!BH104="", Data!$H104="", $G104=""), 0, ((Data!BH104*Data!$H104*$G104)/2000) * IF(AND(BG$5="Particulate", ISNUMBER(Data!$O104)), (1-Data!$O104), 1) * IF(AND($K$3="Yes", ISNUMBER(Data!$Q104)), (1-Data!$Q104), 1))</f>
        <v>0</v>
      </c>
      <c r="BH104" s="3">
        <f>IF(OR(Data!BI104="", Data!$H104="", $G104=""), 0, ((Data!BI104*Data!$H104*$G104)/2000) * IF(AND(BH$5="Particulate", ISNUMBER(Data!$O104)), (1-Data!$O104), 1) * IF(AND($K$3="Yes", ISNUMBER(Data!$Q104)), (1-Data!$Q104), 1))</f>
        <v>0</v>
      </c>
      <c r="BI104" s="3">
        <f>IF(OR(Data!BJ104="", Data!$H104="", $G104=""), 0, ((Data!BJ104*Data!$H104*$G104)/2000) * IF(AND(BI$5="Particulate", ISNUMBER(Data!$O104)), (1-Data!$O104), 1) * IF(AND($K$3="Yes", ISNUMBER(Data!$Q104)), (1-Data!$Q104), 1))</f>
        <v>0</v>
      </c>
      <c r="BJ104" s="3">
        <f>IF(OR(Data!BK104="", Data!$H104="", $G104=""), 0, ((Data!BK104*Data!$H104*$G104)/2000) * IF(AND(BJ$5="Particulate", ISNUMBER(Data!$O104)), (1-Data!$O104), 1) * IF(AND($K$3="Yes", ISNUMBER(Data!$Q104)), (1-Data!$Q104), 1))</f>
        <v>0</v>
      </c>
      <c r="BK104" s="3">
        <f>IF(OR(Data!BL104="", Data!$H104="", $G104=""), 0, ((Data!BL104*Data!$H104*$G104)/2000) * IF(AND(BK$5="Particulate", ISNUMBER(Data!$O104)), (1-Data!$O104), 1) * IF(AND($K$3="Yes", ISNUMBER(Data!$Q104)), (1-Data!$Q104), 1))</f>
        <v>0</v>
      </c>
      <c r="BL104" s="3">
        <f>IF(OR(Data!BM104="", Data!$H104="", $G104=""), 0, ((Data!BM104*Data!$H104*$G104)/2000) * IF(AND(BL$5="Particulate", ISNUMBER(Data!$O104)), (1-Data!$O104), 1) * IF(AND($K$3="Yes", ISNUMBER(Data!$Q104)), (1-Data!$Q104), 1))</f>
        <v>0</v>
      </c>
      <c r="BM104" s="3">
        <f>IF(OR(Data!BN104="", Data!$H104="", $G104=""), 0, ((Data!BN104*Data!$H104*$G104)/2000) * IF(AND(BM$5="Particulate", ISNUMBER(Data!$O104)), (1-Data!$O104), 1) * IF(AND($K$3="Yes", ISNUMBER(Data!$Q104)), (1-Data!$Q104), 1))</f>
        <v>0</v>
      </c>
      <c r="BN104" s="3">
        <f>IF(OR(Data!BO104="", Data!$H104="", $G104=""), 0, ((Data!BO104*Data!$H104*$G104)/2000) * IF(AND(BN$5="Particulate", ISNUMBER(Data!$O104)), (1-Data!$O104), 1) * IF(AND($K$3="Yes", ISNUMBER(Data!$Q104)), (1-Data!$Q104), 1))</f>
        <v>0</v>
      </c>
      <c r="BO104" s="3">
        <f>IF(OR(Data!BP104="", Data!$H104="", $G104=""), 0, ((Data!BP104*Data!$H104*$G104)/2000) * IF(AND(BO$5="Particulate", ISNUMBER(Data!$O104)), (1-Data!$O104), 1) * IF(AND($K$3="Yes", ISNUMBER(Data!$Q104)), (1-Data!$Q104), 1))</f>
        <v>0</v>
      </c>
      <c r="BP104" s="3">
        <f>IF(OR(Data!BQ104="", Data!$H104="", $G104=""), 0, ((Data!BQ104*Data!$H104*$G104)/2000) * IF(AND(BP$5="Particulate", ISNUMBER(Data!$O104)), (1-Data!$O104), 1) * IF(AND($K$3="Yes", ISNUMBER(Data!$Q104)), (1-Data!$Q104), 1))</f>
        <v>0</v>
      </c>
      <c r="BQ104" s="3">
        <f>IF(OR(Data!BR104="", Data!$H104="", $G104=""), 0, ((Data!BR104*Data!$H104*$G104)/2000) * IF(AND(BQ$5="Particulate", ISNUMBER(Data!$O104)), (1-Data!$O104), 1) * IF(AND($K$3="Yes", ISNUMBER(Data!$Q104)), (1-Data!$Q104), 1))</f>
        <v>0</v>
      </c>
      <c r="BR104" s="3">
        <f>IF(OR(Data!BS104="", Data!$H104="", $G104=""), 0, ((Data!BS104*Data!$H104*$G104)/2000) * IF(AND(BR$5="Particulate", ISNUMBER(Data!$O104)), (1-Data!$O104), 1) * IF(AND($K$3="Yes", ISNUMBER(Data!$Q104)), (1-Data!$Q104), 1))</f>
        <v>0</v>
      </c>
      <c r="BS104" s="3">
        <f>IF(OR(Data!BT104="", Data!$H104="", $G104=""), 0, ((Data!BT104*Data!$H104*$G104)/2000) * IF(AND(BS$5="Particulate", ISNUMBER(Data!$O104)), (1-Data!$O104), 1) * IF(AND($K$3="Yes", ISNUMBER(Data!$Q104)), (1-Data!$Q104), 1))</f>
        <v>0</v>
      </c>
      <c r="BT104" s="3">
        <f>IF(OR(Data!BU104="", Data!$H104="", $G104=""), 0, ((Data!BU104*Data!$H104*$G104)/2000) * IF(AND(BT$5="Particulate", ISNUMBER(Data!$O104)), (1-Data!$O104), 1) * IF(AND($K$3="Yes", ISNUMBER(Data!$Q104)), (1-Data!$Q104), 1))</f>
        <v>0</v>
      </c>
      <c r="BU104" s="3">
        <f>IF(OR(Data!BV104="", Data!$H104="", $G104=""), 0, ((Data!BV104*Data!$H104*$G104)/2000) * IF(AND(BU$5="Particulate", ISNUMBER(Data!$O104)), (1-Data!$O104), 1) * IF(AND($K$3="Yes", ISNUMBER(Data!$Q104)), (1-Data!$Q104), 1))</f>
        <v>0</v>
      </c>
      <c r="BV104" s="3">
        <f>IF(OR(Data!BW104="", Data!$H104="", $G104=""), 0, ((Data!BW104*Data!$H104*$G104)/2000) * IF(AND(BV$5="Particulate", ISNUMBER(Data!$O104)), (1-Data!$O104), 1) * IF(AND($K$3="Yes", ISNUMBER(Data!$Q104)), (1-Data!$Q104), 1))</f>
        <v>0</v>
      </c>
      <c r="BW104" s="3">
        <f>IF(OR(Data!BX104="", Data!$H104="", $G104=""), 0, ((Data!BX104*Data!$H104*$G104)/2000) * IF(AND(BW$5="Particulate", ISNUMBER(Data!$O104)), (1-Data!$O104), 1) * IF(AND($K$3="Yes", ISNUMBER(Data!$Q104)), (1-Data!$Q104), 1))</f>
        <v>0</v>
      </c>
      <c r="BX104" s="3">
        <f>IF(OR(Data!BY104="", Data!$H104="", $G104=""), 0, ((Data!BY104*Data!$H104*$G104)/2000) * IF(AND(BX$5="Particulate", ISNUMBER(Data!$O104)), (1-Data!$O104), 1) * IF(AND($K$3="Yes", ISNUMBER(Data!$Q104)), (1-Data!$Q104), 1))</f>
        <v>0</v>
      </c>
      <c r="BY104" s="3">
        <f>IF(OR(Data!BZ104="", Data!$H104="", $G104=""), 0, ((Data!BZ104*Data!$H104*$G104)/2000) * IF(AND(BY$5="Particulate", ISNUMBER(Data!$O104)), (1-Data!$O104), 1) * IF(AND($K$3="Yes", ISNUMBER(Data!$Q104)), (1-Data!$Q104), 1))</f>
        <v>0</v>
      </c>
      <c r="BZ104" s="3">
        <f>IF(OR(Data!CA104="", Data!$H104="", $G104=""), 0, ((Data!CA104*Data!$H104*$G104)/2000) * IF(AND(BZ$5="Particulate", ISNUMBER(Data!$O104)), (1-Data!$O104), 1) * IF(AND($K$3="Yes", ISNUMBER(Data!$Q104)), (1-Data!$Q104), 1))</f>
        <v>0</v>
      </c>
    </row>
    <row r="105" spans="1:78" x14ac:dyDescent="0.25">
      <c r="A105" s="347">
        <f>Data!A105</f>
        <v>97</v>
      </c>
      <c r="B105" s="108">
        <f>Data!B105</f>
        <v>0</v>
      </c>
      <c r="C105" s="108">
        <f>Data!C105</f>
        <v>0</v>
      </c>
      <c r="D105" s="108">
        <f>Data!D105</f>
        <v>0</v>
      </c>
      <c r="E105" s="108">
        <f>Data!E105</f>
        <v>0</v>
      </c>
      <c r="F105" s="108">
        <f>Data!F105</f>
        <v>0</v>
      </c>
      <c r="G105" s="189"/>
      <c r="Q105" s="365">
        <f>IF(ISNUMBER(Data!$K105), (Data!$K105*$G105)/2000, IF(AND(ISNUMBER(Data!$H105), ISNUMBER(Data!$I105)), (Data!$H105*Data!$I105*$G105)/2000, 0))</f>
        <v>0</v>
      </c>
      <c r="R105" s="17">
        <f>IF(ISNUMBER(Data!$L105), (Data!$L105*$G105)/2000, IF(AND(ISNUMBER(Data!$H105), ISNUMBER(Data!$J105)), (Data!$H105*Data!$J105*$G105)/2000, 0)) * IF(ISNUMBER(Data!$O105), 1-Data!$O105, 1) * IF(AND($K$3="yes",ISNUMBER(Data!$Q105)),(1-Data!$Q105),1)</f>
        <v>0</v>
      </c>
      <c r="S105" s="3">
        <f>IF(OR(Data!T105="", Data!$H105="", $G105=""), 0, ((Data!T105*Data!$H105*$G105)/2000) * IF(AND(S$5="Particulate", ISNUMBER(Data!$O105)), (1-Data!$O105), 1) * IF(AND($K$3="Yes", ISNUMBER(Data!$Q105)), (1-Data!$Q105), 1))</f>
        <v>0</v>
      </c>
      <c r="T105" s="3">
        <f>IF(OR(Data!U105="", Data!$H105="", $G105=""), 0, ((Data!U105*Data!$H105*$G105)/2000) * IF(AND(T$5="Particulate", ISNUMBER(Data!$O105)), (1-Data!$O105), 1) * IF(AND($K$3="Yes", ISNUMBER(Data!$Q105)), (1-Data!$Q105), 1))</f>
        <v>0</v>
      </c>
      <c r="U105" s="3">
        <f>IF(OR(Data!V105="", Data!$H105="", $G105=""), 0, ((Data!V105*Data!$H105*$G105)/2000) * IF(AND(U$5="Particulate", ISNUMBER(Data!$O105)), (1-Data!$O105), 1) * IF(AND($K$3="Yes", ISNUMBER(Data!$Q105)), (1-Data!$Q105), 1))</f>
        <v>0</v>
      </c>
      <c r="V105" s="3">
        <f>IF(OR(Data!W105="", Data!$H105="", $G105=""), 0, ((Data!W105*Data!$H105*$G105)/2000) * IF(AND(V$5="Particulate", ISNUMBER(Data!$O105)), (1-Data!$O105), 1) * IF(AND($K$3="Yes", ISNUMBER(Data!$Q105)), (1-Data!$Q105), 1))</f>
        <v>0</v>
      </c>
      <c r="W105" s="3">
        <f>IF(OR(Data!X105="", Data!$H105="", $G105=""), 0, ((Data!X105*Data!$H105*$G105)/2000) * IF(AND(W$5="Particulate", ISNUMBER(Data!$O105)), (1-Data!$O105), 1) * IF(AND($K$3="Yes", ISNUMBER(Data!$Q105)), (1-Data!$Q105), 1))</f>
        <v>0</v>
      </c>
      <c r="X105" s="3">
        <f>IF(OR(Data!Y105="", Data!$H105="", $G105=""), 0, ((Data!Y105*Data!$H105*$G105)/2000) * IF(AND(X$5="Particulate", ISNUMBER(Data!$O105)), (1-Data!$O105), 1) * IF(AND($K$3="Yes", ISNUMBER(Data!$Q105)), (1-Data!$Q105), 1))</f>
        <v>0</v>
      </c>
      <c r="Y105" s="3">
        <f>IF(OR(Data!Z105="", Data!$H105="", $G105=""), 0, ((Data!Z105*Data!$H105*$G105)/2000) * IF(AND(Y$5="Particulate", ISNUMBER(Data!$O105)), (1-Data!$O105), 1) * IF(AND($K$3="Yes", ISNUMBER(Data!$Q105)), (1-Data!$Q105), 1))</f>
        <v>0</v>
      </c>
      <c r="Z105" s="3">
        <f>IF(OR(Data!AA105="", Data!$H105="", $G105=""), 0, ((Data!AA105*Data!$H105*$G105)/2000) * IF(AND(Z$5="Particulate", ISNUMBER(Data!$O105)), (1-Data!$O105), 1) * IF(AND($K$3="Yes", ISNUMBER(Data!$Q105)), (1-Data!$Q105), 1))</f>
        <v>0</v>
      </c>
      <c r="AA105" s="3">
        <f>IF(OR(Data!AB105="", Data!$H105="", $G105=""), 0, ((Data!AB105*Data!$H105*$G105)/2000) * IF(AND(AA$5="Particulate", ISNUMBER(Data!$O105)), (1-Data!$O105), 1) * IF(AND($K$3="Yes", ISNUMBER(Data!$Q105)), (1-Data!$Q105), 1))</f>
        <v>0</v>
      </c>
      <c r="AB105" s="3">
        <f>IF(OR(Data!AC105="", Data!$H105="", $G105=""), 0, ((Data!AC105*Data!$H105*$G105)/2000) * IF(AND(AB$5="Particulate", ISNUMBER(Data!$O105)), (1-Data!$O105), 1) * IF(AND($K$3="Yes", ISNUMBER(Data!$Q105)), (1-Data!$Q105), 1))</f>
        <v>0</v>
      </c>
      <c r="AC105" s="3">
        <f>IF(OR(Data!AD105="", Data!$H105="", $G105=""), 0, ((Data!AD105*Data!$H105*$G105)/2000) * IF(AND(AC$5="Particulate", ISNUMBER(Data!$O105)), (1-Data!$O105), 1) * IF(AND($K$3="Yes", ISNUMBER(Data!$Q105)), (1-Data!$Q105), 1))</f>
        <v>0</v>
      </c>
      <c r="AD105" s="3">
        <f>IF(OR(Data!AE105="", Data!$H105="", $G105=""), 0, ((Data!AE105*Data!$H105*$G105)/2000) * IF(AND(AD$5="Particulate", ISNUMBER(Data!$O105)), (1-Data!$O105), 1) * IF(AND($K$3="Yes", ISNUMBER(Data!$Q105)), (1-Data!$Q105), 1))</f>
        <v>0</v>
      </c>
      <c r="AE105" s="3">
        <f>IF(OR(Data!AF105="", Data!$H105="", $G105=""), 0, ((Data!AF105*Data!$H105*$G105)/2000) * IF(AND(AE$5="Particulate", ISNUMBER(Data!$O105)), (1-Data!$O105), 1) * IF(AND($K$3="Yes", ISNUMBER(Data!$Q105)), (1-Data!$Q105), 1))</f>
        <v>0</v>
      </c>
      <c r="AF105" s="3">
        <f>IF(OR(Data!AG105="", Data!$H105="", $G105=""), 0, ((Data!AG105*Data!$H105*$G105)/2000) * IF(AND(AF$5="Particulate", ISNUMBER(Data!$O105)), (1-Data!$O105), 1) * IF(AND($K$3="Yes", ISNUMBER(Data!$Q105)), (1-Data!$Q105), 1))</f>
        <v>0</v>
      </c>
      <c r="AG105" s="3">
        <f>IF(OR(Data!AH105="", Data!$H105="", $G105=""), 0, ((Data!AH105*Data!$H105*$G105)/2000) * IF(AND(AG$5="Particulate", ISNUMBER(Data!$O105)), (1-Data!$O105), 1) * IF(AND($K$3="Yes", ISNUMBER(Data!$Q105)), (1-Data!$Q105), 1))</f>
        <v>0</v>
      </c>
      <c r="AH105" s="3">
        <f>IF(OR(Data!AI105="", Data!$H105="", $G105=""), 0, ((Data!AI105*Data!$H105*$G105)/2000) * IF(AND(AH$5="Particulate", ISNUMBER(Data!$O105)), (1-Data!$O105), 1) * IF(AND($K$3="Yes", ISNUMBER(Data!$Q105)), (1-Data!$Q105), 1))</f>
        <v>0</v>
      </c>
      <c r="AI105" s="3">
        <f>IF(OR(Data!AJ105="", Data!$H105="", $G105=""), 0, ((Data!AJ105*Data!$H105*$G105)/2000) * IF(AND(AI$5="Particulate", ISNUMBER(Data!$O105)), (1-Data!$O105), 1) * IF(AND($K$3="Yes", ISNUMBER(Data!$Q105)), (1-Data!$Q105), 1))</f>
        <v>0</v>
      </c>
      <c r="AJ105" s="3">
        <f>IF(OR(Data!AK105="", Data!$H105="", $G105=""), 0, ((Data!AK105*Data!$H105*$G105)/2000) * IF(AND(AJ$5="Particulate", ISNUMBER(Data!$O105)), (1-Data!$O105), 1) * IF(AND($K$3="Yes", ISNUMBER(Data!$Q105)), (1-Data!$Q105), 1))</f>
        <v>0</v>
      </c>
      <c r="AK105" s="3">
        <f>IF(OR(Data!AL105="", Data!$H105="", $G105=""), 0, ((Data!AL105*Data!$H105*$G105)/2000) * IF(AND(AK$5="Particulate", ISNUMBER(Data!$O105)), (1-Data!$O105), 1) * IF(AND($K$3="Yes", ISNUMBER(Data!$Q105)), (1-Data!$Q105), 1))</f>
        <v>0</v>
      </c>
      <c r="AL105" s="3">
        <f>IF(OR(Data!AM105="", Data!$H105="", $G105=""), 0, ((Data!AM105*Data!$H105*$G105)/2000) * IF(AND(AL$5="Particulate", ISNUMBER(Data!$O105)), (1-Data!$O105), 1) * IF(AND($K$3="Yes", ISNUMBER(Data!$Q105)), (1-Data!$Q105), 1))</f>
        <v>0</v>
      </c>
      <c r="AM105" s="3">
        <f>IF(OR(Data!AN105="", Data!$H105="", $G105=""), 0, ((Data!AN105*Data!$H105*$G105)/2000) * IF(AND(AM$5="Particulate", ISNUMBER(Data!$O105)), (1-Data!$O105), 1) * IF(AND($K$3="Yes", ISNUMBER(Data!$Q105)), (1-Data!$Q105), 1))</f>
        <v>0</v>
      </c>
      <c r="AN105" s="3">
        <f>IF(OR(Data!AO105="", Data!$H105="", $G105=""), 0, ((Data!AO105*Data!$H105*$G105)/2000) * IF(AND(AN$5="Particulate", ISNUMBER(Data!$O105)), (1-Data!$O105), 1) * IF(AND($K$3="Yes", ISNUMBER(Data!$Q105)), (1-Data!$Q105), 1))</f>
        <v>0</v>
      </c>
      <c r="AO105" s="3">
        <f>IF(OR(Data!AP105="", Data!$H105="", $G105=""), 0, ((Data!AP105*Data!$H105*$G105)/2000) * IF(AND(AO$5="Particulate", ISNUMBER(Data!$O105)), (1-Data!$O105), 1) * IF(AND($K$3="Yes", ISNUMBER(Data!$Q105)), (1-Data!$Q105), 1))</f>
        <v>0</v>
      </c>
      <c r="AP105" s="3">
        <f>IF(OR(Data!AQ105="", Data!$H105="", $G105=""), 0, ((Data!AQ105*Data!$H105*$G105)/2000) * IF(AND(AP$5="Particulate", ISNUMBER(Data!$O105)), (1-Data!$O105), 1) * IF(AND($K$3="Yes", ISNUMBER(Data!$Q105)), (1-Data!$Q105), 1))</f>
        <v>0</v>
      </c>
      <c r="AQ105" s="3">
        <f>IF(OR(Data!AR105="", Data!$H105="", $G105=""), 0, ((Data!AR105*Data!$H105*$G105)/2000) * IF(AND(AQ$5="Particulate", ISNUMBER(Data!$O105)), (1-Data!$O105), 1) * IF(AND($K$3="Yes", ISNUMBER(Data!$Q105)), (1-Data!$Q105), 1))</f>
        <v>0</v>
      </c>
      <c r="AR105" s="3">
        <f>IF(OR(Data!AS105="", Data!$H105="", $G105=""), 0, ((Data!AS105*Data!$H105*$G105)/2000) * IF(AND(AR$5="Particulate", ISNUMBER(Data!$O105)), (1-Data!$O105), 1) * IF(AND($K$3="Yes", ISNUMBER(Data!$Q105)), (1-Data!$Q105), 1))</f>
        <v>0</v>
      </c>
      <c r="AS105" s="3">
        <f>IF(OR(Data!AT105="", Data!$H105="", $G105=""), 0, ((Data!AT105*Data!$H105*$G105)/2000) * IF(AND(AS$5="Particulate", ISNUMBER(Data!$O105)), (1-Data!$O105), 1) * IF(AND($K$3="Yes", ISNUMBER(Data!$Q105)), (1-Data!$Q105), 1))</f>
        <v>0</v>
      </c>
      <c r="AT105" s="3">
        <f>IF(OR(Data!AU105="", Data!$H105="", $G105=""), 0, ((Data!AU105*Data!$H105*$G105)/2000) * IF(AND(AT$5="Particulate", ISNUMBER(Data!$O105)), (1-Data!$O105), 1) * IF(AND($K$3="Yes", ISNUMBER(Data!$Q105)), (1-Data!$Q105), 1))</f>
        <v>0</v>
      </c>
      <c r="AU105" s="3">
        <f>IF(OR(Data!AV105="", Data!$H105="", $G105=""), 0, ((Data!AV105*Data!$H105*$G105)/2000) * IF(AND(AU$5="Particulate", ISNUMBER(Data!$O105)), (1-Data!$O105), 1) * IF(AND($K$3="Yes", ISNUMBER(Data!$Q105)), (1-Data!$Q105), 1))</f>
        <v>0</v>
      </c>
      <c r="AV105" s="3">
        <f>IF(OR(Data!AW105="", Data!$H105="", $G105=""), 0, ((Data!AW105*Data!$H105*$G105)/2000) * IF(AND(AV$5="Particulate", ISNUMBER(Data!$O105)), (1-Data!$O105), 1) * IF(AND($K$3="Yes", ISNUMBER(Data!$Q105)), (1-Data!$Q105), 1))</f>
        <v>0</v>
      </c>
      <c r="AW105" s="3">
        <f>IF(OR(Data!AX105="", Data!$H105="", $G105=""), 0, ((Data!AX105*Data!$H105*$G105)/2000) * IF(AND(AW$5="Particulate", ISNUMBER(Data!$O105)), (1-Data!$O105), 1) * IF(AND($K$3="Yes", ISNUMBER(Data!$Q105)), (1-Data!$Q105), 1))</f>
        <v>0</v>
      </c>
      <c r="AX105" s="3">
        <f>IF(OR(Data!AY105="", Data!$H105="", $G105=""), 0, ((Data!AY105*Data!$H105*$G105)/2000) * IF(AND(AX$5="Particulate", ISNUMBER(Data!$O105)), (1-Data!$O105), 1) * IF(AND($K$3="Yes", ISNUMBER(Data!$Q105)), (1-Data!$Q105), 1))</f>
        <v>0</v>
      </c>
      <c r="AY105" s="3">
        <f>IF(OR(Data!AZ105="", Data!$H105="", $G105=""), 0, ((Data!AZ105*Data!$H105*$G105)/2000) * IF(AND(AY$5="Particulate", ISNUMBER(Data!$O105)), (1-Data!$O105), 1) * IF(AND($K$3="Yes", ISNUMBER(Data!$Q105)), (1-Data!$Q105), 1))</f>
        <v>0</v>
      </c>
      <c r="AZ105" s="3">
        <f>IF(OR(Data!BA105="", Data!$H105="", $G105=""), 0, ((Data!BA105*Data!$H105*$G105)/2000) * IF(AND(AZ$5="Particulate", ISNUMBER(Data!$O105)), (1-Data!$O105), 1) * IF(AND($K$3="Yes", ISNUMBER(Data!$Q105)), (1-Data!$Q105), 1))</f>
        <v>0</v>
      </c>
      <c r="BA105" s="3">
        <f>IF(OR(Data!BB105="", Data!$H105="", $G105=""), 0, ((Data!BB105*Data!$H105*$G105)/2000) * IF(AND(BA$5="Particulate", ISNUMBER(Data!$O105)), (1-Data!$O105), 1) * IF(AND($K$3="Yes", ISNUMBER(Data!$Q105)), (1-Data!$Q105), 1))</f>
        <v>0</v>
      </c>
      <c r="BB105" s="3">
        <f>IF(OR(Data!BC105="", Data!$H105="", $G105=""), 0, ((Data!BC105*Data!$H105*$G105)/2000) * IF(AND(BB$5="Particulate", ISNUMBER(Data!$O105)), (1-Data!$O105), 1) * IF(AND($K$3="Yes", ISNUMBER(Data!$Q105)), (1-Data!$Q105), 1))</f>
        <v>0</v>
      </c>
      <c r="BC105" s="3">
        <f>IF(OR(Data!BD105="", Data!$H105="", $G105=""), 0, ((Data!BD105*Data!$H105*$G105)/2000) * IF(AND(BC$5="Particulate", ISNUMBER(Data!$O105)), (1-Data!$O105), 1) * IF(AND($K$3="Yes", ISNUMBER(Data!$Q105)), (1-Data!$Q105), 1))</f>
        <v>0</v>
      </c>
      <c r="BD105" s="3">
        <f>IF(OR(Data!BE105="", Data!$H105="", $G105=""), 0, ((Data!BE105*Data!$H105*$G105)/2000) * IF(AND(BD$5="Particulate", ISNUMBER(Data!$O105)), (1-Data!$O105), 1) * IF(AND($K$3="Yes", ISNUMBER(Data!$Q105)), (1-Data!$Q105), 1))</f>
        <v>0</v>
      </c>
      <c r="BE105" s="3">
        <f>IF(OR(Data!BF105="", Data!$H105="", $G105=""), 0, ((Data!BF105*Data!$H105*$G105)/2000) * IF(AND(BE$5="Particulate", ISNUMBER(Data!$O105)), (1-Data!$O105), 1) * IF(AND($K$3="Yes", ISNUMBER(Data!$Q105)), (1-Data!$Q105), 1))</f>
        <v>0</v>
      </c>
      <c r="BF105" s="3">
        <f>IF(OR(Data!BG105="", Data!$H105="", $G105=""), 0, ((Data!BG105*Data!$H105*$G105)/2000) * IF(AND(BF$5="Particulate", ISNUMBER(Data!$O105)), (1-Data!$O105), 1) * IF(AND($K$3="Yes", ISNUMBER(Data!$Q105)), (1-Data!$Q105), 1))</f>
        <v>0</v>
      </c>
      <c r="BG105" s="3">
        <f>IF(OR(Data!BH105="", Data!$H105="", $G105=""), 0, ((Data!BH105*Data!$H105*$G105)/2000) * IF(AND(BG$5="Particulate", ISNUMBER(Data!$O105)), (1-Data!$O105), 1) * IF(AND($K$3="Yes", ISNUMBER(Data!$Q105)), (1-Data!$Q105), 1))</f>
        <v>0</v>
      </c>
      <c r="BH105" s="3">
        <f>IF(OR(Data!BI105="", Data!$H105="", $G105=""), 0, ((Data!BI105*Data!$H105*$G105)/2000) * IF(AND(BH$5="Particulate", ISNUMBER(Data!$O105)), (1-Data!$O105), 1) * IF(AND($K$3="Yes", ISNUMBER(Data!$Q105)), (1-Data!$Q105), 1))</f>
        <v>0</v>
      </c>
      <c r="BI105" s="3">
        <f>IF(OR(Data!BJ105="", Data!$H105="", $G105=""), 0, ((Data!BJ105*Data!$H105*$G105)/2000) * IF(AND(BI$5="Particulate", ISNUMBER(Data!$O105)), (1-Data!$O105), 1) * IF(AND($K$3="Yes", ISNUMBER(Data!$Q105)), (1-Data!$Q105), 1))</f>
        <v>0</v>
      </c>
      <c r="BJ105" s="3">
        <f>IF(OR(Data!BK105="", Data!$H105="", $G105=""), 0, ((Data!BK105*Data!$H105*$G105)/2000) * IF(AND(BJ$5="Particulate", ISNUMBER(Data!$O105)), (1-Data!$O105), 1) * IF(AND($K$3="Yes", ISNUMBER(Data!$Q105)), (1-Data!$Q105), 1))</f>
        <v>0</v>
      </c>
      <c r="BK105" s="3">
        <f>IF(OR(Data!BL105="", Data!$H105="", $G105=""), 0, ((Data!BL105*Data!$H105*$G105)/2000) * IF(AND(BK$5="Particulate", ISNUMBER(Data!$O105)), (1-Data!$O105), 1) * IF(AND($K$3="Yes", ISNUMBER(Data!$Q105)), (1-Data!$Q105), 1))</f>
        <v>0</v>
      </c>
      <c r="BL105" s="3">
        <f>IF(OR(Data!BM105="", Data!$H105="", $G105=""), 0, ((Data!BM105*Data!$H105*$G105)/2000) * IF(AND(BL$5="Particulate", ISNUMBER(Data!$O105)), (1-Data!$O105), 1) * IF(AND($K$3="Yes", ISNUMBER(Data!$Q105)), (1-Data!$Q105), 1))</f>
        <v>0</v>
      </c>
      <c r="BM105" s="3">
        <f>IF(OR(Data!BN105="", Data!$H105="", $G105=""), 0, ((Data!BN105*Data!$H105*$G105)/2000) * IF(AND(BM$5="Particulate", ISNUMBER(Data!$O105)), (1-Data!$O105), 1) * IF(AND($K$3="Yes", ISNUMBER(Data!$Q105)), (1-Data!$Q105), 1))</f>
        <v>0</v>
      </c>
      <c r="BN105" s="3">
        <f>IF(OR(Data!BO105="", Data!$H105="", $G105=""), 0, ((Data!BO105*Data!$H105*$G105)/2000) * IF(AND(BN$5="Particulate", ISNUMBER(Data!$O105)), (1-Data!$O105), 1) * IF(AND($K$3="Yes", ISNUMBER(Data!$Q105)), (1-Data!$Q105), 1))</f>
        <v>0</v>
      </c>
      <c r="BO105" s="3">
        <f>IF(OR(Data!BP105="", Data!$H105="", $G105=""), 0, ((Data!BP105*Data!$H105*$G105)/2000) * IF(AND(BO$5="Particulate", ISNUMBER(Data!$O105)), (1-Data!$O105), 1) * IF(AND($K$3="Yes", ISNUMBER(Data!$Q105)), (1-Data!$Q105), 1))</f>
        <v>0</v>
      </c>
      <c r="BP105" s="3">
        <f>IF(OR(Data!BQ105="", Data!$H105="", $G105=""), 0, ((Data!BQ105*Data!$H105*$G105)/2000) * IF(AND(BP$5="Particulate", ISNUMBER(Data!$O105)), (1-Data!$O105), 1) * IF(AND($K$3="Yes", ISNUMBER(Data!$Q105)), (1-Data!$Q105), 1))</f>
        <v>0</v>
      </c>
      <c r="BQ105" s="3">
        <f>IF(OR(Data!BR105="", Data!$H105="", $G105=""), 0, ((Data!BR105*Data!$H105*$G105)/2000) * IF(AND(BQ$5="Particulate", ISNUMBER(Data!$O105)), (1-Data!$O105), 1) * IF(AND($K$3="Yes", ISNUMBER(Data!$Q105)), (1-Data!$Q105), 1))</f>
        <v>0</v>
      </c>
      <c r="BR105" s="3">
        <f>IF(OR(Data!BS105="", Data!$H105="", $G105=""), 0, ((Data!BS105*Data!$H105*$G105)/2000) * IF(AND(BR$5="Particulate", ISNUMBER(Data!$O105)), (1-Data!$O105), 1) * IF(AND($K$3="Yes", ISNUMBER(Data!$Q105)), (1-Data!$Q105), 1))</f>
        <v>0</v>
      </c>
      <c r="BS105" s="3">
        <f>IF(OR(Data!BT105="", Data!$H105="", $G105=""), 0, ((Data!BT105*Data!$H105*$G105)/2000) * IF(AND(BS$5="Particulate", ISNUMBER(Data!$O105)), (1-Data!$O105), 1) * IF(AND($K$3="Yes", ISNUMBER(Data!$Q105)), (1-Data!$Q105), 1))</f>
        <v>0</v>
      </c>
      <c r="BT105" s="3">
        <f>IF(OR(Data!BU105="", Data!$H105="", $G105=""), 0, ((Data!BU105*Data!$H105*$G105)/2000) * IF(AND(BT$5="Particulate", ISNUMBER(Data!$O105)), (1-Data!$O105), 1) * IF(AND($K$3="Yes", ISNUMBER(Data!$Q105)), (1-Data!$Q105), 1))</f>
        <v>0</v>
      </c>
      <c r="BU105" s="3">
        <f>IF(OR(Data!BV105="", Data!$H105="", $G105=""), 0, ((Data!BV105*Data!$H105*$G105)/2000) * IF(AND(BU$5="Particulate", ISNUMBER(Data!$O105)), (1-Data!$O105), 1) * IF(AND($K$3="Yes", ISNUMBER(Data!$Q105)), (1-Data!$Q105), 1))</f>
        <v>0</v>
      </c>
      <c r="BV105" s="3">
        <f>IF(OR(Data!BW105="", Data!$H105="", $G105=""), 0, ((Data!BW105*Data!$H105*$G105)/2000) * IF(AND(BV$5="Particulate", ISNUMBER(Data!$O105)), (1-Data!$O105), 1) * IF(AND($K$3="Yes", ISNUMBER(Data!$Q105)), (1-Data!$Q105), 1))</f>
        <v>0</v>
      </c>
      <c r="BW105" s="3">
        <f>IF(OR(Data!BX105="", Data!$H105="", $G105=""), 0, ((Data!BX105*Data!$H105*$G105)/2000) * IF(AND(BW$5="Particulate", ISNUMBER(Data!$O105)), (1-Data!$O105), 1) * IF(AND($K$3="Yes", ISNUMBER(Data!$Q105)), (1-Data!$Q105), 1))</f>
        <v>0</v>
      </c>
      <c r="BX105" s="3">
        <f>IF(OR(Data!BY105="", Data!$H105="", $G105=""), 0, ((Data!BY105*Data!$H105*$G105)/2000) * IF(AND(BX$5="Particulate", ISNUMBER(Data!$O105)), (1-Data!$O105), 1) * IF(AND($K$3="Yes", ISNUMBER(Data!$Q105)), (1-Data!$Q105), 1))</f>
        <v>0</v>
      </c>
      <c r="BY105" s="3">
        <f>IF(OR(Data!BZ105="", Data!$H105="", $G105=""), 0, ((Data!BZ105*Data!$H105*$G105)/2000) * IF(AND(BY$5="Particulate", ISNUMBER(Data!$O105)), (1-Data!$O105), 1) * IF(AND($K$3="Yes", ISNUMBER(Data!$Q105)), (1-Data!$Q105), 1))</f>
        <v>0</v>
      </c>
      <c r="BZ105" s="3">
        <f>IF(OR(Data!CA105="", Data!$H105="", $G105=""), 0, ((Data!CA105*Data!$H105*$G105)/2000) * IF(AND(BZ$5="Particulate", ISNUMBER(Data!$O105)), (1-Data!$O105), 1) * IF(AND($K$3="Yes", ISNUMBER(Data!$Q105)), (1-Data!$Q105), 1))</f>
        <v>0</v>
      </c>
    </row>
    <row r="106" spans="1:78" x14ac:dyDescent="0.25">
      <c r="A106" s="347">
        <f>Data!A106</f>
        <v>98</v>
      </c>
      <c r="B106" s="108">
        <f>Data!B106</f>
        <v>0</v>
      </c>
      <c r="C106" s="108">
        <f>Data!C106</f>
        <v>0</v>
      </c>
      <c r="D106" s="108">
        <f>Data!D106</f>
        <v>0</v>
      </c>
      <c r="E106" s="108">
        <f>Data!E106</f>
        <v>0</v>
      </c>
      <c r="F106" s="108">
        <f>Data!F106</f>
        <v>0</v>
      </c>
      <c r="G106" s="189"/>
      <c r="Q106" s="365">
        <f>IF(ISNUMBER(Data!$K106), (Data!$K106*$G106)/2000, IF(AND(ISNUMBER(Data!$H106), ISNUMBER(Data!$I106)), (Data!$H106*Data!$I106*$G106)/2000, 0))</f>
        <v>0</v>
      </c>
      <c r="R106" s="17">
        <f>IF(ISNUMBER(Data!$L106), (Data!$L106*$G106)/2000, IF(AND(ISNUMBER(Data!$H106), ISNUMBER(Data!$J106)), (Data!$H106*Data!$J106*$G106)/2000, 0)) * IF(ISNUMBER(Data!$O106), 1-Data!$O106, 1) * IF(AND($K$3="yes",ISNUMBER(Data!$Q106)),(1-Data!$Q106),1)</f>
        <v>0</v>
      </c>
      <c r="S106" s="3">
        <f>IF(OR(Data!T106="", Data!$H106="", $G106=""), 0, ((Data!T106*Data!$H106*$G106)/2000) * IF(AND(S$5="Particulate", ISNUMBER(Data!$O106)), (1-Data!$O106), 1) * IF(AND($K$3="Yes", ISNUMBER(Data!$Q106)), (1-Data!$Q106), 1))</f>
        <v>0</v>
      </c>
      <c r="T106" s="3">
        <f>IF(OR(Data!U106="", Data!$H106="", $G106=""), 0, ((Data!U106*Data!$H106*$G106)/2000) * IF(AND(T$5="Particulate", ISNUMBER(Data!$O106)), (1-Data!$O106), 1) * IF(AND($K$3="Yes", ISNUMBER(Data!$Q106)), (1-Data!$Q106), 1))</f>
        <v>0</v>
      </c>
      <c r="U106" s="3">
        <f>IF(OR(Data!V106="", Data!$H106="", $G106=""), 0, ((Data!V106*Data!$H106*$G106)/2000) * IF(AND(U$5="Particulate", ISNUMBER(Data!$O106)), (1-Data!$O106), 1) * IF(AND($K$3="Yes", ISNUMBER(Data!$Q106)), (1-Data!$Q106), 1))</f>
        <v>0</v>
      </c>
      <c r="V106" s="3">
        <f>IF(OR(Data!W106="", Data!$H106="", $G106=""), 0, ((Data!W106*Data!$H106*$G106)/2000) * IF(AND(V$5="Particulate", ISNUMBER(Data!$O106)), (1-Data!$O106), 1) * IF(AND($K$3="Yes", ISNUMBER(Data!$Q106)), (1-Data!$Q106), 1))</f>
        <v>0</v>
      </c>
      <c r="W106" s="3">
        <f>IF(OR(Data!X106="", Data!$H106="", $G106=""), 0, ((Data!X106*Data!$H106*$G106)/2000) * IF(AND(W$5="Particulate", ISNUMBER(Data!$O106)), (1-Data!$O106), 1) * IF(AND($K$3="Yes", ISNUMBER(Data!$Q106)), (1-Data!$Q106), 1))</f>
        <v>0</v>
      </c>
      <c r="X106" s="3">
        <f>IF(OR(Data!Y106="", Data!$H106="", $G106=""), 0, ((Data!Y106*Data!$H106*$G106)/2000) * IF(AND(X$5="Particulate", ISNUMBER(Data!$O106)), (1-Data!$O106), 1) * IF(AND($K$3="Yes", ISNUMBER(Data!$Q106)), (1-Data!$Q106), 1))</f>
        <v>0</v>
      </c>
      <c r="Y106" s="3">
        <f>IF(OR(Data!Z106="", Data!$H106="", $G106=""), 0, ((Data!Z106*Data!$H106*$G106)/2000) * IF(AND(Y$5="Particulate", ISNUMBER(Data!$O106)), (1-Data!$O106), 1) * IF(AND($K$3="Yes", ISNUMBER(Data!$Q106)), (1-Data!$Q106), 1))</f>
        <v>0</v>
      </c>
      <c r="Z106" s="3">
        <f>IF(OR(Data!AA106="", Data!$H106="", $G106=""), 0, ((Data!AA106*Data!$H106*$G106)/2000) * IF(AND(Z$5="Particulate", ISNUMBER(Data!$O106)), (1-Data!$O106), 1) * IF(AND($K$3="Yes", ISNUMBER(Data!$Q106)), (1-Data!$Q106), 1))</f>
        <v>0</v>
      </c>
      <c r="AA106" s="3">
        <f>IF(OR(Data!AB106="", Data!$H106="", $G106=""), 0, ((Data!AB106*Data!$H106*$G106)/2000) * IF(AND(AA$5="Particulate", ISNUMBER(Data!$O106)), (1-Data!$O106), 1) * IF(AND($K$3="Yes", ISNUMBER(Data!$Q106)), (1-Data!$Q106), 1))</f>
        <v>0</v>
      </c>
      <c r="AB106" s="3">
        <f>IF(OR(Data!AC106="", Data!$H106="", $G106=""), 0, ((Data!AC106*Data!$H106*$G106)/2000) * IF(AND(AB$5="Particulate", ISNUMBER(Data!$O106)), (1-Data!$O106), 1) * IF(AND($K$3="Yes", ISNUMBER(Data!$Q106)), (1-Data!$Q106), 1))</f>
        <v>0</v>
      </c>
      <c r="AC106" s="3">
        <f>IF(OR(Data!AD106="", Data!$H106="", $G106=""), 0, ((Data!AD106*Data!$H106*$G106)/2000) * IF(AND(AC$5="Particulate", ISNUMBER(Data!$O106)), (1-Data!$O106), 1) * IF(AND($K$3="Yes", ISNUMBER(Data!$Q106)), (1-Data!$Q106), 1))</f>
        <v>0</v>
      </c>
      <c r="AD106" s="3">
        <f>IF(OR(Data!AE106="", Data!$H106="", $G106=""), 0, ((Data!AE106*Data!$H106*$G106)/2000) * IF(AND(AD$5="Particulate", ISNUMBER(Data!$O106)), (1-Data!$O106), 1) * IF(AND($K$3="Yes", ISNUMBER(Data!$Q106)), (1-Data!$Q106), 1))</f>
        <v>0</v>
      </c>
      <c r="AE106" s="3">
        <f>IF(OR(Data!AF106="", Data!$H106="", $G106=""), 0, ((Data!AF106*Data!$H106*$G106)/2000) * IF(AND(AE$5="Particulate", ISNUMBER(Data!$O106)), (1-Data!$O106), 1) * IF(AND($K$3="Yes", ISNUMBER(Data!$Q106)), (1-Data!$Q106), 1))</f>
        <v>0</v>
      </c>
      <c r="AF106" s="3">
        <f>IF(OR(Data!AG106="", Data!$H106="", $G106=""), 0, ((Data!AG106*Data!$H106*$G106)/2000) * IF(AND(AF$5="Particulate", ISNUMBER(Data!$O106)), (1-Data!$O106), 1) * IF(AND($K$3="Yes", ISNUMBER(Data!$Q106)), (1-Data!$Q106), 1))</f>
        <v>0</v>
      </c>
      <c r="AG106" s="3">
        <f>IF(OR(Data!AH106="", Data!$H106="", $G106=""), 0, ((Data!AH106*Data!$H106*$G106)/2000) * IF(AND(AG$5="Particulate", ISNUMBER(Data!$O106)), (1-Data!$O106), 1) * IF(AND($K$3="Yes", ISNUMBER(Data!$Q106)), (1-Data!$Q106), 1))</f>
        <v>0</v>
      </c>
      <c r="AH106" s="3">
        <f>IF(OR(Data!AI106="", Data!$H106="", $G106=""), 0, ((Data!AI106*Data!$H106*$G106)/2000) * IF(AND(AH$5="Particulate", ISNUMBER(Data!$O106)), (1-Data!$O106), 1) * IF(AND($K$3="Yes", ISNUMBER(Data!$Q106)), (1-Data!$Q106), 1))</f>
        <v>0</v>
      </c>
      <c r="AI106" s="3">
        <f>IF(OR(Data!AJ106="", Data!$H106="", $G106=""), 0, ((Data!AJ106*Data!$H106*$G106)/2000) * IF(AND(AI$5="Particulate", ISNUMBER(Data!$O106)), (1-Data!$O106), 1) * IF(AND($K$3="Yes", ISNUMBER(Data!$Q106)), (1-Data!$Q106), 1))</f>
        <v>0</v>
      </c>
      <c r="AJ106" s="3">
        <f>IF(OR(Data!AK106="", Data!$H106="", $G106=""), 0, ((Data!AK106*Data!$H106*$G106)/2000) * IF(AND(AJ$5="Particulate", ISNUMBER(Data!$O106)), (1-Data!$O106), 1) * IF(AND($K$3="Yes", ISNUMBER(Data!$Q106)), (1-Data!$Q106), 1))</f>
        <v>0</v>
      </c>
      <c r="AK106" s="3">
        <f>IF(OR(Data!AL106="", Data!$H106="", $G106=""), 0, ((Data!AL106*Data!$H106*$G106)/2000) * IF(AND(AK$5="Particulate", ISNUMBER(Data!$O106)), (1-Data!$O106), 1) * IF(AND($K$3="Yes", ISNUMBER(Data!$Q106)), (1-Data!$Q106), 1))</f>
        <v>0</v>
      </c>
      <c r="AL106" s="3">
        <f>IF(OR(Data!AM106="", Data!$H106="", $G106=""), 0, ((Data!AM106*Data!$H106*$G106)/2000) * IF(AND(AL$5="Particulate", ISNUMBER(Data!$O106)), (1-Data!$O106), 1) * IF(AND($K$3="Yes", ISNUMBER(Data!$Q106)), (1-Data!$Q106), 1))</f>
        <v>0</v>
      </c>
      <c r="AM106" s="3">
        <f>IF(OR(Data!AN106="", Data!$H106="", $G106=""), 0, ((Data!AN106*Data!$H106*$G106)/2000) * IF(AND(AM$5="Particulate", ISNUMBER(Data!$O106)), (1-Data!$O106), 1) * IF(AND($K$3="Yes", ISNUMBER(Data!$Q106)), (1-Data!$Q106), 1))</f>
        <v>0</v>
      </c>
      <c r="AN106" s="3">
        <f>IF(OR(Data!AO106="", Data!$H106="", $G106=""), 0, ((Data!AO106*Data!$H106*$G106)/2000) * IF(AND(AN$5="Particulate", ISNUMBER(Data!$O106)), (1-Data!$O106), 1) * IF(AND($K$3="Yes", ISNUMBER(Data!$Q106)), (1-Data!$Q106), 1))</f>
        <v>0</v>
      </c>
      <c r="AO106" s="3">
        <f>IF(OR(Data!AP106="", Data!$H106="", $G106=""), 0, ((Data!AP106*Data!$H106*$G106)/2000) * IF(AND(AO$5="Particulate", ISNUMBER(Data!$O106)), (1-Data!$O106), 1) * IF(AND($K$3="Yes", ISNUMBER(Data!$Q106)), (1-Data!$Q106), 1))</f>
        <v>0</v>
      </c>
      <c r="AP106" s="3">
        <f>IF(OR(Data!AQ106="", Data!$H106="", $G106=""), 0, ((Data!AQ106*Data!$H106*$G106)/2000) * IF(AND(AP$5="Particulate", ISNUMBER(Data!$O106)), (1-Data!$O106), 1) * IF(AND($K$3="Yes", ISNUMBER(Data!$Q106)), (1-Data!$Q106), 1))</f>
        <v>0</v>
      </c>
      <c r="AQ106" s="3">
        <f>IF(OR(Data!AR106="", Data!$H106="", $G106=""), 0, ((Data!AR106*Data!$H106*$G106)/2000) * IF(AND(AQ$5="Particulate", ISNUMBER(Data!$O106)), (1-Data!$O106), 1) * IF(AND($K$3="Yes", ISNUMBER(Data!$Q106)), (1-Data!$Q106), 1))</f>
        <v>0</v>
      </c>
      <c r="AR106" s="3">
        <f>IF(OR(Data!AS106="", Data!$H106="", $G106=""), 0, ((Data!AS106*Data!$H106*$G106)/2000) * IF(AND(AR$5="Particulate", ISNUMBER(Data!$O106)), (1-Data!$O106), 1) * IF(AND($K$3="Yes", ISNUMBER(Data!$Q106)), (1-Data!$Q106), 1))</f>
        <v>0</v>
      </c>
      <c r="AS106" s="3">
        <f>IF(OR(Data!AT106="", Data!$H106="", $G106=""), 0, ((Data!AT106*Data!$H106*$G106)/2000) * IF(AND(AS$5="Particulate", ISNUMBER(Data!$O106)), (1-Data!$O106), 1) * IF(AND($K$3="Yes", ISNUMBER(Data!$Q106)), (1-Data!$Q106), 1))</f>
        <v>0</v>
      </c>
      <c r="AT106" s="3">
        <f>IF(OR(Data!AU106="", Data!$H106="", $G106=""), 0, ((Data!AU106*Data!$H106*$G106)/2000) * IF(AND(AT$5="Particulate", ISNUMBER(Data!$O106)), (1-Data!$O106), 1) * IF(AND($K$3="Yes", ISNUMBER(Data!$Q106)), (1-Data!$Q106), 1))</f>
        <v>0</v>
      </c>
      <c r="AU106" s="3">
        <f>IF(OR(Data!AV106="", Data!$H106="", $G106=""), 0, ((Data!AV106*Data!$H106*$G106)/2000) * IF(AND(AU$5="Particulate", ISNUMBER(Data!$O106)), (1-Data!$O106), 1) * IF(AND($K$3="Yes", ISNUMBER(Data!$Q106)), (1-Data!$Q106), 1))</f>
        <v>0</v>
      </c>
      <c r="AV106" s="3">
        <f>IF(OR(Data!AW106="", Data!$H106="", $G106=""), 0, ((Data!AW106*Data!$H106*$G106)/2000) * IF(AND(AV$5="Particulate", ISNUMBER(Data!$O106)), (1-Data!$O106), 1) * IF(AND($K$3="Yes", ISNUMBER(Data!$Q106)), (1-Data!$Q106), 1))</f>
        <v>0</v>
      </c>
      <c r="AW106" s="3">
        <f>IF(OR(Data!AX106="", Data!$H106="", $G106=""), 0, ((Data!AX106*Data!$H106*$G106)/2000) * IF(AND(AW$5="Particulate", ISNUMBER(Data!$O106)), (1-Data!$O106), 1) * IF(AND($K$3="Yes", ISNUMBER(Data!$Q106)), (1-Data!$Q106), 1))</f>
        <v>0</v>
      </c>
      <c r="AX106" s="3">
        <f>IF(OR(Data!AY106="", Data!$H106="", $G106=""), 0, ((Data!AY106*Data!$H106*$G106)/2000) * IF(AND(AX$5="Particulate", ISNUMBER(Data!$O106)), (1-Data!$O106), 1) * IF(AND($K$3="Yes", ISNUMBER(Data!$Q106)), (1-Data!$Q106), 1))</f>
        <v>0</v>
      </c>
      <c r="AY106" s="3">
        <f>IF(OR(Data!AZ106="", Data!$H106="", $G106=""), 0, ((Data!AZ106*Data!$H106*$G106)/2000) * IF(AND(AY$5="Particulate", ISNUMBER(Data!$O106)), (1-Data!$O106), 1) * IF(AND($K$3="Yes", ISNUMBER(Data!$Q106)), (1-Data!$Q106), 1))</f>
        <v>0</v>
      </c>
      <c r="AZ106" s="3">
        <f>IF(OR(Data!BA106="", Data!$H106="", $G106=""), 0, ((Data!BA106*Data!$H106*$G106)/2000) * IF(AND(AZ$5="Particulate", ISNUMBER(Data!$O106)), (1-Data!$O106), 1) * IF(AND($K$3="Yes", ISNUMBER(Data!$Q106)), (1-Data!$Q106), 1))</f>
        <v>0</v>
      </c>
      <c r="BA106" s="3">
        <f>IF(OR(Data!BB106="", Data!$H106="", $G106=""), 0, ((Data!BB106*Data!$H106*$G106)/2000) * IF(AND(BA$5="Particulate", ISNUMBER(Data!$O106)), (1-Data!$O106), 1) * IF(AND($K$3="Yes", ISNUMBER(Data!$Q106)), (1-Data!$Q106), 1))</f>
        <v>0</v>
      </c>
      <c r="BB106" s="3">
        <f>IF(OR(Data!BC106="", Data!$H106="", $G106=""), 0, ((Data!BC106*Data!$H106*$G106)/2000) * IF(AND(BB$5="Particulate", ISNUMBER(Data!$O106)), (1-Data!$O106), 1) * IF(AND($K$3="Yes", ISNUMBER(Data!$Q106)), (1-Data!$Q106), 1))</f>
        <v>0</v>
      </c>
      <c r="BC106" s="3">
        <f>IF(OR(Data!BD106="", Data!$H106="", $G106=""), 0, ((Data!BD106*Data!$H106*$G106)/2000) * IF(AND(BC$5="Particulate", ISNUMBER(Data!$O106)), (1-Data!$O106), 1) * IF(AND($K$3="Yes", ISNUMBER(Data!$Q106)), (1-Data!$Q106), 1))</f>
        <v>0</v>
      </c>
      <c r="BD106" s="3">
        <f>IF(OR(Data!BE106="", Data!$H106="", $G106=""), 0, ((Data!BE106*Data!$H106*$G106)/2000) * IF(AND(BD$5="Particulate", ISNUMBER(Data!$O106)), (1-Data!$O106), 1) * IF(AND($K$3="Yes", ISNUMBER(Data!$Q106)), (1-Data!$Q106), 1))</f>
        <v>0</v>
      </c>
      <c r="BE106" s="3">
        <f>IF(OR(Data!BF106="", Data!$H106="", $G106=""), 0, ((Data!BF106*Data!$H106*$G106)/2000) * IF(AND(BE$5="Particulate", ISNUMBER(Data!$O106)), (1-Data!$O106), 1) * IF(AND($K$3="Yes", ISNUMBER(Data!$Q106)), (1-Data!$Q106), 1))</f>
        <v>0</v>
      </c>
      <c r="BF106" s="3">
        <f>IF(OR(Data!BG106="", Data!$H106="", $G106=""), 0, ((Data!BG106*Data!$H106*$G106)/2000) * IF(AND(BF$5="Particulate", ISNUMBER(Data!$O106)), (1-Data!$O106), 1) * IF(AND($K$3="Yes", ISNUMBER(Data!$Q106)), (1-Data!$Q106), 1))</f>
        <v>0</v>
      </c>
      <c r="BG106" s="3">
        <f>IF(OR(Data!BH106="", Data!$H106="", $G106=""), 0, ((Data!BH106*Data!$H106*$G106)/2000) * IF(AND(BG$5="Particulate", ISNUMBER(Data!$O106)), (1-Data!$O106), 1) * IF(AND($K$3="Yes", ISNUMBER(Data!$Q106)), (1-Data!$Q106), 1))</f>
        <v>0</v>
      </c>
      <c r="BH106" s="3">
        <f>IF(OR(Data!BI106="", Data!$H106="", $G106=""), 0, ((Data!BI106*Data!$H106*$G106)/2000) * IF(AND(BH$5="Particulate", ISNUMBER(Data!$O106)), (1-Data!$O106), 1) * IF(AND($K$3="Yes", ISNUMBER(Data!$Q106)), (1-Data!$Q106), 1))</f>
        <v>0</v>
      </c>
      <c r="BI106" s="3">
        <f>IF(OR(Data!BJ106="", Data!$H106="", $G106=""), 0, ((Data!BJ106*Data!$H106*$G106)/2000) * IF(AND(BI$5="Particulate", ISNUMBER(Data!$O106)), (1-Data!$O106), 1) * IF(AND($K$3="Yes", ISNUMBER(Data!$Q106)), (1-Data!$Q106), 1))</f>
        <v>0</v>
      </c>
      <c r="BJ106" s="3">
        <f>IF(OR(Data!BK106="", Data!$H106="", $G106=""), 0, ((Data!BK106*Data!$H106*$G106)/2000) * IF(AND(BJ$5="Particulate", ISNUMBER(Data!$O106)), (1-Data!$O106), 1) * IF(AND($K$3="Yes", ISNUMBER(Data!$Q106)), (1-Data!$Q106), 1))</f>
        <v>0</v>
      </c>
      <c r="BK106" s="3">
        <f>IF(OR(Data!BL106="", Data!$H106="", $G106=""), 0, ((Data!BL106*Data!$H106*$G106)/2000) * IF(AND(BK$5="Particulate", ISNUMBER(Data!$O106)), (1-Data!$O106), 1) * IF(AND($K$3="Yes", ISNUMBER(Data!$Q106)), (1-Data!$Q106), 1))</f>
        <v>0</v>
      </c>
      <c r="BL106" s="3">
        <f>IF(OR(Data!BM106="", Data!$H106="", $G106=""), 0, ((Data!BM106*Data!$H106*$G106)/2000) * IF(AND(BL$5="Particulate", ISNUMBER(Data!$O106)), (1-Data!$O106), 1) * IF(AND($K$3="Yes", ISNUMBER(Data!$Q106)), (1-Data!$Q106), 1))</f>
        <v>0</v>
      </c>
      <c r="BM106" s="3">
        <f>IF(OR(Data!BN106="", Data!$H106="", $G106=""), 0, ((Data!BN106*Data!$H106*$G106)/2000) * IF(AND(BM$5="Particulate", ISNUMBER(Data!$O106)), (1-Data!$O106), 1) * IF(AND($K$3="Yes", ISNUMBER(Data!$Q106)), (1-Data!$Q106), 1))</f>
        <v>0</v>
      </c>
      <c r="BN106" s="3">
        <f>IF(OR(Data!BO106="", Data!$H106="", $G106=""), 0, ((Data!BO106*Data!$H106*$G106)/2000) * IF(AND(BN$5="Particulate", ISNUMBER(Data!$O106)), (1-Data!$O106), 1) * IF(AND($K$3="Yes", ISNUMBER(Data!$Q106)), (1-Data!$Q106), 1))</f>
        <v>0</v>
      </c>
      <c r="BO106" s="3">
        <f>IF(OR(Data!BP106="", Data!$H106="", $G106=""), 0, ((Data!BP106*Data!$H106*$G106)/2000) * IF(AND(BO$5="Particulate", ISNUMBER(Data!$O106)), (1-Data!$O106), 1) * IF(AND($K$3="Yes", ISNUMBER(Data!$Q106)), (1-Data!$Q106), 1))</f>
        <v>0</v>
      </c>
      <c r="BP106" s="3">
        <f>IF(OR(Data!BQ106="", Data!$H106="", $G106=""), 0, ((Data!BQ106*Data!$H106*$G106)/2000) * IF(AND(BP$5="Particulate", ISNUMBER(Data!$O106)), (1-Data!$O106), 1) * IF(AND($K$3="Yes", ISNUMBER(Data!$Q106)), (1-Data!$Q106), 1))</f>
        <v>0</v>
      </c>
      <c r="BQ106" s="3">
        <f>IF(OR(Data!BR106="", Data!$H106="", $G106=""), 0, ((Data!BR106*Data!$H106*$G106)/2000) * IF(AND(BQ$5="Particulate", ISNUMBER(Data!$O106)), (1-Data!$O106), 1) * IF(AND($K$3="Yes", ISNUMBER(Data!$Q106)), (1-Data!$Q106), 1))</f>
        <v>0</v>
      </c>
      <c r="BR106" s="3">
        <f>IF(OR(Data!BS106="", Data!$H106="", $G106=""), 0, ((Data!BS106*Data!$H106*$G106)/2000) * IF(AND(BR$5="Particulate", ISNUMBER(Data!$O106)), (1-Data!$O106), 1) * IF(AND($K$3="Yes", ISNUMBER(Data!$Q106)), (1-Data!$Q106), 1))</f>
        <v>0</v>
      </c>
      <c r="BS106" s="3">
        <f>IF(OR(Data!BT106="", Data!$H106="", $G106=""), 0, ((Data!BT106*Data!$H106*$G106)/2000) * IF(AND(BS$5="Particulate", ISNUMBER(Data!$O106)), (1-Data!$O106), 1) * IF(AND($K$3="Yes", ISNUMBER(Data!$Q106)), (1-Data!$Q106), 1))</f>
        <v>0</v>
      </c>
      <c r="BT106" s="3">
        <f>IF(OR(Data!BU106="", Data!$H106="", $G106=""), 0, ((Data!BU106*Data!$H106*$G106)/2000) * IF(AND(BT$5="Particulate", ISNUMBER(Data!$O106)), (1-Data!$O106), 1) * IF(AND($K$3="Yes", ISNUMBER(Data!$Q106)), (1-Data!$Q106), 1))</f>
        <v>0</v>
      </c>
      <c r="BU106" s="3">
        <f>IF(OR(Data!BV106="", Data!$H106="", $G106=""), 0, ((Data!BV106*Data!$H106*$G106)/2000) * IF(AND(BU$5="Particulate", ISNUMBER(Data!$O106)), (1-Data!$O106), 1) * IF(AND($K$3="Yes", ISNUMBER(Data!$Q106)), (1-Data!$Q106), 1))</f>
        <v>0</v>
      </c>
      <c r="BV106" s="3">
        <f>IF(OR(Data!BW106="", Data!$H106="", $G106=""), 0, ((Data!BW106*Data!$H106*$G106)/2000) * IF(AND(BV$5="Particulate", ISNUMBER(Data!$O106)), (1-Data!$O106), 1) * IF(AND($K$3="Yes", ISNUMBER(Data!$Q106)), (1-Data!$Q106), 1))</f>
        <v>0</v>
      </c>
      <c r="BW106" s="3">
        <f>IF(OR(Data!BX106="", Data!$H106="", $G106=""), 0, ((Data!BX106*Data!$H106*$G106)/2000) * IF(AND(BW$5="Particulate", ISNUMBER(Data!$O106)), (1-Data!$O106), 1) * IF(AND($K$3="Yes", ISNUMBER(Data!$Q106)), (1-Data!$Q106), 1))</f>
        <v>0</v>
      </c>
      <c r="BX106" s="3">
        <f>IF(OR(Data!BY106="", Data!$H106="", $G106=""), 0, ((Data!BY106*Data!$H106*$G106)/2000) * IF(AND(BX$5="Particulate", ISNUMBER(Data!$O106)), (1-Data!$O106), 1) * IF(AND($K$3="Yes", ISNUMBER(Data!$Q106)), (1-Data!$Q106), 1))</f>
        <v>0</v>
      </c>
      <c r="BY106" s="3">
        <f>IF(OR(Data!BZ106="", Data!$H106="", $G106=""), 0, ((Data!BZ106*Data!$H106*$G106)/2000) * IF(AND(BY$5="Particulate", ISNUMBER(Data!$O106)), (1-Data!$O106), 1) * IF(AND($K$3="Yes", ISNUMBER(Data!$Q106)), (1-Data!$Q106), 1))</f>
        <v>0</v>
      </c>
      <c r="BZ106" s="3">
        <f>IF(OR(Data!CA106="", Data!$H106="", $G106=""), 0, ((Data!CA106*Data!$H106*$G106)/2000) * IF(AND(BZ$5="Particulate", ISNUMBER(Data!$O106)), (1-Data!$O106), 1) * IF(AND($K$3="Yes", ISNUMBER(Data!$Q106)), (1-Data!$Q106), 1))</f>
        <v>0</v>
      </c>
    </row>
    <row r="107" spans="1:78" x14ac:dyDescent="0.25">
      <c r="A107" s="347">
        <f>Data!A107</f>
        <v>99</v>
      </c>
      <c r="B107" s="108">
        <f>Data!B107</f>
        <v>0</v>
      </c>
      <c r="C107" s="108">
        <f>Data!C107</f>
        <v>0</v>
      </c>
      <c r="D107" s="108">
        <f>Data!D107</f>
        <v>0</v>
      </c>
      <c r="E107" s="108">
        <f>Data!E107</f>
        <v>0</v>
      </c>
      <c r="F107" s="108">
        <f>Data!F107</f>
        <v>0</v>
      </c>
      <c r="G107" s="189"/>
      <c r="Q107" s="365">
        <f>IF(ISNUMBER(Data!$K107), (Data!$K107*$G107)/2000, IF(AND(ISNUMBER(Data!$H107), ISNUMBER(Data!$I107)), (Data!$H107*Data!$I107*$G107)/2000, 0))</f>
        <v>0</v>
      </c>
      <c r="R107" s="17">
        <f>IF(ISNUMBER(Data!$L107), (Data!$L107*$G107)/2000, IF(AND(ISNUMBER(Data!$H107), ISNUMBER(Data!$J107)), (Data!$H107*Data!$J107*$G107)/2000, 0)) * IF(ISNUMBER(Data!$O107), 1-Data!$O107, 1) * IF(AND($K$3="yes",ISNUMBER(Data!$Q107)),(1-Data!$Q107),1)</f>
        <v>0</v>
      </c>
      <c r="S107" s="3">
        <f>IF(OR(Data!T107="", Data!$H107="", $G107=""), 0, ((Data!T107*Data!$H107*$G107)/2000) * IF(AND(S$5="Particulate", ISNUMBER(Data!$O107)), (1-Data!$O107), 1) * IF(AND($K$3="Yes", ISNUMBER(Data!$Q107)), (1-Data!$Q107), 1))</f>
        <v>0</v>
      </c>
      <c r="T107" s="3">
        <f>IF(OR(Data!U107="", Data!$H107="", $G107=""), 0, ((Data!U107*Data!$H107*$G107)/2000) * IF(AND(T$5="Particulate", ISNUMBER(Data!$O107)), (1-Data!$O107), 1) * IF(AND($K$3="Yes", ISNUMBER(Data!$Q107)), (1-Data!$Q107), 1))</f>
        <v>0</v>
      </c>
      <c r="U107" s="3">
        <f>IF(OR(Data!V107="", Data!$H107="", $G107=""), 0, ((Data!V107*Data!$H107*$G107)/2000) * IF(AND(U$5="Particulate", ISNUMBER(Data!$O107)), (1-Data!$O107), 1) * IF(AND($K$3="Yes", ISNUMBER(Data!$Q107)), (1-Data!$Q107), 1))</f>
        <v>0</v>
      </c>
      <c r="V107" s="3">
        <f>IF(OR(Data!W107="", Data!$H107="", $G107=""), 0, ((Data!W107*Data!$H107*$G107)/2000) * IF(AND(V$5="Particulate", ISNUMBER(Data!$O107)), (1-Data!$O107), 1) * IF(AND($K$3="Yes", ISNUMBER(Data!$Q107)), (1-Data!$Q107), 1))</f>
        <v>0</v>
      </c>
      <c r="W107" s="3">
        <f>IF(OR(Data!X107="", Data!$H107="", $G107=""), 0, ((Data!X107*Data!$H107*$G107)/2000) * IF(AND(W$5="Particulate", ISNUMBER(Data!$O107)), (1-Data!$O107), 1) * IF(AND($K$3="Yes", ISNUMBER(Data!$Q107)), (1-Data!$Q107), 1))</f>
        <v>0</v>
      </c>
      <c r="X107" s="3">
        <f>IF(OR(Data!Y107="", Data!$H107="", $G107=""), 0, ((Data!Y107*Data!$H107*$G107)/2000) * IF(AND(X$5="Particulate", ISNUMBER(Data!$O107)), (1-Data!$O107), 1) * IF(AND($K$3="Yes", ISNUMBER(Data!$Q107)), (1-Data!$Q107), 1))</f>
        <v>0</v>
      </c>
      <c r="Y107" s="3">
        <f>IF(OR(Data!Z107="", Data!$H107="", $G107=""), 0, ((Data!Z107*Data!$H107*$G107)/2000) * IF(AND(Y$5="Particulate", ISNUMBER(Data!$O107)), (1-Data!$O107), 1) * IF(AND($K$3="Yes", ISNUMBER(Data!$Q107)), (1-Data!$Q107), 1))</f>
        <v>0</v>
      </c>
      <c r="Z107" s="3">
        <f>IF(OR(Data!AA107="", Data!$H107="", $G107=""), 0, ((Data!AA107*Data!$H107*$G107)/2000) * IF(AND(Z$5="Particulate", ISNUMBER(Data!$O107)), (1-Data!$O107), 1) * IF(AND($K$3="Yes", ISNUMBER(Data!$Q107)), (1-Data!$Q107), 1))</f>
        <v>0</v>
      </c>
      <c r="AA107" s="3">
        <f>IF(OR(Data!AB107="", Data!$H107="", $G107=""), 0, ((Data!AB107*Data!$H107*$G107)/2000) * IF(AND(AA$5="Particulate", ISNUMBER(Data!$O107)), (1-Data!$O107), 1) * IF(AND($K$3="Yes", ISNUMBER(Data!$Q107)), (1-Data!$Q107), 1))</f>
        <v>0</v>
      </c>
      <c r="AB107" s="3">
        <f>IF(OR(Data!AC107="", Data!$H107="", $G107=""), 0, ((Data!AC107*Data!$H107*$G107)/2000) * IF(AND(AB$5="Particulate", ISNUMBER(Data!$O107)), (1-Data!$O107), 1) * IF(AND($K$3="Yes", ISNUMBER(Data!$Q107)), (1-Data!$Q107), 1))</f>
        <v>0</v>
      </c>
      <c r="AC107" s="3">
        <f>IF(OR(Data!AD107="", Data!$H107="", $G107=""), 0, ((Data!AD107*Data!$H107*$G107)/2000) * IF(AND(AC$5="Particulate", ISNUMBER(Data!$O107)), (1-Data!$O107), 1) * IF(AND($K$3="Yes", ISNUMBER(Data!$Q107)), (1-Data!$Q107), 1))</f>
        <v>0</v>
      </c>
      <c r="AD107" s="3">
        <f>IF(OR(Data!AE107="", Data!$H107="", $G107=""), 0, ((Data!AE107*Data!$H107*$G107)/2000) * IF(AND(AD$5="Particulate", ISNUMBER(Data!$O107)), (1-Data!$O107), 1) * IF(AND($K$3="Yes", ISNUMBER(Data!$Q107)), (1-Data!$Q107), 1))</f>
        <v>0</v>
      </c>
      <c r="AE107" s="3">
        <f>IF(OR(Data!AF107="", Data!$H107="", $G107=""), 0, ((Data!AF107*Data!$H107*$G107)/2000) * IF(AND(AE$5="Particulate", ISNUMBER(Data!$O107)), (1-Data!$O107), 1) * IF(AND($K$3="Yes", ISNUMBER(Data!$Q107)), (1-Data!$Q107), 1))</f>
        <v>0</v>
      </c>
      <c r="AF107" s="3">
        <f>IF(OR(Data!AG107="", Data!$H107="", $G107=""), 0, ((Data!AG107*Data!$H107*$G107)/2000) * IF(AND(AF$5="Particulate", ISNUMBER(Data!$O107)), (1-Data!$O107), 1) * IF(AND($K$3="Yes", ISNUMBER(Data!$Q107)), (1-Data!$Q107), 1))</f>
        <v>0</v>
      </c>
      <c r="AG107" s="3">
        <f>IF(OR(Data!AH107="", Data!$H107="", $G107=""), 0, ((Data!AH107*Data!$H107*$G107)/2000) * IF(AND(AG$5="Particulate", ISNUMBER(Data!$O107)), (1-Data!$O107), 1) * IF(AND($K$3="Yes", ISNUMBER(Data!$Q107)), (1-Data!$Q107), 1))</f>
        <v>0</v>
      </c>
      <c r="AH107" s="3">
        <f>IF(OR(Data!AI107="", Data!$H107="", $G107=""), 0, ((Data!AI107*Data!$H107*$G107)/2000) * IF(AND(AH$5="Particulate", ISNUMBER(Data!$O107)), (1-Data!$O107), 1) * IF(AND($K$3="Yes", ISNUMBER(Data!$Q107)), (1-Data!$Q107), 1))</f>
        <v>0</v>
      </c>
      <c r="AI107" s="3">
        <f>IF(OR(Data!AJ107="", Data!$H107="", $G107=""), 0, ((Data!AJ107*Data!$H107*$G107)/2000) * IF(AND(AI$5="Particulate", ISNUMBER(Data!$O107)), (1-Data!$O107), 1) * IF(AND($K$3="Yes", ISNUMBER(Data!$Q107)), (1-Data!$Q107), 1))</f>
        <v>0</v>
      </c>
      <c r="AJ107" s="3">
        <f>IF(OR(Data!AK107="", Data!$H107="", $G107=""), 0, ((Data!AK107*Data!$H107*$G107)/2000) * IF(AND(AJ$5="Particulate", ISNUMBER(Data!$O107)), (1-Data!$O107), 1) * IF(AND($K$3="Yes", ISNUMBER(Data!$Q107)), (1-Data!$Q107), 1))</f>
        <v>0</v>
      </c>
      <c r="AK107" s="3">
        <f>IF(OR(Data!AL107="", Data!$H107="", $G107=""), 0, ((Data!AL107*Data!$H107*$G107)/2000) * IF(AND(AK$5="Particulate", ISNUMBER(Data!$O107)), (1-Data!$O107), 1) * IF(AND($K$3="Yes", ISNUMBER(Data!$Q107)), (1-Data!$Q107), 1))</f>
        <v>0</v>
      </c>
      <c r="AL107" s="3">
        <f>IF(OR(Data!AM107="", Data!$H107="", $G107=""), 0, ((Data!AM107*Data!$H107*$G107)/2000) * IF(AND(AL$5="Particulate", ISNUMBER(Data!$O107)), (1-Data!$O107), 1) * IF(AND($K$3="Yes", ISNUMBER(Data!$Q107)), (1-Data!$Q107), 1))</f>
        <v>0</v>
      </c>
      <c r="AM107" s="3">
        <f>IF(OR(Data!AN107="", Data!$H107="", $G107=""), 0, ((Data!AN107*Data!$H107*$G107)/2000) * IF(AND(AM$5="Particulate", ISNUMBER(Data!$O107)), (1-Data!$O107), 1) * IF(AND($K$3="Yes", ISNUMBER(Data!$Q107)), (1-Data!$Q107), 1))</f>
        <v>0</v>
      </c>
      <c r="AN107" s="3">
        <f>IF(OR(Data!AO107="", Data!$H107="", $G107=""), 0, ((Data!AO107*Data!$H107*$G107)/2000) * IF(AND(AN$5="Particulate", ISNUMBER(Data!$O107)), (1-Data!$O107), 1) * IF(AND($K$3="Yes", ISNUMBER(Data!$Q107)), (1-Data!$Q107), 1))</f>
        <v>0</v>
      </c>
      <c r="AO107" s="3">
        <f>IF(OR(Data!AP107="", Data!$H107="", $G107=""), 0, ((Data!AP107*Data!$H107*$G107)/2000) * IF(AND(AO$5="Particulate", ISNUMBER(Data!$O107)), (1-Data!$O107), 1) * IF(AND($K$3="Yes", ISNUMBER(Data!$Q107)), (1-Data!$Q107), 1))</f>
        <v>0</v>
      </c>
      <c r="AP107" s="3">
        <f>IF(OR(Data!AQ107="", Data!$H107="", $G107=""), 0, ((Data!AQ107*Data!$H107*$G107)/2000) * IF(AND(AP$5="Particulate", ISNUMBER(Data!$O107)), (1-Data!$O107), 1) * IF(AND($K$3="Yes", ISNUMBER(Data!$Q107)), (1-Data!$Q107), 1))</f>
        <v>0</v>
      </c>
      <c r="AQ107" s="3">
        <f>IF(OR(Data!AR107="", Data!$H107="", $G107=""), 0, ((Data!AR107*Data!$H107*$G107)/2000) * IF(AND(AQ$5="Particulate", ISNUMBER(Data!$O107)), (1-Data!$O107), 1) * IF(AND($K$3="Yes", ISNUMBER(Data!$Q107)), (1-Data!$Q107), 1))</f>
        <v>0</v>
      </c>
      <c r="AR107" s="3">
        <f>IF(OR(Data!AS107="", Data!$H107="", $G107=""), 0, ((Data!AS107*Data!$H107*$G107)/2000) * IF(AND(AR$5="Particulate", ISNUMBER(Data!$O107)), (1-Data!$O107), 1) * IF(AND($K$3="Yes", ISNUMBER(Data!$Q107)), (1-Data!$Q107), 1))</f>
        <v>0</v>
      </c>
      <c r="AS107" s="3">
        <f>IF(OR(Data!AT107="", Data!$H107="", $G107=""), 0, ((Data!AT107*Data!$H107*$G107)/2000) * IF(AND(AS$5="Particulate", ISNUMBER(Data!$O107)), (1-Data!$O107), 1) * IF(AND($K$3="Yes", ISNUMBER(Data!$Q107)), (1-Data!$Q107), 1))</f>
        <v>0</v>
      </c>
      <c r="AT107" s="3">
        <f>IF(OR(Data!AU107="", Data!$H107="", $G107=""), 0, ((Data!AU107*Data!$H107*$G107)/2000) * IF(AND(AT$5="Particulate", ISNUMBER(Data!$O107)), (1-Data!$O107), 1) * IF(AND($K$3="Yes", ISNUMBER(Data!$Q107)), (1-Data!$Q107), 1))</f>
        <v>0</v>
      </c>
      <c r="AU107" s="3">
        <f>IF(OR(Data!AV107="", Data!$H107="", $G107=""), 0, ((Data!AV107*Data!$H107*$G107)/2000) * IF(AND(AU$5="Particulate", ISNUMBER(Data!$O107)), (1-Data!$O107), 1) * IF(AND($K$3="Yes", ISNUMBER(Data!$Q107)), (1-Data!$Q107), 1))</f>
        <v>0</v>
      </c>
      <c r="AV107" s="3">
        <f>IF(OR(Data!AW107="", Data!$H107="", $G107=""), 0, ((Data!AW107*Data!$H107*$G107)/2000) * IF(AND(AV$5="Particulate", ISNUMBER(Data!$O107)), (1-Data!$O107), 1) * IF(AND($K$3="Yes", ISNUMBER(Data!$Q107)), (1-Data!$Q107), 1))</f>
        <v>0</v>
      </c>
      <c r="AW107" s="3">
        <f>IF(OR(Data!AX107="", Data!$H107="", $G107=""), 0, ((Data!AX107*Data!$H107*$G107)/2000) * IF(AND(AW$5="Particulate", ISNUMBER(Data!$O107)), (1-Data!$O107), 1) * IF(AND($K$3="Yes", ISNUMBER(Data!$Q107)), (1-Data!$Q107), 1))</f>
        <v>0</v>
      </c>
      <c r="AX107" s="3">
        <f>IF(OR(Data!AY107="", Data!$H107="", $G107=""), 0, ((Data!AY107*Data!$H107*$G107)/2000) * IF(AND(AX$5="Particulate", ISNUMBER(Data!$O107)), (1-Data!$O107), 1) * IF(AND($K$3="Yes", ISNUMBER(Data!$Q107)), (1-Data!$Q107), 1))</f>
        <v>0</v>
      </c>
      <c r="AY107" s="3">
        <f>IF(OR(Data!AZ107="", Data!$H107="", $G107=""), 0, ((Data!AZ107*Data!$H107*$G107)/2000) * IF(AND(AY$5="Particulate", ISNUMBER(Data!$O107)), (1-Data!$O107), 1) * IF(AND($K$3="Yes", ISNUMBER(Data!$Q107)), (1-Data!$Q107), 1))</f>
        <v>0</v>
      </c>
      <c r="AZ107" s="3">
        <f>IF(OR(Data!BA107="", Data!$H107="", $G107=""), 0, ((Data!BA107*Data!$H107*$G107)/2000) * IF(AND(AZ$5="Particulate", ISNUMBER(Data!$O107)), (1-Data!$O107), 1) * IF(AND($K$3="Yes", ISNUMBER(Data!$Q107)), (1-Data!$Q107), 1))</f>
        <v>0</v>
      </c>
      <c r="BA107" s="3">
        <f>IF(OR(Data!BB107="", Data!$H107="", $G107=""), 0, ((Data!BB107*Data!$H107*$G107)/2000) * IF(AND(BA$5="Particulate", ISNUMBER(Data!$O107)), (1-Data!$O107), 1) * IF(AND($K$3="Yes", ISNUMBER(Data!$Q107)), (1-Data!$Q107), 1))</f>
        <v>0</v>
      </c>
      <c r="BB107" s="3">
        <f>IF(OR(Data!BC107="", Data!$H107="", $G107=""), 0, ((Data!BC107*Data!$H107*$G107)/2000) * IF(AND(BB$5="Particulate", ISNUMBER(Data!$O107)), (1-Data!$O107), 1) * IF(AND($K$3="Yes", ISNUMBER(Data!$Q107)), (1-Data!$Q107), 1))</f>
        <v>0</v>
      </c>
      <c r="BC107" s="3">
        <f>IF(OR(Data!BD107="", Data!$H107="", $G107=""), 0, ((Data!BD107*Data!$H107*$G107)/2000) * IF(AND(BC$5="Particulate", ISNUMBER(Data!$O107)), (1-Data!$O107), 1) * IF(AND($K$3="Yes", ISNUMBER(Data!$Q107)), (1-Data!$Q107), 1))</f>
        <v>0</v>
      </c>
      <c r="BD107" s="3">
        <f>IF(OR(Data!BE107="", Data!$H107="", $G107=""), 0, ((Data!BE107*Data!$H107*$G107)/2000) * IF(AND(BD$5="Particulate", ISNUMBER(Data!$O107)), (1-Data!$O107), 1) * IF(AND($K$3="Yes", ISNUMBER(Data!$Q107)), (1-Data!$Q107), 1))</f>
        <v>0</v>
      </c>
      <c r="BE107" s="3">
        <f>IF(OR(Data!BF107="", Data!$H107="", $G107=""), 0, ((Data!BF107*Data!$H107*$G107)/2000) * IF(AND(BE$5="Particulate", ISNUMBER(Data!$O107)), (1-Data!$O107), 1) * IF(AND($K$3="Yes", ISNUMBER(Data!$Q107)), (1-Data!$Q107), 1))</f>
        <v>0</v>
      </c>
      <c r="BF107" s="3">
        <f>IF(OR(Data!BG107="", Data!$H107="", $G107=""), 0, ((Data!BG107*Data!$H107*$G107)/2000) * IF(AND(BF$5="Particulate", ISNUMBER(Data!$O107)), (1-Data!$O107), 1) * IF(AND($K$3="Yes", ISNUMBER(Data!$Q107)), (1-Data!$Q107), 1))</f>
        <v>0</v>
      </c>
      <c r="BG107" s="3">
        <f>IF(OR(Data!BH107="", Data!$H107="", $G107=""), 0, ((Data!BH107*Data!$H107*$G107)/2000) * IF(AND(BG$5="Particulate", ISNUMBER(Data!$O107)), (1-Data!$O107), 1) * IF(AND($K$3="Yes", ISNUMBER(Data!$Q107)), (1-Data!$Q107), 1))</f>
        <v>0</v>
      </c>
      <c r="BH107" s="3">
        <f>IF(OR(Data!BI107="", Data!$H107="", $G107=""), 0, ((Data!BI107*Data!$H107*$G107)/2000) * IF(AND(BH$5="Particulate", ISNUMBER(Data!$O107)), (1-Data!$O107), 1) * IF(AND($K$3="Yes", ISNUMBER(Data!$Q107)), (1-Data!$Q107), 1))</f>
        <v>0</v>
      </c>
      <c r="BI107" s="3">
        <f>IF(OR(Data!BJ107="", Data!$H107="", $G107=""), 0, ((Data!BJ107*Data!$H107*$G107)/2000) * IF(AND(BI$5="Particulate", ISNUMBER(Data!$O107)), (1-Data!$O107), 1) * IF(AND($K$3="Yes", ISNUMBER(Data!$Q107)), (1-Data!$Q107), 1))</f>
        <v>0</v>
      </c>
      <c r="BJ107" s="3">
        <f>IF(OR(Data!BK107="", Data!$H107="", $G107=""), 0, ((Data!BK107*Data!$H107*$G107)/2000) * IF(AND(BJ$5="Particulate", ISNUMBER(Data!$O107)), (1-Data!$O107), 1) * IF(AND($K$3="Yes", ISNUMBER(Data!$Q107)), (1-Data!$Q107), 1))</f>
        <v>0</v>
      </c>
      <c r="BK107" s="3">
        <f>IF(OR(Data!BL107="", Data!$H107="", $G107=""), 0, ((Data!BL107*Data!$H107*$G107)/2000) * IF(AND(BK$5="Particulate", ISNUMBER(Data!$O107)), (1-Data!$O107), 1) * IF(AND($K$3="Yes", ISNUMBER(Data!$Q107)), (1-Data!$Q107), 1))</f>
        <v>0</v>
      </c>
      <c r="BL107" s="3">
        <f>IF(OR(Data!BM107="", Data!$H107="", $G107=""), 0, ((Data!BM107*Data!$H107*$G107)/2000) * IF(AND(BL$5="Particulate", ISNUMBER(Data!$O107)), (1-Data!$O107), 1) * IF(AND($K$3="Yes", ISNUMBER(Data!$Q107)), (1-Data!$Q107), 1))</f>
        <v>0</v>
      </c>
      <c r="BM107" s="3">
        <f>IF(OR(Data!BN107="", Data!$H107="", $G107=""), 0, ((Data!BN107*Data!$H107*$G107)/2000) * IF(AND(BM$5="Particulate", ISNUMBER(Data!$O107)), (1-Data!$O107), 1) * IF(AND($K$3="Yes", ISNUMBER(Data!$Q107)), (1-Data!$Q107), 1))</f>
        <v>0</v>
      </c>
      <c r="BN107" s="3">
        <f>IF(OR(Data!BO107="", Data!$H107="", $G107=""), 0, ((Data!BO107*Data!$H107*$G107)/2000) * IF(AND(BN$5="Particulate", ISNUMBER(Data!$O107)), (1-Data!$O107), 1) * IF(AND($K$3="Yes", ISNUMBER(Data!$Q107)), (1-Data!$Q107), 1))</f>
        <v>0</v>
      </c>
      <c r="BO107" s="3">
        <f>IF(OR(Data!BP107="", Data!$H107="", $G107=""), 0, ((Data!BP107*Data!$H107*$G107)/2000) * IF(AND(BO$5="Particulate", ISNUMBER(Data!$O107)), (1-Data!$O107), 1) * IF(AND($K$3="Yes", ISNUMBER(Data!$Q107)), (1-Data!$Q107), 1))</f>
        <v>0</v>
      </c>
      <c r="BP107" s="3">
        <f>IF(OR(Data!BQ107="", Data!$H107="", $G107=""), 0, ((Data!BQ107*Data!$H107*$G107)/2000) * IF(AND(BP$5="Particulate", ISNUMBER(Data!$O107)), (1-Data!$O107), 1) * IF(AND($K$3="Yes", ISNUMBER(Data!$Q107)), (1-Data!$Q107), 1))</f>
        <v>0</v>
      </c>
      <c r="BQ107" s="3">
        <f>IF(OR(Data!BR107="", Data!$H107="", $G107=""), 0, ((Data!BR107*Data!$H107*$G107)/2000) * IF(AND(BQ$5="Particulate", ISNUMBER(Data!$O107)), (1-Data!$O107), 1) * IF(AND($K$3="Yes", ISNUMBER(Data!$Q107)), (1-Data!$Q107), 1))</f>
        <v>0</v>
      </c>
      <c r="BR107" s="3">
        <f>IF(OR(Data!BS107="", Data!$H107="", $G107=""), 0, ((Data!BS107*Data!$H107*$G107)/2000) * IF(AND(BR$5="Particulate", ISNUMBER(Data!$O107)), (1-Data!$O107), 1) * IF(AND($K$3="Yes", ISNUMBER(Data!$Q107)), (1-Data!$Q107), 1))</f>
        <v>0</v>
      </c>
      <c r="BS107" s="3">
        <f>IF(OR(Data!BT107="", Data!$H107="", $G107=""), 0, ((Data!BT107*Data!$H107*$G107)/2000) * IF(AND(BS$5="Particulate", ISNUMBER(Data!$O107)), (1-Data!$O107), 1) * IF(AND($K$3="Yes", ISNUMBER(Data!$Q107)), (1-Data!$Q107), 1))</f>
        <v>0</v>
      </c>
      <c r="BT107" s="3">
        <f>IF(OR(Data!BU107="", Data!$H107="", $G107=""), 0, ((Data!BU107*Data!$H107*$G107)/2000) * IF(AND(BT$5="Particulate", ISNUMBER(Data!$O107)), (1-Data!$O107), 1) * IF(AND($K$3="Yes", ISNUMBER(Data!$Q107)), (1-Data!$Q107), 1))</f>
        <v>0</v>
      </c>
      <c r="BU107" s="3">
        <f>IF(OR(Data!BV107="", Data!$H107="", $G107=""), 0, ((Data!BV107*Data!$H107*$G107)/2000) * IF(AND(BU$5="Particulate", ISNUMBER(Data!$O107)), (1-Data!$O107), 1) * IF(AND($K$3="Yes", ISNUMBER(Data!$Q107)), (1-Data!$Q107), 1))</f>
        <v>0</v>
      </c>
      <c r="BV107" s="3">
        <f>IF(OR(Data!BW107="", Data!$H107="", $G107=""), 0, ((Data!BW107*Data!$H107*$G107)/2000) * IF(AND(BV$5="Particulate", ISNUMBER(Data!$O107)), (1-Data!$O107), 1) * IF(AND($K$3="Yes", ISNUMBER(Data!$Q107)), (1-Data!$Q107), 1))</f>
        <v>0</v>
      </c>
      <c r="BW107" s="3">
        <f>IF(OR(Data!BX107="", Data!$H107="", $G107=""), 0, ((Data!BX107*Data!$H107*$G107)/2000) * IF(AND(BW$5="Particulate", ISNUMBER(Data!$O107)), (1-Data!$O107), 1) * IF(AND($K$3="Yes", ISNUMBER(Data!$Q107)), (1-Data!$Q107), 1))</f>
        <v>0</v>
      </c>
      <c r="BX107" s="3">
        <f>IF(OR(Data!BY107="", Data!$H107="", $G107=""), 0, ((Data!BY107*Data!$H107*$G107)/2000) * IF(AND(BX$5="Particulate", ISNUMBER(Data!$O107)), (1-Data!$O107), 1) * IF(AND($K$3="Yes", ISNUMBER(Data!$Q107)), (1-Data!$Q107), 1))</f>
        <v>0</v>
      </c>
      <c r="BY107" s="3">
        <f>IF(OR(Data!BZ107="", Data!$H107="", $G107=""), 0, ((Data!BZ107*Data!$H107*$G107)/2000) * IF(AND(BY$5="Particulate", ISNUMBER(Data!$O107)), (1-Data!$O107), 1) * IF(AND($K$3="Yes", ISNUMBER(Data!$Q107)), (1-Data!$Q107), 1))</f>
        <v>0</v>
      </c>
      <c r="BZ107" s="3">
        <f>IF(OR(Data!CA107="", Data!$H107="", $G107=""), 0, ((Data!CA107*Data!$H107*$G107)/2000) * IF(AND(BZ$5="Particulate", ISNUMBER(Data!$O107)), (1-Data!$O107), 1) * IF(AND($K$3="Yes", ISNUMBER(Data!$Q107)), (1-Data!$Q107), 1))</f>
        <v>0</v>
      </c>
    </row>
    <row r="108" spans="1:78" x14ac:dyDescent="0.25">
      <c r="A108" s="347">
        <f>Data!A108</f>
        <v>100</v>
      </c>
      <c r="B108" s="108">
        <f>Data!B108</f>
        <v>0</v>
      </c>
      <c r="C108" s="108">
        <f>Data!C108</f>
        <v>0</v>
      </c>
      <c r="D108" s="108">
        <f>Data!D108</f>
        <v>0</v>
      </c>
      <c r="E108" s="108">
        <f>Data!E108</f>
        <v>0</v>
      </c>
      <c r="F108" s="108">
        <f>Data!F108</f>
        <v>0</v>
      </c>
      <c r="G108" s="189"/>
      <c r="Q108" s="365">
        <f>IF(ISNUMBER(Data!$K108), (Data!$K108*$G108)/2000, IF(AND(ISNUMBER(Data!$H108), ISNUMBER(Data!$I108)), (Data!$H108*Data!$I108*$G108)/2000, 0))</f>
        <v>0</v>
      </c>
      <c r="R108" s="17">
        <f>IF(ISNUMBER(Data!$L108), (Data!$L108*$G108)/2000, IF(AND(ISNUMBER(Data!$H108), ISNUMBER(Data!$J108)), (Data!$H108*Data!$J108*$G108)/2000, 0)) * IF(ISNUMBER(Data!$O108), 1-Data!$O108, 1) * IF(AND($K$3="yes",ISNUMBER(Data!$Q108)),(1-Data!$Q108),1)</f>
        <v>0</v>
      </c>
      <c r="S108" s="3">
        <f>IF(OR(Data!T108="", Data!$H108="", $G108=""), 0, ((Data!T108*Data!$H108*$G108)/2000) * IF(AND(S$5="Particulate", ISNUMBER(Data!$O108)), (1-Data!$O108), 1) * IF(AND($K$3="Yes", ISNUMBER(Data!$Q108)), (1-Data!$Q108), 1))</f>
        <v>0</v>
      </c>
      <c r="T108" s="3">
        <f>IF(OR(Data!U108="", Data!$H108="", $G108=""), 0, ((Data!U108*Data!$H108*$G108)/2000) * IF(AND(T$5="Particulate", ISNUMBER(Data!$O108)), (1-Data!$O108), 1) * IF(AND($K$3="Yes", ISNUMBER(Data!$Q108)), (1-Data!$Q108), 1))</f>
        <v>0</v>
      </c>
      <c r="U108" s="3">
        <f>IF(OR(Data!V108="", Data!$H108="", $G108=""), 0, ((Data!V108*Data!$H108*$G108)/2000) * IF(AND(U$5="Particulate", ISNUMBER(Data!$O108)), (1-Data!$O108), 1) * IF(AND($K$3="Yes", ISNUMBER(Data!$Q108)), (1-Data!$Q108), 1))</f>
        <v>0</v>
      </c>
      <c r="V108" s="3">
        <f>IF(OR(Data!W108="", Data!$H108="", $G108=""), 0, ((Data!W108*Data!$H108*$G108)/2000) * IF(AND(V$5="Particulate", ISNUMBER(Data!$O108)), (1-Data!$O108), 1) * IF(AND($K$3="Yes", ISNUMBER(Data!$Q108)), (1-Data!$Q108), 1))</f>
        <v>0</v>
      </c>
      <c r="W108" s="3">
        <f>IF(OR(Data!X108="", Data!$H108="", $G108=""), 0, ((Data!X108*Data!$H108*$G108)/2000) * IF(AND(W$5="Particulate", ISNUMBER(Data!$O108)), (1-Data!$O108), 1) * IF(AND($K$3="Yes", ISNUMBER(Data!$Q108)), (1-Data!$Q108), 1))</f>
        <v>0</v>
      </c>
      <c r="X108" s="3">
        <f>IF(OR(Data!Y108="", Data!$H108="", $G108=""), 0, ((Data!Y108*Data!$H108*$G108)/2000) * IF(AND(X$5="Particulate", ISNUMBER(Data!$O108)), (1-Data!$O108), 1) * IF(AND($K$3="Yes", ISNUMBER(Data!$Q108)), (1-Data!$Q108), 1))</f>
        <v>0</v>
      </c>
      <c r="Y108" s="3">
        <f>IF(OR(Data!Z108="", Data!$H108="", $G108=""), 0, ((Data!Z108*Data!$H108*$G108)/2000) * IF(AND(Y$5="Particulate", ISNUMBER(Data!$O108)), (1-Data!$O108), 1) * IF(AND($K$3="Yes", ISNUMBER(Data!$Q108)), (1-Data!$Q108), 1))</f>
        <v>0</v>
      </c>
      <c r="Z108" s="3">
        <f>IF(OR(Data!AA108="", Data!$H108="", $G108=""), 0, ((Data!AA108*Data!$H108*$G108)/2000) * IF(AND(Z$5="Particulate", ISNUMBER(Data!$O108)), (1-Data!$O108), 1) * IF(AND($K$3="Yes", ISNUMBER(Data!$Q108)), (1-Data!$Q108), 1))</f>
        <v>0</v>
      </c>
      <c r="AA108" s="3">
        <f>IF(OR(Data!AB108="", Data!$H108="", $G108=""), 0, ((Data!AB108*Data!$H108*$G108)/2000) * IF(AND(AA$5="Particulate", ISNUMBER(Data!$O108)), (1-Data!$O108), 1) * IF(AND($K$3="Yes", ISNUMBER(Data!$Q108)), (1-Data!$Q108), 1))</f>
        <v>0</v>
      </c>
      <c r="AB108" s="3">
        <f>IF(OR(Data!AC108="", Data!$H108="", $G108=""), 0, ((Data!AC108*Data!$H108*$G108)/2000) * IF(AND(AB$5="Particulate", ISNUMBER(Data!$O108)), (1-Data!$O108), 1) * IF(AND($K$3="Yes", ISNUMBER(Data!$Q108)), (1-Data!$Q108), 1))</f>
        <v>0</v>
      </c>
      <c r="AC108" s="3">
        <f>IF(OR(Data!AD108="", Data!$H108="", $G108=""), 0, ((Data!AD108*Data!$H108*$G108)/2000) * IF(AND(AC$5="Particulate", ISNUMBER(Data!$O108)), (1-Data!$O108), 1) * IF(AND($K$3="Yes", ISNUMBER(Data!$Q108)), (1-Data!$Q108), 1))</f>
        <v>0</v>
      </c>
      <c r="AD108" s="3">
        <f>IF(OR(Data!AE108="", Data!$H108="", $G108=""), 0, ((Data!AE108*Data!$H108*$G108)/2000) * IF(AND(AD$5="Particulate", ISNUMBER(Data!$O108)), (1-Data!$O108), 1) * IF(AND($K$3="Yes", ISNUMBER(Data!$Q108)), (1-Data!$Q108), 1))</f>
        <v>0</v>
      </c>
      <c r="AE108" s="3">
        <f>IF(OR(Data!AF108="", Data!$H108="", $G108=""), 0, ((Data!AF108*Data!$H108*$G108)/2000) * IF(AND(AE$5="Particulate", ISNUMBER(Data!$O108)), (1-Data!$O108), 1) * IF(AND($K$3="Yes", ISNUMBER(Data!$Q108)), (1-Data!$Q108), 1))</f>
        <v>0</v>
      </c>
      <c r="AF108" s="3">
        <f>IF(OR(Data!AG108="", Data!$H108="", $G108=""), 0, ((Data!AG108*Data!$H108*$G108)/2000) * IF(AND(AF$5="Particulate", ISNUMBER(Data!$O108)), (1-Data!$O108), 1) * IF(AND($K$3="Yes", ISNUMBER(Data!$Q108)), (1-Data!$Q108), 1))</f>
        <v>0</v>
      </c>
      <c r="AG108" s="3">
        <f>IF(OR(Data!AH108="", Data!$H108="", $G108=""), 0, ((Data!AH108*Data!$H108*$G108)/2000) * IF(AND(AG$5="Particulate", ISNUMBER(Data!$O108)), (1-Data!$O108), 1) * IF(AND($K$3="Yes", ISNUMBER(Data!$Q108)), (1-Data!$Q108), 1))</f>
        <v>0</v>
      </c>
      <c r="AH108" s="3">
        <f>IF(OR(Data!AI108="", Data!$H108="", $G108=""), 0, ((Data!AI108*Data!$H108*$G108)/2000) * IF(AND(AH$5="Particulate", ISNUMBER(Data!$O108)), (1-Data!$O108), 1) * IF(AND($K$3="Yes", ISNUMBER(Data!$Q108)), (1-Data!$Q108), 1))</f>
        <v>0</v>
      </c>
      <c r="AI108" s="3">
        <f>IF(OR(Data!AJ108="", Data!$H108="", $G108=""), 0, ((Data!AJ108*Data!$H108*$G108)/2000) * IF(AND(AI$5="Particulate", ISNUMBER(Data!$O108)), (1-Data!$O108), 1) * IF(AND($K$3="Yes", ISNUMBER(Data!$Q108)), (1-Data!$Q108), 1))</f>
        <v>0</v>
      </c>
      <c r="AJ108" s="3">
        <f>IF(OR(Data!AK108="", Data!$H108="", $G108=""), 0, ((Data!AK108*Data!$H108*$G108)/2000) * IF(AND(AJ$5="Particulate", ISNUMBER(Data!$O108)), (1-Data!$O108), 1) * IF(AND($K$3="Yes", ISNUMBER(Data!$Q108)), (1-Data!$Q108), 1))</f>
        <v>0</v>
      </c>
      <c r="AK108" s="3">
        <f>IF(OR(Data!AL108="", Data!$H108="", $G108=""), 0, ((Data!AL108*Data!$H108*$G108)/2000) * IF(AND(AK$5="Particulate", ISNUMBER(Data!$O108)), (1-Data!$O108), 1) * IF(AND($K$3="Yes", ISNUMBER(Data!$Q108)), (1-Data!$Q108), 1))</f>
        <v>0</v>
      </c>
      <c r="AL108" s="3">
        <f>IF(OR(Data!AM108="", Data!$H108="", $G108=""), 0, ((Data!AM108*Data!$H108*$G108)/2000) * IF(AND(AL$5="Particulate", ISNUMBER(Data!$O108)), (1-Data!$O108), 1) * IF(AND($K$3="Yes", ISNUMBER(Data!$Q108)), (1-Data!$Q108), 1))</f>
        <v>0</v>
      </c>
      <c r="AM108" s="3">
        <f>IF(OR(Data!AN108="", Data!$H108="", $G108=""), 0, ((Data!AN108*Data!$H108*$G108)/2000) * IF(AND(AM$5="Particulate", ISNUMBER(Data!$O108)), (1-Data!$O108), 1) * IF(AND($K$3="Yes", ISNUMBER(Data!$Q108)), (1-Data!$Q108), 1))</f>
        <v>0</v>
      </c>
      <c r="AN108" s="3">
        <f>IF(OR(Data!AO108="", Data!$H108="", $G108=""), 0, ((Data!AO108*Data!$H108*$G108)/2000) * IF(AND(AN$5="Particulate", ISNUMBER(Data!$O108)), (1-Data!$O108), 1) * IF(AND($K$3="Yes", ISNUMBER(Data!$Q108)), (1-Data!$Q108), 1))</f>
        <v>0</v>
      </c>
      <c r="AO108" s="3">
        <f>IF(OR(Data!AP108="", Data!$H108="", $G108=""), 0, ((Data!AP108*Data!$H108*$G108)/2000) * IF(AND(AO$5="Particulate", ISNUMBER(Data!$O108)), (1-Data!$O108), 1) * IF(AND($K$3="Yes", ISNUMBER(Data!$Q108)), (1-Data!$Q108), 1))</f>
        <v>0</v>
      </c>
      <c r="AP108" s="3">
        <f>IF(OR(Data!AQ108="", Data!$H108="", $G108=""), 0, ((Data!AQ108*Data!$H108*$G108)/2000) * IF(AND(AP$5="Particulate", ISNUMBER(Data!$O108)), (1-Data!$O108), 1) * IF(AND($K$3="Yes", ISNUMBER(Data!$Q108)), (1-Data!$Q108), 1))</f>
        <v>0</v>
      </c>
      <c r="AQ108" s="3">
        <f>IF(OR(Data!AR108="", Data!$H108="", $G108=""), 0, ((Data!AR108*Data!$H108*$G108)/2000) * IF(AND(AQ$5="Particulate", ISNUMBER(Data!$O108)), (1-Data!$O108), 1) * IF(AND($K$3="Yes", ISNUMBER(Data!$Q108)), (1-Data!$Q108), 1))</f>
        <v>0</v>
      </c>
      <c r="AR108" s="3">
        <f>IF(OR(Data!AS108="", Data!$H108="", $G108=""), 0, ((Data!AS108*Data!$H108*$G108)/2000) * IF(AND(AR$5="Particulate", ISNUMBER(Data!$O108)), (1-Data!$O108), 1) * IF(AND($K$3="Yes", ISNUMBER(Data!$Q108)), (1-Data!$Q108), 1))</f>
        <v>0</v>
      </c>
      <c r="AS108" s="3">
        <f>IF(OR(Data!AT108="", Data!$H108="", $G108=""), 0, ((Data!AT108*Data!$H108*$G108)/2000) * IF(AND(AS$5="Particulate", ISNUMBER(Data!$O108)), (1-Data!$O108), 1) * IF(AND($K$3="Yes", ISNUMBER(Data!$Q108)), (1-Data!$Q108), 1))</f>
        <v>0</v>
      </c>
      <c r="AT108" s="3">
        <f>IF(OR(Data!AU108="", Data!$H108="", $G108=""), 0, ((Data!AU108*Data!$H108*$G108)/2000) * IF(AND(AT$5="Particulate", ISNUMBER(Data!$O108)), (1-Data!$O108), 1) * IF(AND($K$3="Yes", ISNUMBER(Data!$Q108)), (1-Data!$Q108), 1))</f>
        <v>0</v>
      </c>
      <c r="AU108" s="3">
        <f>IF(OR(Data!AV108="", Data!$H108="", $G108=""), 0, ((Data!AV108*Data!$H108*$G108)/2000) * IF(AND(AU$5="Particulate", ISNUMBER(Data!$O108)), (1-Data!$O108), 1) * IF(AND($K$3="Yes", ISNUMBER(Data!$Q108)), (1-Data!$Q108), 1))</f>
        <v>0</v>
      </c>
      <c r="AV108" s="3">
        <f>IF(OR(Data!AW108="", Data!$H108="", $G108=""), 0, ((Data!AW108*Data!$H108*$G108)/2000) * IF(AND(AV$5="Particulate", ISNUMBER(Data!$O108)), (1-Data!$O108), 1) * IF(AND($K$3="Yes", ISNUMBER(Data!$Q108)), (1-Data!$Q108), 1))</f>
        <v>0</v>
      </c>
      <c r="AW108" s="3">
        <f>IF(OR(Data!AX108="", Data!$H108="", $G108=""), 0, ((Data!AX108*Data!$H108*$G108)/2000) * IF(AND(AW$5="Particulate", ISNUMBER(Data!$O108)), (1-Data!$O108), 1) * IF(AND($K$3="Yes", ISNUMBER(Data!$Q108)), (1-Data!$Q108), 1))</f>
        <v>0</v>
      </c>
      <c r="AX108" s="3">
        <f>IF(OR(Data!AY108="", Data!$H108="", $G108=""), 0, ((Data!AY108*Data!$H108*$G108)/2000) * IF(AND(AX$5="Particulate", ISNUMBER(Data!$O108)), (1-Data!$O108), 1) * IF(AND($K$3="Yes", ISNUMBER(Data!$Q108)), (1-Data!$Q108), 1))</f>
        <v>0</v>
      </c>
      <c r="AY108" s="3">
        <f>IF(OR(Data!AZ108="", Data!$H108="", $G108=""), 0, ((Data!AZ108*Data!$H108*$G108)/2000) * IF(AND(AY$5="Particulate", ISNUMBER(Data!$O108)), (1-Data!$O108), 1) * IF(AND($K$3="Yes", ISNUMBER(Data!$Q108)), (1-Data!$Q108), 1))</f>
        <v>0</v>
      </c>
      <c r="AZ108" s="3">
        <f>IF(OR(Data!BA108="", Data!$H108="", $G108=""), 0, ((Data!BA108*Data!$H108*$G108)/2000) * IF(AND(AZ$5="Particulate", ISNUMBER(Data!$O108)), (1-Data!$O108), 1) * IF(AND($K$3="Yes", ISNUMBER(Data!$Q108)), (1-Data!$Q108), 1))</f>
        <v>0</v>
      </c>
      <c r="BA108" s="3">
        <f>IF(OR(Data!BB108="", Data!$H108="", $G108=""), 0, ((Data!BB108*Data!$H108*$G108)/2000) * IF(AND(BA$5="Particulate", ISNUMBER(Data!$O108)), (1-Data!$O108), 1) * IF(AND($K$3="Yes", ISNUMBER(Data!$Q108)), (1-Data!$Q108), 1))</f>
        <v>0</v>
      </c>
      <c r="BB108" s="3">
        <f>IF(OR(Data!BC108="", Data!$H108="", $G108=""), 0, ((Data!BC108*Data!$H108*$G108)/2000) * IF(AND(BB$5="Particulate", ISNUMBER(Data!$O108)), (1-Data!$O108), 1) * IF(AND($K$3="Yes", ISNUMBER(Data!$Q108)), (1-Data!$Q108), 1))</f>
        <v>0</v>
      </c>
      <c r="BC108" s="3">
        <f>IF(OR(Data!BD108="", Data!$H108="", $G108=""), 0, ((Data!BD108*Data!$H108*$G108)/2000) * IF(AND(BC$5="Particulate", ISNUMBER(Data!$O108)), (1-Data!$O108), 1) * IF(AND($K$3="Yes", ISNUMBER(Data!$Q108)), (1-Data!$Q108), 1))</f>
        <v>0</v>
      </c>
      <c r="BD108" s="3">
        <f>IF(OR(Data!BE108="", Data!$H108="", $G108=""), 0, ((Data!BE108*Data!$H108*$G108)/2000) * IF(AND(BD$5="Particulate", ISNUMBER(Data!$O108)), (1-Data!$O108), 1) * IF(AND($K$3="Yes", ISNUMBER(Data!$Q108)), (1-Data!$Q108), 1))</f>
        <v>0</v>
      </c>
      <c r="BE108" s="3">
        <f>IF(OR(Data!BF108="", Data!$H108="", $G108=""), 0, ((Data!BF108*Data!$H108*$G108)/2000) * IF(AND(BE$5="Particulate", ISNUMBER(Data!$O108)), (1-Data!$O108), 1) * IF(AND($K$3="Yes", ISNUMBER(Data!$Q108)), (1-Data!$Q108), 1))</f>
        <v>0</v>
      </c>
      <c r="BF108" s="3">
        <f>IF(OR(Data!BG108="", Data!$H108="", $G108=""), 0, ((Data!BG108*Data!$H108*$G108)/2000) * IF(AND(BF$5="Particulate", ISNUMBER(Data!$O108)), (1-Data!$O108), 1) * IF(AND($K$3="Yes", ISNUMBER(Data!$Q108)), (1-Data!$Q108), 1))</f>
        <v>0</v>
      </c>
      <c r="BG108" s="3">
        <f>IF(OR(Data!BH108="", Data!$H108="", $G108=""), 0, ((Data!BH108*Data!$H108*$G108)/2000) * IF(AND(BG$5="Particulate", ISNUMBER(Data!$O108)), (1-Data!$O108), 1) * IF(AND($K$3="Yes", ISNUMBER(Data!$Q108)), (1-Data!$Q108), 1))</f>
        <v>0</v>
      </c>
      <c r="BH108" s="3">
        <f>IF(OR(Data!BI108="", Data!$H108="", $G108=""), 0, ((Data!BI108*Data!$H108*$G108)/2000) * IF(AND(BH$5="Particulate", ISNUMBER(Data!$O108)), (1-Data!$O108), 1) * IF(AND($K$3="Yes", ISNUMBER(Data!$Q108)), (1-Data!$Q108), 1))</f>
        <v>0</v>
      </c>
      <c r="BI108" s="3">
        <f>IF(OR(Data!BJ108="", Data!$H108="", $G108=""), 0, ((Data!BJ108*Data!$H108*$G108)/2000) * IF(AND(BI$5="Particulate", ISNUMBER(Data!$O108)), (1-Data!$O108), 1) * IF(AND($K$3="Yes", ISNUMBER(Data!$Q108)), (1-Data!$Q108), 1))</f>
        <v>0</v>
      </c>
      <c r="BJ108" s="3">
        <f>IF(OR(Data!BK108="", Data!$H108="", $G108=""), 0, ((Data!BK108*Data!$H108*$G108)/2000) * IF(AND(BJ$5="Particulate", ISNUMBER(Data!$O108)), (1-Data!$O108), 1) * IF(AND($K$3="Yes", ISNUMBER(Data!$Q108)), (1-Data!$Q108), 1))</f>
        <v>0</v>
      </c>
      <c r="BK108" s="3">
        <f>IF(OR(Data!BL108="", Data!$H108="", $G108=""), 0, ((Data!BL108*Data!$H108*$G108)/2000) * IF(AND(BK$5="Particulate", ISNUMBER(Data!$O108)), (1-Data!$O108), 1) * IF(AND($K$3="Yes", ISNUMBER(Data!$Q108)), (1-Data!$Q108), 1))</f>
        <v>0</v>
      </c>
      <c r="BL108" s="3">
        <f>IF(OR(Data!BM108="", Data!$H108="", $G108=""), 0, ((Data!BM108*Data!$H108*$G108)/2000) * IF(AND(BL$5="Particulate", ISNUMBER(Data!$O108)), (1-Data!$O108), 1) * IF(AND($K$3="Yes", ISNUMBER(Data!$Q108)), (1-Data!$Q108), 1))</f>
        <v>0</v>
      </c>
      <c r="BM108" s="3">
        <f>IF(OR(Data!BN108="", Data!$H108="", $G108=""), 0, ((Data!BN108*Data!$H108*$G108)/2000) * IF(AND(BM$5="Particulate", ISNUMBER(Data!$O108)), (1-Data!$O108), 1) * IF(AND($K$3="Yes", ISNUMBER(Data!$Q108)), (1-Data!$Q108), 1))</f>
        <v>0</v>
      </c>
      <c r="BN108" s="3">
        <f>IF(OR(Data!BO108="", Data!$H108="", $G108=""), 0, ((Data!BO108*Data!$H108*$G108)/2000) * IF(AND(BN$5="Particulate", ISNUMBER(Data!$O108)), (1-Data!$O108), 1) * IF(AND($K$3="Yes", ISNUMBER(Data!$Q108)), (1-Data!$Q108), 1))</f>
        <v>0</v>
      </c>
      <c r="BO108" s="3">
        <f>IF(OR(Data!BP108="", Data!$H108="", $G108=""), 0, ((Data!BP108*Data!$H108*$G108)/2000) * IF(AND(BO$5="Particulate", ISNUMBER(Data!$O108)), (1-Data!$O108), 1) * IF(AND($K$3="Yes", ISNUMBER(Data!$Q108)), (1-Data!$Q108), 1))</f>
        <v>0</v>
      </c>
      <c r="BP108" s="3">
        <f>IF(OR(Data!BQ108="", Data!$H108="", $G108=""), 0, ((Data!BQ108*Data!$H108*$G108)/2000) * IF(AND(BP$5="Particulate", ISNUMBER(Data!$O108)), (1-Data!$O108), 1) * IF(AND($K$3="Yes", ISNUMBER(Data!$Q108)), (1-Data!$Q108), 1))</f>
        <v>0</v>
      </c>
      <c r="BQ108" s="3">
        <f>IF(OR(Data!BR108="", Data!$H108="", $G108=""), 0, ((Data!BR108*Data!$H108*$G108)/2000) * IF(AND(BQ$5="Particulate", ISNUMBER(Data!$O108)), (1-Data!$O108), 1) * IF(AND($K$3="Yes", ISNUMBER(Data!$Q108)), (1-Data!$Q108), 1))</f>
        <v>0</v>
      </c>
      <c r="BR108" s="3">
        <f>IF(OR(Data!BS108="", Data!$H108="", $G108=""), 0, ((Data!BS108*Data!$H108*$G108)/2000) * IF(AND(BR$5="Particulate", ISNUMBER(Data!$O108)), (1-Data!$O108), 1) * IF(AND($K$3="Yes", ISNUMBER(Data!$Q108)), (1-Data!$Q108), 1))</f>
        <v>0</v>
      </c>
      <c r="BS108" s="3">
        <f>IF(OR(Data!BT108="", Data!$H108="", $G108=""), 0, ((Data!BT108*Data!$H108*$G108)/2000) * IF(AND(BS$5="Particulate", ISNUMBER(Data!$O108)), (1-Data!$O108), 1) * IF(AND($K$3="Yes", ISNUMBER(Data!$Q108)), (1-Data!$Q108), 1))</f>
        <v>0</v>
      </c>
      <c r="BT108" s="3">
        <f>IF(OR(Data!BU108="", Data!$H108="", $G108=""), 0, ((Data!BU108*Data!$H108*$G108)/2000) * IF(AND(BT$5="Particulate", ISNUMBER(Data!$O108)), (1-Data!$O108), 1) * IF(AND($K$3="Yes", ISNUMBER(Data!$Q108)), (1-Data!$Q108), 1))</f>
        <v>0</v>
      </c>
      <c r="BU108" s="3">
        <f>IF(OR(Data!BV108="", Data!$H108="", $G108=""), 0, ((Data!BV108*Data!$H108*$G108)/2000) * IF(AND(BU$5="Particulate", ISNUMBER(Data!$O108)), (1-Data!$O108), 1) * IF(AND($K$3="Yes", ISNUMBER(Data!$Q108)), (1-Data!$Q108), 1))</f>
        <v>0</v>
      </c>
      <c r="BV108" s="3">
        <f>IF(OR(Data!BW108="", Data!$H108="", $G108=""), 0, ((Data!BW108*Data!$H108*$G108)/2000) * IF(AND(BV$5="Particulate", ISNUMBER(Data!$O108)), (1-Data!$O108), 1) * IF(AND($K$3="Yes", ISNUMBER(Data!$Q108)), (1-Data!$Q108), 1))</f>
        <v>0</v>
      </c>
      <c r="BW108" s="3">
        <f>IF(OR(Data!BX108="", Data!$H108="", $G108=""), 0, ((Data!BX108*Data!$H108*$G108)/2000) * IF(AND(BW$5="Particulate", ISNUMBER(Data!$O108)), (1-Data!$O108), 1) * IF(AND($K$3="Yes", ISNUMBER(Data!$Q108)), (1-Data!$Q108), 1))</f>
        <v>0</v>
      </c>
      <c r="BX108" s="3">
        <f>IF(OR(Data!BY108="", Data!$H108="", $G108=""), 0, ((Data!BY108*Data!$H108*$G108)/2000) * IF(AND(BX$5="Particulate", ISNUMBER(Data!$O108)), (1-Data!$O108), 1) * IF(AND($K$3="Yes", ISNUMBER(Data!$Q108)), (1-Data!$Q108), 1))</f>
        <v>0</v>
      </c>
      <c r="BY108" s="3">
        <f>IF(OR(Data!BZ108="", Data!$H108="", $G108=""), 0, ((Data!BZ108*Data!$H108*$G108)/2000) * IF(AND(BY$5="Particulate", ISNUMBER(Data!$O108)), (1-Data!$O108), 1) * IF(AND($K$3="Yes", ISNUMBER(Data!$Q108)), (1-Data!$Q108), 1))</f>
        <v>0</v>
      </c>
      <c r="BZ108" s="3">
        <f>IF(OR(Data!CA108="", Data!$H108="", $G108=""), 0, ((Data!CA108*Data!$H108*$G108)/2000) * IF(AND(BZ$5="Particulate", ISNUMBER(Data!$O108)), (1-Data!$O108), 1) * IF(AND($K$3="Yes", ISNUMBER(Data!$Q108)), (1-Data!$Q108), 1))</f>
        <v>0</v>
      </c>
    </row>
    <row r="109" spans="1:78" x14ac:dyDescent="0.25">
      <c r="A109" s="347">
        <f>Data!A109</f>
        <v>101</v>
      </c>
      <c r="B109" s="108">
        <f>Data!B109</f>
        <v>0</v>
      </c>
      <c r="C109" s="108">
        <f>Data!C109</f>
        <v>0</v>
      </c>
      <c r="D109" s="108">
        <f>Data!D109</f>
        <v>0</v>
      </c>
      <c r="E109" s="108">
        <f>Data!E109</f>
        <v>0</v>
      </c>
      <c r="F109" s="108">
        <f>Data!F109</f>
        <v>0</v>
      </c>
      <c r="G109" s="189"/>
      <c r="Q109" s="365">
        <f>IF(ISNUMBER(Data!$K109), (Data!$K109*$G109)/2000, IF(AND(ISNUMBER(Data!$H109), ISNUMBER(Data!$I109)), (Data!$H109*Data!$I109*$G109)/2000, 0))</f>
        <v>0</v>
      </c>
      <c r="R109" s="17">
        <f>IF(ISNUMBER(Data!$L109), (Data!$L109*$G109)/2000, IF(AND(ISNUMBER(Data!$H109), ISNUMBER(Data!$J109)), (Data!$H109*Data!$J109*$G109)/2000, 0)) * IF(ISNUMBER(Data!$O109), 1-Data!$O109, 1) * IF(AND($K$3="yes",ISNUMBER(Data!$Q109)),(1-Data!$Q109),1)</f>
        <v>0</v>
      </c>
      <c r="S109" s="3">
        <f>IF(OR(Data!T109="", Data!$H109="", $G109=""), 0, ((Data!T109*Data!$H109*$G109)/2000) * IF(AND(S$5="Particulate", ISNUMBER(Data!$O109)), (1-Data!$O109), 1) * IF(AND($K$3="Yes", ISNUMBER(Data!$Q109)), (1-Data!$Q109), 1))</f>
        <v>0</v>
      </c>
      <c r="T109" s="3">
        <f>IF(OR(Data!U109="", Data!$H109="", $G109=""), 0, ((Data!U109*Data!$H109*$G109)/2000) * IF(AND(T$5="Particulate", ISNUMBER(Data!$O109)), (1-Data!$O109), 1) * IF(AND($K$3="Yes", ISNUMBER(Data!$Q109)), (1-Data!$Q109), 1))</f>
        <v>0</v>
      </c>
      <c r="U109" s="3">
        <f>IF(OR(Data!V109="", Data!$H109="", $G109=""), 0, ((Data!V109*Data!$H109*$G109)/2000) * IF(AND(U$5="Particulate", ISNUMBER(Data!$O109)), (1-Data!$O109), 1) * IF(AND($K$3="Yes", ISNUMBER(Data!$Q109)), (1-Data!$Q109), 1))</f>
        <v>0</v>
      </c>
      <c r="V109" s="3">
        <f>IF(OR(Data!W109="", Data!$H109="", $G109=""), 0, ((Data!W109*Data!$H109*$G109)/2000) * IF(AND(V$5="Particulate", ISNUMBER(Data!$O109)), (1-Data!$O109), 1) * IF(AND($K$3="Yes", ISNUMBER(Data!$Q109)), (1-Data!$Q109), 1))</f>
        <v>0</v>
      </c>
      <c r="W109" s="3">
        <f>IF(OR(Data!X109="", Data!$H109="", $G109=""), 0, ((Data!X109*Data!$H109*$G109)/2000) * IF(AND(W$5="Particulate", ISNUMBER(Data!$O109)), (1-Data!$O109), 1) * IF(AND($K$3="Yes", ISNUMBER(Data!$Q109)), (1-Data!$Q109), 1))</f>
        <v>0</v>
      </c>
      <c r="X109" s="3">
        <f>IF(OR(Data!Y109="", Data!$H109="", $G109=""), 0, ((Data!Y109*Data!$H109*$G109)/2000) * IF(AND(X$5="Particulate", ISNUMBER(Data!$O109)), (1-Data!$O109), 1) * IF(AND($K$3="Yes", ISNUMBER(Data!$Q109)), (1-Data!$Q109), 1))</f>
        <v>0</v>
      </c>
      <c r="Y109" s="3">
        <f>IF(OR(Data!Z109="", Data!$H109="", $G109=""), 0, ((Data!Z109*Data!$H109*$G109)/2000) * IF(AND(Y$5="Particulate", ISNUMBER(Data!$O109)), (1-Data!$O109), 1) * IF(AND($K$3="Yes", ISNUMBER(Data!$Q109)), (1-Data!$Q109), 1))</f>
        <v>0</v>
      </c>
      <c r="Z109" s="3">
        <f>IF(OR(Data!AA109="", Data!$H109="", $G109=""), 0, ((Data!AA109*Data!$H109*$G109)/2000) * IF(AND(Z$5="Particulate", ISNUMBER(Data!$O109)), (1-Data!$O109), 1) * IF(AND($K$3="Yes", ISNUMBER(Data!$Q109)), (1-Data!$Q109), 1))</f>
        <v>0</v>
      </c>
      <c r="AA109" s="3">
        <f>IF(OR(Data!AB109="", Data!$H109="", $G109=""), 0, ((Data!AB109*Data!$H109*$G109)/2000) * IF(AND(AA$5="Particulate", ISNUMBER(Data!$O109)), (1-Data!$O109), 1) * IF(AND($K$3="Yes", ISNUMBER(Data!$Q109)), (1-Data!$Q109), 1))</f>
        <v>0</v>
      </c>
      <c r="AB109" s="3">
        <f>IF(OR(Data!AC109="", Data!$H109="", $G109=""), 0, ((Data!AC109*Data!$H109*$G109)/2000) * IF(AND(AB$5="Particulate", ISNUMBER(Data!$O109)), (1-Data!$O109), 1) * IF(AND($K$3="Yes", ISNUMBER(Data!$Q109)), (1-Data!$Q109), 1))</f>
        <v>0</v>
      </c>
      <c r="AC109" s="3">
        <f>IF(OR(Data!AD109="", Data!$H109="", $G109=""), 0, ((Data!AD109*Data!$H109*$G109)/2000) * IF(AND(AC$5="Particulate", ISNUMBER(Data!$O109)), (1-Data!$O109), 1) * IF(AND($K$3="Yes", ISNUMBER(Data!$Q109)), (1-Data!$Q109), 1))</f>
        <v>0</v>
      </c>
      <c r="AD109" s="3">
        <f>IF(OR(Data!AE109="", Data!$H109="", $G109=""), 0, ((Data!AE109*Data!$H109*$G109)/2000) * IF(AND(AD$5="Particulate", ISNUMBER(Data!$O109)), (1-Data!$O109), 1) * IF(AND($K$3="Yes", ISNUMBER(Data!$Q109)), (1-Data!$Q109), 1))</f>
        <v>0</v>
      </c>
      <c r="AE109" s="3">
        <f>IF(OR(Data!AF109="", Data!$H109="", $G109=""), 0, ((Data!AF109*Data!$H109*$G109)/2000) * IF(AND(AE$5="Particulate", ISNUMBER(Data!$O109)), (1-Data!$O109), 1) * IF(AND($K$3="Yes", ISNUMBER(Data!$Q109)), (1-Data!$Q109), 1))</f>
        <v>0</v>
      </c>
      <c r="AF109" s="3">
        <f>IF(OR(Data!AG109="", Data!$H109="", $G109=""), 0, ((Data!AG109*Data!$H109*$G109)/2000) * IF(AND(AF$5="Particulate", ISNUMBER(Data!$O109)), (1-Data!$O109), 1) * IF(AND($K$3="Yes", ISNUMBER(Data!$Q109)), (1-Data!$Q109), 1))</f>
        <v>0</v>
      </c>
      <c r="AG109" s="3">
        <f>IF(OR(Data!AH109="", Data!$H109="", $G109=""), 0, ((Data!AH109*Data!$H109*$G109)/2000) * IF(AND(AG$5="Particulate", ISNUMBER(Data!$O109)), (1-Data!$O109), 1) * IF(AND($K$3="Yes", ISNUMBER(Data!$Q109)), (1-Data!$Q109), 1))</f>
        <v>0</v>
      </c>
      <c r="AH109" s="3">
        <f>IF(OR(Data!AI109="", Data!$H109="", $G109=""), 0, ((Data!AI109*Data!$H109*$G109)/2000) * IF(AND(AH$5="Particulate", ISNUMBER(Data!$O109)), (1-Data!$O109), 1) * IF(AND($K$3="Yes", ISNUMBER(Data!$Q109)), (1-Data!$Q109), 1))</f>
        <v>0</v>
      </c>
      <c r="AI109" s="3">
        <f>IF(OR(Data!AJ109="", Data!$H109="", $G109=""), 0, ((Data!AJ109*Data!$H109*$G109)/2000) * IF(AND(AI$5="Particulate", ISNUMBER(Data!$O109)), (1-Data!$O109), 1) * IF(AND($K$3="Yes", ISNUMBER(Data!$Q109)), (1-Data!$Q109), 1))</f>
        <v>0</v>
      </c>
      <c r="AJ109" s="3">
        <f>IF(OR(Data!AK109="", Data!$H109="", $G109=""), 0, ((Data!AK109*Data!$H109*$G109)/2000) * IF(AND(AJ$5="Particulate", ISNUMBER(Data!$O109)), (1-Data!$O109), 1) * IF(AND($K$3="Yes", ISNUMBER(Data!$Q109)), (1-Data!$Q109), 1))</f>
        <v>0</v>
      </c>
      <c r="AK109" s="3">
        <f>IF(OR(Data!AL109="", Data!$H109="", $G109=""), 0, ((Data!AL109*Data!$H109*$G109)/2000) * IF(AND(AK$5="Particulate", ISNUMBER(Data!$O109)), (1-Data!$O109), 1) * IF(AND($K$3="Yes", ISNUMBER(Data!$Q109)), (1-Data!$Q109), 1))</f>
        <v>0</v>
      </c>
      <c r="AL109" s="3">
        <f>IF(OR(Data!AM109="", Data!$H109="", $G109=""), 0, ((Data!AM109*Data!$H109*$G109)/2000) * IF(AND(AL$5="Particulate", ISNUMBER(Data!$O109)), (1-Data!$O109), 1) * IF(AND($K$3="Yes", ISNUMBER(Data!$Q109)), (1-Data!$Q109), 1))</f>
        <v>0</v>
      </c>
      <c r="AM109" s="3">
        <f>IF(OR(Data!AN109="", Data!$H109="", $G109=""), 0, ((Data!AN109*Data!$H109*$G109)/2000) * IF(AND(AM$5="Particulate", ISNUMBER(Data!$O109)), (1-Data!$O109), 1) * IF(AND($K$3="Yes", ISNUMBER(Data!$Q109)), (1-Data!$Q109), 1))</f>
        <v>0</v>
      </c>
      <c r="AN109" s="3">
        <f>IF(OR(Data!AO109="", Data!$H109="", $G109=""), 0, ((Data!AO109*Data!$H109*$G109)/2000) * IF(AND(AN$5="Particulate", ISNUMBER(Data!$O109)), (1-Data!$O109), 1) * IF(AND($K$3="Yes", ISNUMBER(Data!$Q109)), (1-Data!$Q109), 1))</f>
        <v>0</v>
      </c>
      <c r="AO109" s="3">
        <f>IF(OR(Data!AP109="", Data!$H109="", $G109=""), 0, ((Data!AP109*Data!$H109*$G109)/2000) * IF(AND(AO$5="Particulate", ISNUMBER(Data!$O109)), (1-Data!$O109), 1) * IF(AND($K$3="Yes", ISNUMBER(Data!$Q109)), (1-Data!$Q109), 1))</f>
        <v>0</v>
      </c>
      <c r="AP109" s="3">
        <f>IF(OR(Data!AQ109="", Data!$H109="", $G109=""), 0, ((Data!AQ109*Data!$H109*$G109)/2000) * IF(AND(AP$5="Particulate", ISNUMBER(Data!$O109)), (1-Data!$O109), 1) * IF(AND($K$3="Yes", ISNUMBER(Data!$Q109)), (1-Data!$Q109), 1))</f>
        <v>0</v>
      </c>
      <c r="AQ109" s="3">
        <f>IF(OR(Data!AR109="", Data!$H109="", $G109=""), 0, ((Data!AR109*Data!$H109*$G109)/2000) * IF(AND(AQ$5="Particulate", ISNUMBER(Data!$O109)), (1-Data!$O109), 1) * IF(AND($K$3="Yes", ISNUMBER(Data!$Q109)), (1-Data!$Q109), 1))</f>
        <v>0</v>
      </c>
      <c r="AR109" s="3">
        <f>IF(OR(Data!AS109="", Data!$H109="", $G109=""), 0, ((Data!AS109*Data!$H109*$G109)/2000) * IF(AND(AR$5="Particulate", ISNUMBER(Data!$O109)), (1-Data!$O109), 1) * IF(AND($K$3="Yes", ISNUMBER(Data!$Q109)), (1-Data!$Q109), 1))</f>
        <v>0</v>
      </c>
      <c r="AS109" s="3">
        <f>IF(OR(Data!AT109="", Data!$H109="", $G109=""), 0, ((Data!AT109*Data!$H109*$G109)/2000) * IF(AND(AS$5="Particulate", ISNUMBER(Data!$O109)), (1-Data!$O109), 1) * IF(AND($K$3="Yes", ISNUMBER(Data!$Q109)), (1-Data!$Q109), 1))</f>
        <v>0</v>
      </c>
      <c r="AT109" s="3">
        <f>IF(OR(Data!AU109="", Data!$H109="", $G109=""), 0, ((Data!AU109*Data!$H109*$G109)/2000) * IF(AND(AT$5="Particulate", ISNUMBER(Data!$O109)), (1-Data!$O109), 1) * IF(AND($K$3="Yes", ISNUMBER(Data!$Q109)), (1-Data!$Q109), 1))</f>
        <v>0</v>
      </c>
      <c r="AU109" s="3">
        <f>IF(OR(Data!AV109="", Data!$H109="", $G109=""), 0, ((Data!AV109*Data!$H109*$G109)/2000) * IF(AND(AU$5="Particulate", ISNUMBER(Data!$O109)), (1-Data!$O109), 1) * IF(AND($K$3="Yes", ISNUMBER(Data!$Q109)), (1-Data!$Q109), 1))</f>
        <v>0</v>
      </c>
      <c r="AV109" s="3">
        <f>IF(OR(Data!AW109="", Data!$H109="", $G109=""), 0, ((Data!AW109*Data!$H109*$G109)/2000) * IF(AND(AV$5="Particulate", ISNUMBER(Data!$O109)), (1-Data!$O109), 1) * IF(AND($K$3="Yes", ISNUMBER(Data!$Q109)), (1-Data!$Q109), 1))</f>
        <v>0</v>
      </c>
      <c r="AW109" s="3">
        <f>IF(OR(Data!AX109="", Data!$H109="", $G109=""), 0, ((Data!AX109*Data!$H109*$G109)/2000) * IF(AND(AW$5="Particulate", ISNUMBER(Data!$O109)), (1-Data!$O109), 1) * IF(AND($K$3="Yes", ISNUMBER(Data!$Q109)), (1-Data!$Q109), 1))</f>
        <v>0</v>
      </c>
      <c r="AX109" s="3">
        <f>IF(OR(Data!AY109="", Data!$H109="", $G109=""), 0, ((Data!AY109*Data!$H109*$G109)/2000) * IF(AND(AX$5="Particulate", ISNUMBER(Data!$O109)), (1-Data!$O109), 1) * IF(AND($K$3="Yes", ISNUMBER(Data!$Q109)), (1-Data!$Q109), 1))</f>
        <v>0</v>
      </c>
      <c r="AY109" s="3">
        <f>IF(OR(Data!AZ109="", Data!$H109="", $G109=""), 0, ((Data!AZ109*Data!$H109*$G109)/2000) * IF(AND(AY$5="Particulate", ISNUMBER(Data!$O109)), (1-Data!$O109), 1) * IF(AND($K$3="Yes", ISNUMBER(Data!$Q109)), (1-Data!$Q109), 1))</f>
        <v>0</v>
      </c>
      <c r="AZ109" s="3">
        <f>IF(OR(Data!BA109="", Data!$H109="", $G109=""), 0, ((Data!BA109*Data!$H109*$G109)/2000) * IF(AND(AZ$5="Particulate", ISNUMBER(Data!$O109)), (1-Data!$O109), 1) * IF(AND($K$3="Yes", ISNUMBER(Data!$Q109)), (1-Data!$Q109), 1))</f>
        <v>0</v>
      </c>
      <c r="BA109" s="3">
        <f>IF(OR(Data!BB109="", Data!$H109="", $G109=""), 0, ((Data!BB109*Data!$H109*$G109)/2000) * IF(AND(BA$5="Particulate", ISNUMBER(Data!$O109)), (1-Data!$O109), 1) * IF(AND($K$3="Yes", ISNUMBER(Data!$Q109)), (1-Data!$Q109), 1))</f>
        <v>0</v>
      </c>
      <c r="BB109" s="3">
        <f>IF(OR(Data!BC109="", Data!$H109="", $G109=""), 0, ((Data!BC109*Data!$H109*$G109)/2000) * IF(AND(BB$5="Particulate", ISNUMBER(Data!$O109)), (1-Data!$O109), 1) * IF(AND($K$3="Yes", ISNUMBER(Data!$Q109)), (1-Data!$Q109), 1))</f>
        <v>0</v>
      </c>
      <c r="BC109" s="3">
        <f>IF(OR(Data!BD109="", Data!$H109="", $G109=""), 0, ((Data!BD109*Data!$H109*$G109)/2000) * IF(AND(BC$5="Particulate", ISNUMBER(Data!$O109)), (1-Data!$O109), 1) * IF(AND($K$3="Yes", ISNUMBER(Data!$Q109)), (1-Data!$Q109), 1))</f>
        <v>0</v>
      </c>
      <c r="BD109" s="3">
        <f>IF(OR(Data!BE109="", Data!$H109="", $G109=""), 0, ((Data!BE109*Data!$H109*$G109)/2000) * IF(AND(BD$5="Particulate", ISNUMBER(Data!$O109)), (1-Data!$O109), 1) * IF(AND($K$3="Yes", ISNUMBER(Data!$Q109)), (1-Data!$Q109), 1))</f>
        <v>0</v>
      </c>
      <c r="BE109" s="3">
        <f>IF(OR(Data!BF109="", Data!$H109="", $G109=""), 0, ((Data!BF109*Data!$H109*$G109)/2000) * IF(AND(BE$5="Particulate", ISNUMBER(Data!$O109)), (1-Data!$O109), 1) * IF(AND($K$3="Yes", ISNUMBER(Data!$Q109)), (1-Data!$Q109), 1))</f>
        <v>0</v>
      </c>
      <c r="BF109" s="3">
        <f>IF(OR(Data!BG109="", Data!$H109="", $G109=""), 0, ((Data!BG109*Data!$H109*$G109)/2000) * IF(AND(BF$5="Particulate", ISNUMBER(Data!$O109)), (1-Data!$O109), 1) * IF(AND($K$3="Yes", ISNUMBER(Data!$Q109)), (1-Data!$Q109), 1))</f>
        <v>0</v>
      </c>
      <c r="BG109" s="3">
        <f>IF(OR(Data!BH109="", Data!$H109="", $G109=""), 0, ((Data!BH109*Data!$H109*$G109)/2000) * IF(AND(BG$5="Particulate", ISNUMBER(Data!$O109)), (1-Data!$O109), 1) * IF(AND($K$3="Yes", ISNUMBER(Data!$Q109)), (1-Data!$Q109), 1))</f>
        <v>0</v>
      </c>
      <c r="BH109" s="3">
        <f>IF(OR(Data!BI109="", Data!$H109="", $G109=""), 0, ((Data!BI109*Data!$H109*$G109)/2000) * IF(AND(BH$5="Particulate", ISNUMBER(Data!$O109)), (1-Data!$O109), 1) * IF(AND($K$3="Yes", ISNUMBER(Data!$Q109)), (1-Data!$Q109), 1))</f>
        <v>0</v>
      </c>
      <c r="BI109" s="3">
        <f>IF(OR(Data!BJ109="", Data!$H109="", $G109=""), 0, ((Data!BJ109*Data!$H109*$G109)/2000) * IF(AND(BI$5="Particulate", ISNUMBER(Data!$O109)), (1-Data!$O109), 1) * IF(AND($K$3="Yes", ISNUMBER(Data!$Q109)), (1-Data!$Q109), 1))</f>
        <v>0</v>
      </c>
      <c r="BJ109" s="3">
        <f>IF(OR(Data!BK109="", Data!$H109="", $G109=""), 0, ((Data!BK109*Data!$H109*$G109)/2000) * IF(AND(BJ$5="Particulate", ISNUMBER(Data!$O109)), (1-Data!$O109), 1) * IF(AND($K$3="Yes", ISNUMBER(Data!$Q109)), (1-Data!$Q109), 1))</f>
        <v>0</v>
      </c>
      <c r="BK109" s="3">
        <f>IF(OR(Data!BL109="", Data!$H109="", $G109=""), 0, ((Data!BL109*Data!$H109*$G109)/2000) * IF(AND(BK$5="Particulate", ISNUMBER(Data!$O109)), (1-Data!$O109), 1) * IF(AND($K$3="Yes", ISNUMBER(Data!$Q109)), (1-Data!$Q109), 1))</f>
        <v>0</v>
      </c>
      <c r="BL109" s="3">
        <f>IF(OR(Data!BM109="", Data!$H109="", $G109=""), 0, ((Data!BM109*Data!$H109*$G109)/2000) * IF(AND(BL$5="Particulate", ISNUMBER(Data!$O109)), (1-Data!$O109), 1) * IF(AND($K$3="Yes", ISNUMBER(Data!$Q109)), (1-Data!$Q109), 1))</f>
        <v>0</v>
      </c>
      <c r="BM109" s="3">
        <f>IF(OR(Data!BN109="", Data!$H109="", $G109=""), 0, ((Data!BN109*Data!$H109*$G109)/2000) * IF(AND(BM$5="Particulate", ISNUMBER(Data!$O109)), (1-Data!$O109), 1) * IF(AND($K$3="Yes", ISNUMBER(Data!$Q109)), (1-Data!$Q109), 1))</f>
        <v>0</v>
      </c>
      <c r="BN109" s="3">
        <f>IF(OR(Data!BO109="", Data!$H109="", $G109=""), 0, ((Data!BO109*Data!$H109*$G109)/2000) * IF(AND(BN$5="Particulate", ISNUMBER(Data!$O109)), (1-Data!$O109), 1) * IF(AND($K$3="Yes", ISNUMBER(Data!$Q109)), (1-Data!$Q109), 1))</f>
        <v>0</v>
      </c>
      <c r="BO109" s="3">
        <f>IF(OR(Data!BP109="", Data!$H109="", $G109=""), 0, ((Data!BP109*Data!$H109*$G109)/2000) * IF(AND(BO$5="Particulate", ISNUMBER(Data!$O109)), (1-Data!$O109), 1) * IF(AND($K$3="Yes", ISNUMBER(Data!$Q109)), (1-Data!$Q109), 1))</f>
        <v>0</v>
      </c>
      <c r="BP109" s="3">
        <f>IF(OR(Data!BQ109="", Data!$H109="", $G109=""), 0, ((Data!BQ109*Data!$H109*$G109)/2000) * IF(AND(BP$5="Particulate", ISNUMBER(Data!$O109)), (1-Data!$O109), 1) * IF(AND($K$3="Yes", ISNUMBER(Data!$Q109)), (1-Data!$Q109), 1))</f>
        <v>0</v>
      </c>
      <c r="BQ109" s="3">
        <f>IF(OR(Data!BR109="", Data!$H109="", $G109=""), 0, ((Data!BR109*Data!$H109*$G109)/2000) * IF(AND(BQ$5="Particulate", ISNUMBER(Data!$O109)), (1-Data!$O109), 1) * IF(AND($K$3="Yes", ISNUMBER(Data!$Q109)), (1-Data!$Q109), 1))</f>
        <v>0</v>
      </c>
      <c r="BR109" s="3">
        <f>IF(OR(Data!BS109="", Data!$H109="", $G109=""), 0, ((Data!BS109*Data!$H109*$G109)/2000) * IF(AND(BR$5="Particulate", ISNUMBER(Data!$O109)), (1-Data!$O109), 1) * IF(AND($K$3="Yes", ISNUMBER(Data!$Q109)), (1-Data!$Q109), 1))</f>
        <v>0</v>
      </c>
      <c r="BS109" s="3">
        <f>IF(OR(Data!BT109="", Data!$H109="", $G109=""), 0, ((Data!BT109*Data!$H109*$G109)/2000) * IF(AND(BS$5="Particulate", ISNUMBER(Data!$O109)), (1-Data!$O109), 1) * IF(AND($K$3="Yes", ISNUMBER(Data!$Q109)), (1-Data!$Q109), 1))</f>
        <v>0</v>
      </c>
      <c r="BT109" s="3">
        <f>IF(OR(Data!BU109="", Data!$H109="", $G109=""), 0, ((Data!BU109*Data!$H109*$G109)/2000) * IF(AND(BT$5="Particulate", ISNUMBER(Data!$O109)), (1-Data!$O109), 1) * IF(AND($K$3="Yes", ISNUMBER(Data!$Q109)), (1-Data!$Q109), 1))</f>
        <v>0</v>
      </c>
      <c r="BU109" s="3">
        <f>IF(OR(Data!BV109="", Data!$H109="", $G109=""), 0, ((Data!BV109*Data!$H109*$G109)/2000) * IF(AND(BU$5="Particulate", ISNUMBER(Data!$O109)), (1-Data!$O109), 1) * IF(AND($K$3="Yes", ISNUMBER(Data!$Q109)), (1-Data!$Q109), 1))</f>
        <v>0</v>
      </c>
      <c r="BV109" s="3">
        <f>IF(OR(Data!BW109="", Data!$H109="", $G109=""), 0, ((Data!BW109*Data!$H109*$G109)/2000) * IF(AND(BV$5="Particulate", ISNUMBER(Data!$O109)), (1-Data!$O109), 1) * IF(AND($K$3="Yes", ISNUMBER(Data!$Q109)), (1-Data!$Q109), 1))</f>
        <v>0</v>
      </c>
      <c r="BW109" s="3">
        <f>IF(OR(Data!BX109="", Data!$H109="", $G109=""), 0, ((Data!BX109*Data!$H109*$G109)/2000) * IF(AND(BW$5="Particulate", ISNUMBER(Data!$O109)), (1-Data!$O109), 1) * IF(AND($K$3="Yes", ISNUMBER(Data!$Q109)), (1-Data!$Q109), 1))</f>
        <v>0</v>
      </c>
      <c r="BX109" s="3">
        <f>IF(OR(Data!BY109="", Data!$H109="", $G109=""), 0, ((Data!BY109*Data!$H109*$G109)/2000) * IF(AND(BX$5="Particulate", ISNUMBER(Data!$O109)), (1-Data!$O109), 1) * IF(AND($K$3="Yes", ISNUMBER(Data!$Q109)), (1-Data!$Q109), 1))</f>
        <v>0</v>
      </c>
      <c r="BY109" s="3">
        <f>IF(OR(Data!BZ109="", Data!$H109="", $G109=""), 0, ((Data!BZ109*Data!$H109*$G109)/2000) * IF(AND(BY$5="Particulate", ISNUMBER(Data!$O109)), (1-Data!$O109), 1) * IF(AND($K$3="Yes", ISNUMBER(Data!$Q109)), (1-Data!$Q109), 1))</f>
        <v>0</v>
      </c>
      <c r="BZ109" s="3">
        <f>IF(OR(Data!CA109="", Data!$H109="", $G109=""), 0, ((Data!CA109*Data!$H109*$G109)/2000) * IF(AND(BZ$5="Particulate", ISNUMBER(Data!$O109)), (1-Data!$O109), 1) * IF(AND($K$3="Yes", ISNUMBER(Data!$Q109)), (1-Data!$Q109), 1))</f>
        <v>0</v>
      </c>
    </row>
    <row r="110" spans="1:78" x14ac:dyDescent="0.25">
      <c r="A110" s="347">
        <f>Data!A110</f>
        <v>102</v>
      </c>
      <c r="B110" s="108">
        <f>Data!B110</f>
        <v>0</v>
      </c>
      <c r="C110" s="108">
        <f>Data!C110</f>
        <v>0</v>
      </c>
      <c r="D110" s="108">
        <f>Data!D110</f>
        <v>0</v>
      </c>
      <c r="E110" s="108">
        <f>Data!E110</f>
        <v>0</v>
      </c>
      <c r="F110" s="108">
        <f>Data!F110</f>
        <v>0</v>
      </c>
      <c r="G110" s="189"/>
      <c r="Q110" s="365">
        <f>IF(ISNUMBER(Data!$K110), (Data!$K110*$G110)/2000, IF(AND(ISNUMBER(Data!$H110), ISNUMBER(Data!$I110)), (Data!$H110*Data!$I110*$G110)/2000, 0))</f>
        <v>0</v>
      </c>
      <c r="R110" s="17">
        <f>IF(ISNUMBER(Data!$L110), (Data!$L110*$G110)/2000, IF(AND(ISNUMBER(Data!$H110), ISNUMBER(Data!$J110)), (Data!$H110*Data!$J110*$G110)/2000, 0)) * IF(ISNUMBER(Data!$O110), 1-Data!$O110, 1) * IF(AND($K$3="yes",ISNUMBER(Data!$Q110)),(1-Data!$Q110),1)</f>
        <v>0</v>
      </c>
      <c r="S110" s="3">
        <f>IF(OR(Data!T110="", Data!$H110="", $G110=""), 0, ((Data!T110*Data!$H110*$G110)/2000) * IF(AND(S$5="Particulate", ISNUMBER(Data!$O110)), (1-Data!$O110), 1) * IF(AND($K$3="Yes", ISNUMBER(Data!$Q110)), (1-Data!$Q110), 1))</f>
        <v>0</v>
      </c>
      <c r="T110" s="3">
        <f>IF(OR(Data!U110="", Data!$H110="", $G110=""), 0, ((Data!U110*Data!$H110*$G110)/2000) * IF(AND(T$5="Particulate", ISNUMBER(Data!$O110)), (1-Data!$O110), 1) * IF(AND($K$3="Yes", ISNUMBER(Data!$Q110)), (1-Data!$Q110), 1))</f>
        <v>0</v>
      </c>
      <c r="U110" s="3">
        <f>IF(OR(Data!V110="", Data!$H110="", $G110=""), 0, ((Data!V110*Data!$H110*$G110)/2000) * IF(AND(U$5="Particulate", ISNUMBER(Data!$O110)), (1-Data!$O110), 1) * IF(AND($K$3="Yes", ISNUMBER(Data!$Q110)), (1-Data!$Q110), 1))</f>
        <v>0</v>
      </c>
      <c r="V110" s="3">
        <f>IF(OR(Data!W110="", Data!$H110="", $G110=""), 0, ((Data!W110*Data!$H110*$G110)/2000) * IF(AND(V$5="Particulate", ISNUMBER(Data!$O110)), (1-Data!$O110), 1) * IF(AND($K$3="Yes", ISNUMBER(Data!$Q110)), (1-Data!$Q110), 1))</f>
        <v>0</v>
      </c>
      <c r="W110" s="3">
        <f>IF(OR(Data!X110="", Data!$H110="", $G110=""), 0, ((Data!X110*Data!$H110*$G110)/2000) * IF(AND(W$5="Particulate", ISNUMBER(Data!$O110)), (1-Data!$O110), 1) * IF(AND($K$3="Yes", ISNUMBER(Data!$Q110)), (1-Data!$Q110), 1))</f>
        <v>0</v>
      </c>
      <c r="X110" s="3">
        <f>IF(OR(Data!Y110="", Data!$H110="", $G110=""), 0, ((Data!Y110*Data!$H110*$G110)/2000) * IF(AND(X$5="Particulate", ISNUMBER(Data!$O110)), (1-Data!$O110), 1) * IF(AND($K$3="Yes", ISNUMBER(Data!$Q110)), (1-Data!$Q110), 1))</f>
        <v>0</v>
      </c>
      <c r="Y110" s="3">
        <f>IF(OR(Data!Z110="", Data!$H110="", $G110=""), 0, ((Data!Z110*Data!$H110*$G110)/2000) * IF(AND(Y$5="Particulate", ISNUMBER(Data!$O110)), (1-Data!$O110), 1) * IF(AND($K$3="Yes", ISNUMBER(Data!$Q110)), (1-Data!$Q110), 1))</f>
        <v>0</v>
      </c>
      <c r="Z110" s="3">
        <f>IF(OR(Data!AA110="", Data!$H110="", $G110=""), 0, ((Data!AA110*Data!$H110*$G110)/2000) * IF(AND(Z$5="Particulate", ISNUMBER(Data!$O110)), (1-Data!$O110), 1) * IF(AND($K$3="Yes", ISNUMBER(Data!$Q110)), (1-Data!$Q110), 1))</f>
        <v>0</v>
      </c>
      <c r="AA110" s="3">
        <f>IF(OR(Data!AB110="", Data!$H110="", $G110=""), 0, ((Data!AB110*Data!$H110*$G110)/2000) * IF(AND(AA$5="Particulate", ISNUMBER(Data!$O110)), (1-Data!$O110), 1) * IF(AND($K$3="Yes", ISNUMBER(Data!$Q110)), (1-Data!$Q110), 1))</f>
        <v>0</v>
      </c>
      <c r="AB110" s="3">
        <f>IF(OR(Data!AC110="", Data!$H110="", $G110=""), 0, ((Data!AC110*Data!$H110*$G110)/2000) * IF(AND(AB$5="Particulate", ISNUMBER(Data!$O110)), (1-Data!$O110), 1) * IF(AND($K$3="Yes", ISNUMBER(Data!$Q110)), (1-Data!$Q110), 1))</f>
        <v>0</v>
      </c>
      <c r="AC110" s="3">
        <f>IF(OR(Data!AD110="", Data!$H110="", $G110=""), 0, ((Data!AD110*Data!$H110*$G110)/2000) * IF(AND(AC$5="Particulate", ISNUMBER(Data!$O110)), (1-Data!$O110), 1) * IF(AND($K$3="Yes", ISNUMBER(Data!$Q110)), (1-Data!$Q110), 1))</f>
        <v>0</v>
      </c>
      <c r="AD110" s="3">
        <f>IF(OR(Data!AE110="", Data!$H110="", $G110=""), 0, ((Data!AE110*Data!$H110*$G110)/2000) * IF(AND(AD$5="Particulate", ISNUMBER(Data!$O110)), (1-Data!$O110), 1) * IF(AND($K$3="Yes", ISNUMBER(Data!$Q110)), (1-Data!$Q110), 1))</f>
        <v>0</v>
      </c>
      <c r="AE110" s="3">
        <f>IF(OR(Data!AF110="", Data!$H110="", $G110=""), 0, ((Data!AF110*Data!$H110*$G110)/2000) * IF(AND(AE$5="Particulate", ISNUMBER(Data!$O110)), (1-Data!$O110), 1) * IF(AND($K$3="Yes", ISNUMBER(Data!$Q110)), (1-Data!$Q110), 1))</f>
        <v>0</v>
      </c>
      <c r="AF110" s="3">
        <f>IF(OR(Data!AG110="", Data!$H110="", $G110=""), 0, ((Data!AG110*Data!$H110*$G110)/2000) * IF(AND(AF$5="Particulate", ISNUMBER(Data!$O110)), (1-Data!$O110), 1) * IF(AND($K$3="Yes", ISNUMBER(Data!$Q110)), (1-Data!$Q110), 1))</f>
        <v>0</v>
      </c>
      <c r="AG110" s="3">
        <f>IF(OR(Data!AH110="", Data!$H110="", $G110=""), 0, ((Data!AH110*Data!$H110*$G110)/2000) * IF(AND(AG$5="Particulate", ISNUMBER(Data!$O110)), (1-Data!$O110), 1) * IF(AND($K$3="Yes", ISNUMBER(Data!$Q110)), (1-Data!$Q110), 1))</f>
        <v>0</v>
      </c>
      <c r="AH110" s="3">
        <f>IF(OR(Data!AI110="", Data!$H110="", $G110=""), 0, ((Data!AI110*Data!$H110*$G110)/2000) * IF(AND(AH$5="Particulate", ISNUMBER(Data!$O110)), (1-Data!$O110), 1) * IF(AND($K$3="Yes", ISNUMBER(Data!$Q110)), (1-Data!$Q110), 1))</f>
        <v>0</v>
      </c>
      <c r="AI110" s="3">
        <f>IF(OR(Data!AJ110="", Data!$H110="", $G110=""), 0, ((Data!AJ110*Data!$H110*$G110)/2000) * IF(AND(AI$5="Particulate", ISNUMBER(Data!$O110)), (1-Data!$O110), 1) * IF(AND($K$3="Yes", ISNUMBER(Data!$Q110)), (1-Data!$Q110), 1))</f>
        <v>0</v>
      </c>
      <c r="AJ110" s="3">
        <f>IF(OR(Data!AK110="", Data!$H110="", $G110=""), 0, ((Data!AK110*Data!$H110*$G110)/2000) * IF(AND(AJ$5="Particulate", ISNUMBER(Data!$O110)), (1-Data!$O110), 1) * IF(AND($K$3="Yes", ISNUMBER(Data!$Q110)), (1-Data!$Q110), 1))</f>
        <v>0</v>
      </c>
      <c r="AK110" s="3">
        <f>IF(OR(Data!AL110="", Data!$H110="", $G110=""), 0, ((Data!AL110*Data!$H110*$G110)/2000) * IF(AND(AK$5="Particulate", ISNUMBER(Data!$O110)), (1-Data!$O110), 1) * IF(AND($K$3="Yes", ISNUMBER(Data!$Q110)), (1-Data!$Q110), 1))</f>
        <v>0</v>
      </c>
      <c r="AL110" s="3">
        <f>IF(OR(Data!AM110="", Data!$H110="", $G110=""), 0, ((Data!AM110*Data!$H110*$G110)/2000) * IF(AND(AL$5="Particulate", ISNUMBER(Data!$O110)), (1-Data!$O110), 1) * IF(AND($K$3="Yes", ISNUMBER(Data!$Q110)), (1-Data!$Q110), 1))</f>
        <v>0</v>
      </c>
      <c r="AM110" s="3">
        <f>IF(OR(Data!AN110="", Data!$H110="", $G110=""), 0, ((Data!AN110*Data!$H110*$G110)/2000) * IF(AND(AM$5="Particulate", ISNUMBER(Data!$O110)), (1-Data!$O110), 1) * IF(AND($K$3="Yes", ISNUMBER(Data!$Q110)), (1-Data!$Q110), 1))</f>
        <v>0</v>
      </c>
      <c r="AN110" s="3">
        <f>IF(OR(Data!AO110="", Data!$H110="", $G110=""), 0, ((Data!AO110*Data!$H110*$G110)/2000) * IF(AND(AN$5="Particulate", ISNUMBER(Data!$O110)), (1-Data!$O110), 1) * IF(AND($K$3="Yes", ISNUMBER(Data!$Q110)), (1-Data!$Q110), 1))</f>
        <v>0</v>
      </c>
      <c r="AO110" s="3">
        <f>IF(OR(Data!AP110="", Data!$H110="", $G110=""), 0, ((Data!AP110*Data!$H110*$G110)/2000) * IF(AND(AO$5="Particulate", ISNUMBER(Data!$O110)), (1-Data!$O110), 1) * IF(AND($K$3="Yes", ISNUMBER(Data!$Q110)), (1-Data!$Q110), 1))</f>
        <v>0</v>
      </c>
      <c r="AP110" s="3">
        <f>IF(OR(Data!AQ110="", Data!$H110="", $G110=""), 0, ((Data!AQ110*Data!$H110*$G110)/2000) * IF(AND(AP$5="Particulate", ISNUMBER(Data!$O110)), (1-Data!$O110), 1) * IF(AND($K$3="Yes", ISNUMBER(Data!$Q110)), (1-Data!$Q110), 1))</f>
        <v>0</v>
      </c>
      <c r="AQ110" s="3">
        <f>IF(OR(Data!AR110="", Data!$H110="", $G110=""), 0, ((Data!AR110*Data!$H110*$G110)/2000) * IF(AND(AQ$5="Particulate", ISNUMBER(Data!$O110)), (1-Data!$O110), 1) * IF(AND($K$3="Yes", ISNUMBER(Data!$Q110)), (1-Data!$Q110), 1))</f>
        <v>0</v>
      </c>
      <c r="AR110" s="3">
        <f>IF(OR(Data!AS110="", Data!$H110="", $G110=""), 0, ((Data!AS110*Data!$H110*$G110)/2000) * IF(AND(AR$5="Particulate", ISNUMBER(Data!$O110)), (1-Data!$O110), 1) * IF(AND($K$3="Yes", ISNUMBER(Data!$Q110)), (1-Data!$Q110), 1))</f>
        <v>0</v>
      </c>
      <c r="AS110" s="3">
        <f>IF(OR(Data!AT110="", Data!$H110="", $G110=""), 0, ((Data!AT110*Data!$H110*$G110)/2000) * IF(AND(AS$5="Particulate", ISNUMBER(Data!$O110)), (1-Data!$O110), 1) * IF(AND($K$3="Yes", ISNUMBER(Data!$Q110)), (1-Data!$Q110), 1))</f>
        <v>0</v>
      </c>
      <c r="AT110" s="3">
        <f>IF(OR(Data!AU110="", Data!$H110="", $G110=""), 0, ((Data!AU110*Data!$H110*$G110)/2000) * IF(AND(AT$5="Particulate", ISNUMBER(Data!$O110)), (1-Data!$O110), 1) * IF(AND($K$3="Yes", ISNUMBER(Data!$Q110)), (1-Data!$Q110), 1))</f>
        <v>0</v>
      </c>
      <c r="AU110" s="3">
        <f>IF(OR(Data!AV110="", Data!$H110="", $G110=""), 0, ((Data!AV110*Data!$H110*$G110)/2000) * IF(AND(AU$5="Particulate", ISNUMBER(Data!$O110)), (1-Data!$O110), 1) * IF(AND($K$3="Yes", ISNUMBER(Data!$Q110)), (1-Data!$Q110), 1))</f>
        <v>0</v>
      </c>
      <c r="AV110" s="3">
        <f>IF(OR(Data!AW110="", Data!$H110="", $G110=""), 0, ((Data!AW110*Data!$H110*$G110)/2000) * IF(AND(AV$5="Particulate", ISNUMBER(Data!$O110)), (1-Data!$O110), 1) * IF(AND($K$3="Yes", ISNUMBER(Data!$Q110)), (1-Data!$Q110), 1))</f>
        <v>0</v>
      </c>
      <c r="AW110" s="3">
        <f>IF(OR(Data!AX110="", Data!$H110="", $G110=""), 0, ((Data!AX110*Data!$H110*$G110)/2000) * IF(AND(AW$5="Particulate", ISNUMBER(Data!$O110)), (1-Data!$O110), 1) * IF(AND($K$3="Yes", ISNUMBER(Data!$Q110)), (1-Data!$Q110), 1))</f>
        <v>0</v>
      </c>
      <c r="AX110" s="3">
        <f>IF(OR(Data!AY110="", Data!$H110="", $G110=""), 0, ((Data!AY110*Data!$H110*$G110)/2000) * IF(AND(AX$5="Particulate", ISNUMBER(Data!$O110)), (1-Data!$O110), 1) * IF(AND($K$3="Yes", ISNUMBER(Data!$Q110)), (1-Data!$Q110), 1))</f>
        <v>0</v>
      </c>
      <c r="AY110" s="3">
        <f>IF(OR(Data!AZ110="", Data!$H110="", $G110=""), 0, ((Data!AZ110*Data!$H110*$G110)/2000) * IF(AND(AY$5="Particulate", ISNUMBER(Data!$O110)), (1-Data!$O110), 1) * IF(AND($K$3="Yes", ISNUMBER(Data!$Q110)), (1-Data!$Q110), 1))</f>
        <v>0</v>
      </c>
      <c r="AZ110" s="3">
        <f>IF(OR(Data!BA110="", Data!$H110="", $G110=""), 0, ((Data!BA110*Data!$H110*$G110)/2000) * IF(AND(AZ$5="Particulate", ISNUMBER(Data!$O110)), (1-Data!$O110), 1) * IF(AND($K$3="Yes", ISNUMBER(Data!$Q110)), (1-Data!$Q110), 1))</f>
        <v>0</v>
      </c>
      <c r="BA110" s="3">
        <f>IF(OR(Data!BB110="", Data!$H110="", $G110=""), 0, ((Data!BB110*Data!$H110*$G110)/2000) * IF(AND(BA$5="Particulate", ISNUMBER(Data!$O110)), (1-Data!$O110), 1) * IF(AND($K$3="Yes", ISNUMBER(Data!$Q110)), (1-Data!$Q110), 1))</f>
        <v>0</v>
      </c>
      <c r="BB110" s="3">
        <f>IF(OR(Data!BC110="", Data!$H110="", $G110=""), 0, ((Data!BC110*Data!$H110*$G110)/2000) * IF(AND(BB$5="Particulate", ISNUMBER(Data!$O110)), (1-Data!$O110), 1) * IF(AND($K$3="Yes", ISNUMBER(Data!$Q110)), (1-Data!$Q110), 1))</f>
        <v>0</v>
      </c>
      <c r="BC110" s="3">
        <f>IF(OR(Data!BD110="", Data!$H110="", $G110=""), 0, ((Data!BD110*Data!$H110*$G110)/2000) * IF(AND(BC$5="Particulate", ISNUMBER(Data!$O110)), (1-Data!$O110), 1) * IF(AND($K$3="Yes", ISNUMBER(Data!$Q110)), (1-Data!$Q110), 1))</f>
        <v>0</v>
      </c>
      <c r="BD110" s="3">
        <f>IF(OR(Data!BE110="", Data!$H110="", $G110=""), 0, ((Data!BE110*Data!$H110*$G110)/2000) * IF(AND(BD$5="Particulate", ISNUMBER(Data!$O110)), (1-Data!$O110), 1) * IF(AND($K$3="Yes", ISNUMBER(Data!$Q110)), (1-Data!$Q110), 1))</f>
        <v>0</v>
      </c>
      <c r="BE110" s="3">
        <f>IF(OR(Data!BF110="", Data!$H110="", $G110=""), 0, ((Data!BF110*Data!$H110*$G110)/2000) * IF(AND(BE$5="Particulate", ISNUMBER(Data!$O110)), (1-Data!$O110), 1) * IF(AND($K$3="Yes", ISNUMBER(Data!$Q110)), (1-Data!$Q110), 1))</f>
        <v>0</v>
      </c>
      <c r="BF110" s="3">
        <f>IF(OR(Data!BG110="", Data!$H110="", $G110=""), 0, ((Data!BG110*Data!$H110*$G110)/2000) * IF(AND(BF$5="Particulate", ISNUMBER(Data!$O110)), (1-Data!$O110), 1) * IF(AND($K$3="Yes", ISNUMBER(Data!$Q110)), (1-Data!$Q110), 1))</f>
        <v>0</v>
      </c>
      <c r="BG110" s="3">
        <f>IF(OR(Data!BH110="", Data!$H110="", $G110=""), 0, ((Data!BH110*Data!$H110*$G110)/2000) * IF(AND(BG$5="Particulate", ISNUMBER(Data!$O110)), (1-Data!$O110), 1) * IF(AND($K$3="Yes", ISNUMBER(Data!$Q110)), (1-Data!$Q110), 1))</f>
        <v>0</v>
      </c>
      <c r="BH110" s="3">
        <f>IF(OR(Data!BI110="", Data!$H110="", $G110=""), 0, ((Data!BI110*Data!$H110*$G110)/2000) * IF(AND(BH$5="Particulate", ISNUMBER(Data!$O110)), (1-Data!$O110), 1) * IF(AND($K$3="Yes", ISNUMBER(Data!$Q110)), (1-Data!$Q110), 1))</f>
        <v>0</v>
      </c>
      <c r="BI110" s="3">
        <f>IF(OR(Data!BJ110="", Data!$H110="", $G110=""), 0, ((Data!BJ110*Data!$H110*$G110)/2000) * IF(AND(BI$5="Particulate", ISNUMBER(Data!$O110)), (1-Data!$O110), 1) * IF(AND($K$3="Yes", ISNUMBER(Data!$Q110)), (1-Data!$Q110), 1))</f>
        <v>0</v>
      </c>
      <c r="BJ110" s="3">
        <f>IF(OR(Data!BK110="", Data!$H110="", $G110=""), 0, ((Data!BK110*Data!$H110*$G110)/2000) * IF(AND(BJ$5="Particulate", ISNUMBER(Data!$O110)), (1-Data!$O110), 1) * IF(AND($K$3="Yes", ISNUMBER(Data!$Q110)), (1-Data!$Q110), 1))</f>
        <v>0</v>
      </c>
      <c r="BK110" s="3">
        <f>IF(OR(Data!BL110="", Data!$H110="", $G110=""), 0, ((Data!BL110*Data!$H110*$G110)/2000) * IF(AND(BK$5="Particulate", ISNUMBER(Data!$O110)), (1-Data!$O110), 1) * IF(AND($K$3="Yes", ISNUMBER(Data!$Q110)), (1-Data!$Q110), 1))</f>
        <v>0</v>
      </c>
      <c r="BL110" s="3">
        <f>IF(OR(Data!BM110="", Data!$H110="", $G110=""), 0, ((Data!BM110*Data!$H110*$G110)/2000) * IF(AND(BL$5="Particulate", ISNUMBER(Data!$O110)), (1-Data!$O110), 1) * IF(AND($K$3="Yes", ISNUMBER(Data!$Q110)), (1-Data!$Q110), 1))</f>
        <v>0</v>
      </c>
      <c r="BM110" s="3">
        <f>IF(OR(Data!BN110="", Data!$H110="", $G110=""), 0, ((Data!BN110*Data!$H110*$G110)/2000) * IF(AND(BM$5="Particulate", ISNUMBER(Data!$O110)), (1-Data!$O110), 1) * IF(AND($K$3="Yes", ISNUMBER(Data!$Q110)), (1-Data!$Q110), 1))</f>
        <v>0</v>
      </c>
      <c r="BN110" s="3">
        <f>IF(OR(Data!BO110="", Data!$H110="", $G110=""), 0, ((Data!BO110*Data!$H110*$G110)/2000) * IF(AND(BN$5="Particulate", ISNUMBER(Data!$O110)), (1-Data!$O110), 1) * IF(AND($K$3="Yes", ISNUMBER(Data!$Q110)), (1-Data!$Q110), 1))</f>
        <v>0</v>
      </c>
      <c r="BO110" s="3">
        <f>IF(OR(Data!BP110="", Data!$H110="", $G110=""), 0, ((Data!BP110*Data!$H110*$G110)/2000) * IF(AND(BO$5="Particulate", ISNUMBER(Data!$O110)), (1-Data!$O110), 1) * IF(AND($K$3="Yes", ISNUMBER(Data!$Q110)), (1-Data!$Q110), 1))</f>
        <v>0</v>
      </c>
      <c r="BP110" s="3">
        <f>IF(OR(Data!BQ110="", Data!$H110="", $G110=""), 0, ((Data!BQ110*Data!$H110*$G110)/2000) * IF(AND(BP$5="Particulate", ISNUMBER(Data!$O110)), (1-Data!$O110), 1) * IF(AND($K$3="Yes", ISNUMBER(Data!$Q110)), (1-Data!$Q110), 1))</f>
        <v>0</v>
      </c>
      <c r="BQ110" s="3">
        <f>IF(OR(Data!BR110="", Data!$H110="", $G110=""), 0, ((Data!BR110*Data!$H110*$G110)/2000) * IF(AND(BQ$5="Particulate", ISNUMBER(Data!$O110)), (1-Data!$O110), 1) * IF(AND($K$3="Yes", ISNUMBER(Data!$Q110)), (1-Data!$Q110), 1))</f>
        <v>0</v>
      </c>
      <c r="BR110" s="3">
        <f>IF(OR(Data!BS110="", Data!$H110="", $G110=""), 0, ((Data!BS110*Data!$H110*$G110)/2000) * IF(AND(BR$5="Particulate", ISNUMBER(Data!$O110)), (1-Data!$O110), 1) * IF(AND($K$3="Yes", ISNUMBER(Data!$Q110)), (1-Data!$Q110), 1))</f>
        <v>0</v>
      </c>
      <c r="BS110" s="3">
        <f>IF(OR(Data!BT110="", Data!$H110="", $G110=""), 0, ((Data!BT110*Data!$H110*$G110)/2000) * IF(AND(BS$5="Particulate", ISNUMBER(Data!$O110)), (1-Data!$O110), 1) * IF(AND($K$3="Yes", ISNUMBER(Data!$Q110)), (1-Data!$Q110), 1))</f>
        <v>0</v>
      </c>
      <c r="BT110" s="3">
        <f>IF(OR(Data!BU110="", Data!$H110="", $G110=""), 0, ((Data!BU110*Data!$H110*$G110)/2000) * IF(AND(BT$5="Particulate", ISNUMBER(Data!$O110)), (1-Data!$O110), 1) * IF(AND($K$3="Yes", ISNUMBER(Data!$Q110)), (1-Data!$Q110), 1))</f>
        <v>0</v>
      </c>
      <c r="BU110" s="3">
        <f>IF(OR(Data!BV110="", Data!$H110="", $G110=""), 0, ((Data!BV110*Data!$H110*$G110)/2000) * IF(AND(BU$5="Particulate", ISNUMBER(Data!$O110)), (1-Data!$O110), 1) * IF(AND($K$3="Yes", ISNUMBER(Data!$Q110)), (1-Data!$Q110), 1))</f>
        <v>0</v>
      </c>
      <c r="BV110" s="3">
        <f>IF(OR(Data!BW110="", Data!$H110="", $G110=""), 0, ((Data!BW110*Data!$H110*$G110)/2000) * IF(AND(BV$5="Particulate", ISNUMBER(Data!$O110)), (1-Data!$O110), 1) * IF(AND($K$3="Yes", ISNUMBER(Data!$Q110)), (1-Data!$Q110), 1))</f>
        <v>0</v>
      </c>
      <c r="BW110" s="3">
        <f>IF(OR(Data!BX110="", Data!$H110="", $G110=""), 0, ((Data!BX110*Data!$H110*$G110)/2000) * IF(AND(BW$5="Particulate", ISNUMBER(Data!$O110)), (1-Data!$O110), 1) * IF(AND($K$3="Yes", ISNUMBER(Data!$Q110)), (1-Data!$Q110), 1))</f>
        <v>0</v>
      </c>
      <c r="BX110" s="3">
        <f>IF(OR(Data!BY110="", Data!$H110="", $G110=""), 0, ((Data!BY110*Data!$H110*$G110)/2000) * IF(AND(BX$5="Particulate", ISNUMBER(Data!$O110)), (1-Data!$O110), 1) * IF(AND($K$3="Yes", ISNUMBER(Data!$Q110)), (1-Data!$Q110), 1))</f>
        <v>0</v>
      </c>
      <c r="BY110" s="3">
        <f>IF(OR(Data!BZ110="", Data!$H110="", $G110=""), 0, ((Data!BZ110*Data!$H110*$G110)/2000) * IF(AND(BY$5="Particulate", ISNUMBER(Data!$O110)), (1-Data!$O110), 1) * IF(AND($K$3="Yes", ISNUMBER(Data!$Q110)), (1-Data!$Q110), 1))</f>
        <v>0</v>
      </c>
      <c r="BZ110" s="3">
        <f>IF(OR(Data!CA110="", Data!$H110="", $G110=""), 0, ((Data!CA110*Data!$H110*$G110)/2000) * IF(AND(BZ$5="Particulate", ISNUMBER(Data!$O110)), (1-Data!$O110), 1) * IF(AND($K$3="Yes", ISNUMBER(Data!$Q110)), (1-Data!$Q110), 1))</f>
        <v>0</v>
      </c>
    </row>
    <row r="111" spans="1:78" x14ac:dyDescent="0.25">
      <c r="A111" s="347">
        <f>Data!A111</f>
        <v>103</v>
      </c>
      <c r="B111" s="108">
        <f>Data!B111</f>
        <v>0</v>
      </c>
      <c r="C111" s="108">
        <f>Data!C111</f>
        <v>0</v>
      </c>
      <c r="D111" s="108">
        <f>Data!D111</f>
        <v>0</v>
      </c>
      <c r="E111" s="108">
        <f>Data!E111</f>
        <v>0</v>
      </c>
      <c r="F111" s="108">
        <f>Data!F111</f>
        <v>0</v>
      </c>
      <c r="G111" s="189"/>
      <c r="Q111" s="365">
        <f>IF(ISNUMBER(Data!$K111), (Data!$K111*$G111)/2000, IF(AND(ISNUMBER(Data!$H111), ISNUMBER(Data!$I111)), (Data!$H111*Data!$I111*$G111)/2000, 0))</f>
        <v>0</v>
      </c>
      <c r="R111" s="17">
        <f>IF(ISNUMBER(Data!$L111), (Data!$L111*$G111)/2000, IF(AND(ISNUMBER(Data!$H111), ISNUMBER(Data!$J111)), (Data!$H111*Data!$J111*$G111)/2000, 0)) * IF(ISNUMBER(Data!$O111), 1-Data!$O111, 1) * IF(AND($K$3="yes",ISNUMBER(Data!$Q111)),(1-Data!$Q111),1)</f>
        <v>0</v>
      </c>
      <c r="S111" s="3">
        <f>IF(OR(Data!T111="", Data!$H111="", $G111=""), 0, ((Data!T111*Data!$H111*$G111)/2000) * IF(AND(S$5="Particulate", ISNUMBER(Data!$O111)), (1-Data!$O111), 1) * IF(AND($K$3="Yes", ISNUMBER(Data!$Q111)), (1-Data!$Q111), 1))</f>
        <v>0</v>
      </c>
      <c r="T111" s="3">
        <f>IF(OR(Data!U111="", Data!$H111="", $G111=""), 0, ((Data!U111*Data!$H111*$G111)/2000) * IF(AND(T$5="Particulate", ISNUMBER(Data!$O111)), (1-Data!$O111), 1) * IF(AND($K$3="Yes", ISNUMBER(Data!$Q111)), (1-Data!$Q111), 1))</f>
        <v>0</v>
      </c>
      <c r="U111" s="3">
        <f>IF(OR(Data!V111="", Data!$H111="", $G111=""), 0, ((Data!V111*Data!$H111*$G111)/2000) * IF(AND(U$5="Particulate", ISNUMBER(Data!$O111)), (1-Data!$O111), 1) * IF(AND($K$3="Yes", ISNUMBER(Data!$Q111)), (1-Data!$Q111), 1))</f>
        <v>0</v>
      </c>
      <c r="V111" s="3">
        <f>IF(OR(Data!W111="", Data!$H111="", $G111=""), 0, ((Data!W111*Data!$H111*$G111)/2000) * IF(AND(V$5="Particulate", ISNUMBER(Data!$O111)), (1-Data!$O111), 1) * IF(AND($K$3="Yes", ISNUMBER(Data!$Q111)), (1-Data!$Q111), 1))</f>
        <v>0</v>
      </c>
      <c r="W111" s="3">
        <f>IF(OR(Data!X111="", Data!$H111="", $G111=""), 0, ((Data!X111*Data!$H111*$G111)/2000) * IF(AND(W$5="Particulate", ISNUMBER(Data!$O111)), (1-Data!$O111), 1) * IF(AND($K$3="Yes", ISNUMBER(Data!$Q111)), (1-Data!$Q111), 1))</f>
        <v>0</v>
      </c>
      <c r="X111" s="3">
        <f>IF(OR(Data!Y111="", Data!$H111="", $G111=""), 0, ((Data!Y111*Data!$H111*$G111)/2000) * IF(AND(X$5="Particulate", ISNUMBER(Data!$O111)), (1-Data!$O111), 1) * IF(AND($K$3="Yes", ISNUMBER(Data!$Q111)), (1-Data!$Q111), 1))</f>
        <v>0</v>
      </c>
      <c r="Y111" s="3">
        <f>IF(OR(Data!Z111="", Data!$H111="", $G111=""), 0, ((Data!Z111*Data!$H111*$G111)/2000) * IF(AND(Y$5="Particulate", ISNUMBER(Data!$O111)), (1-Data!$O111), 1) * IF(AND($K$3="Yes", ISNUMBER(Data!$Q111)), (1-Data!$Q111), 1))</f>
        <v>0</v>
      </c>
      <c r="Z111" s="3">
        <f>IF(OR(Data!AA111="", Data!$H111="", $G111=""), 0, ((Data!AA111*Data!$H111*$G111)/2000) * IF(AND(Z$5="Particulate", ISNUMBER(Data!$O111)), (1-Data!$O111), 1) * IF(AND($K$3="Yes", ISNUMBER(Data!$Q111)), (1-Data!$Q111), 1))</f>
        <v>0</v>
      </c>
      <c r="AA111" s="3">
        <f>IF(OR(Data!AB111="", Data!$H111="", $G111=""), 0, ((Data!AB111*Data!$H111*$G111)/2000) * IF(AND(AA$5="Particulate", ISNUMBER(Data!$O111)), (1-Data!$O111), 1) * IF(AND($K$3="Yes", ISNUMBER(Data!$Q111)), (1-Data!$Q111), 1))</f>
        <v>0</v>
      </c>
      <c r="AB111" s="3">
        <f>IF(OR(Data!AC111="", Data!$H111="", $G111=""), 0, ((Data!AC111*Data!$H111*$G111)/2000) * IF(AND(AB$5="Particulate", ISNUMBER(Data!$O111)), (1-Data!$O111), 1) * IF(AND($K$3="Yes", ISNUMBER(Data!$Q111)), (1-Data!$Q111), 1))</f>
        <v>0</v>
      </c>
      <c r="AC111" s="3">
        <f>IF(OR(Data!AD111="", Data!$H111="", $G111=""), 0, ((Data!AD111*Data!$H111*$G111)/2000) * IF(AND(AC$5="Particulate", ISNUMBER(Data!$O111)), (1-Data!$O111), 1) * IF(AND($K$3="Yes", ISNUMBER(Data!$Q111)), (1-Data!$Q111), 1))</f>
        <v>0</v>
      </c>
      <c r="AD111" s="3">
        <f>IF(OR(Data!AE111="", Data!$H111="", $G111=""), 0, ((Data!AE111*Data!$H111*$G111)/2000) * IF(AND(AD$5="Particulate", ISNUMBER(Data!$O111)), (1-Data!$O111), 1) * IF(AND($K$3="Yes", ISNUMBER(Data!$Q111)), (1-Data!$Q111), 1))</f>
        <v>0</v>
      </c>
      <c r="AE111" s="3">
        <f>IF(OR(Data!AF111="", Data!$H111="", $G111=""), 0, ((Data!AF111*Data!$H111*$G111)/2000) * IF(AND(AE$5="Particulate", ISNUMBER(Data!$O111)), (1-Data!$O111), 1) * IF(AND($K$3="Yes", ISNUMBER(Data!$Q111)), (1-Data!$Q111), 1))</f>
        <v>0</v>
      </c>
      <c r="AF111" s="3">
        <f>IF(OR(Data!AG111="", Data!$H111="", $G111=""), 0, ((Data!AG111*Data!$H111*$G111)/2000) * IF(AND(AF$5="Particulate", ISNUMBER(Data!$O111)), (1-Data!$O111), 1) * IF(AND($K$3="Yes", ISNUMBER(Data!$Q111)), (1-Data!$Q111), 1))</f>
        <v>0</v>
      </c>
      <c r="AG111" s="3">
        <f>IF(OR(Data!AH111="", Data!$H111="", $G111=""), 0, ((Data!AH111*Data!$H111*$G111)/2000) * IF(AND(AG$5="Particulate", ISNUMBER(Data!$O111)), (1-Data!$O111), 1) * IF(AND($K$3="Yes", ISNUMBER(Data!$Q111)), (1-Data!$Q111), 1))</f>
        <v>0</v>
      </c>
      <c r="AH111" s="3">
        <f>IF(OR(Data!AI111="", Data!$H111="", $G111=""), 0, ((Data!AI111*Data!$H111*$G111)/2000) * IF(AND(AH$5="Particulate", ISNUMBER(Data!$O111)), (1-Data!$O111), 1) * IF(AND($K$3="Yes", ISNUMBER(Data!$Q111)), (1-Data!$Q111), 1))</f>
        <v>0</v>
      </c>
      <c r="AI111" s="3">
        <f>IF(OR(Data!AJ111="", Data!$H111="", $G111=""), 0, ((Data!AJ111*Data!$H111*$G111)/2000) * IF(AND(AI$5="Particulate", ISNUMBER(Data!$O111)), (1-Data!$O111), 1) * IF(AND($K$3="Yes", ISNUMBER(Data!$Q111)), (1-Data!$Q111), 1))</f>
        <v>0</v>
      </c>
      <c r="AJ111" s="3">
        <f>IF(OR(Data!AK111="", Data!$H111="", $G111=""), 0, ((Data!AK111*Data!$H111*$G111)/2000) * IF(AND(AJ$5="Particulate", ISNUMBER(Data!$O111)), (1-Data!$O111), 1) * IF(AND($K$3="Yes", ISNUMBER(Data!$Q111)), (1-Data!$Q111), 1))</f>
        <v>0</v>
      </c>
      <c r="AK111" s="3">
        <f>IF(OR(Data!AL111="", Data!$H111="", $G111=""), 0, ((Data!AL111*Data!$H111*$G111)/2000) * IF(AND(AK$5="Particulate", ISNUMBER(Data!$O111)), (1-Data!$O111), 1) * IF(AND($K$3="Yes", ISNUMBER(Data!$Q111)), (1-Data!$Q111), 1))</f>
        <v>0</v>
      </c>
      <c r="AL111" s="3">
        <f>IF(OR(Data!AM111="", Data!$H111="", $G111=""), 0, ((Data!AM111*Data!$H111*$G111)/2000) * IF(AND(AL$5="Particulate", ISNUMBER(Data!$O111)), (1-Data!$O111), 1) * IF(AND($K$3="Yes", ISNUMBER(Data!$Q111)), (1-Data!$Q111), 1))</f>
        <v>0</v>
      </c>
      <c r="AM111" s="3">
        <f>IF(OR(Data!AN111="", Data!$H111="", $G111=""), 0, ((Data!AN111*Data!$H111*$G111)/2000) * IF(AND(AM$5="Particulate", ISNUMBER(Data!$O111)), (1-Data!$O111), 1) * IF(AND($K$3="Yes", ISNUMBER(Data!$Q111)), (1-Data!$Q111), 1))</f>
        <v>0</v>
      </c>
      <c r="AN111" s="3">
        <f>IF(OR(Data!AO111="", Data!$H111="", $G111=""), 0, ((Data!AO111*Data!$H111*$G111)/2000) * IF(AND(AN$5="Particulate", ISNUMBER(Data!$O111)), (1-Data!$O111), 1) * IF(AND($K$3="Yes", ISNUMBER(Data!$Q111)), (1-Data!$Q111), 1))</f>
        <v>0</v>
      </c>
      <c r="AO111" s="3">
        <f>IF(OR(Data!AP111="", Data!$H111="", $G111=""), 0, ((Data!AP111*Data!$H111*$G111)/2000) * IF(AND(AO$5="Particulate", ISNUMBER(Data!$O111)), (1-Data!$O111), 1) * IF(AND($K$3="Yes", ISNUMBER(Data!$Q111)), (1-Data!$Q111), 1))</f>
        <v>0</v>
      </c>
      <c r="AP111" s="3">
        <f>IF(OR(Data!AQ111="", Data!$H111="", $G111=""), 0, ((Data!AQ111*Data!$H111*$G111)/2000) * IF(AND(AP$5="Particulate", ISNUMBER(Data!$O111)), (1-Data!$O111), 1) * IF(AND($K$3="Yes", ISNUMBER(Data!$Q111)), (1-Data!$Q111), 1))</f>
        <v>0</v>
      </c>
      <c r="AQ111" s="3">
        <f>IF(OR(Data!AR111="", Data!$H111="", $G111=""), 0, ((Data!AR111*Data!$H111*$G111)/2000) * IF(AND(AQ$5="Particulate", ISNUMBER(Data!$O111)), (1-Data!$O111), 1) * IF(AND($K$3="Yes", ISNUMBER(Data!$Q111)), (1-Data!$Q111), 1))</f>
        <v>0</v>
      </c>
      <c r="AR111" s="3">
        <f>IF(OR(Data!AS111="", Data!$H111="", $G111=""), 0, ((Data!AS111*Data!$H111*$G111)/2000) * IF(AND(AR$5="Particulate", ISNUMBER(Data!$O111)), (1-Data!$O111), 1) * IF(AND($K$3="Yes", ISNUMBER(Data!$Q111)), (1-Data!$Q111), 1))</f>
        <v>0</v>
      </c>
      <c r="AS111" s="3">
        <f>IF(OR(Data!AT111="", Data!$H111="", $G111=""), 0, ((Data!AT111*Data!$H111*$G111)/2000) * IF(AND(AS$5="Particulate", ISNUMBER(Data!$O111)), (1-Data!$O111), 1) * IF(AND($K$3="Yes", ISNUMBER(Data!$Q111)), (1-Data!$Q111), 1))</f>
        <v>0</v>
      </c>
      <c r="AT111" s="3">
        <f>IF(OR(Data!AU111="", Data!$H111="", $G111=""), 0, ((Data!AU111*Data!$H111*$G111)/2000) * IF(AND(AT$5="Particulate", ISNUMBER(Data!$O111)), (1-Data!$O111), 1) * IF(AND($K$3="Yes", ISNUMBER(Data!$Q111)), (1-Data!$Q111), 1))</f>
        <v>0</v>
      </c>
      <c r="AU111" s="3">
        <f>IF(OR(Data!AV111="", Data!$H111="", $G111=""), 0, ((Data!AV111*Data!$H111*$G111)/2000) * IF(AND(AU$5="Particulate", ISNUMBER(Data!$O111)), (1-Data!$O111), 1) * IF(AND($K$3="Yes", ISNUMBER(Data!$Q111)), (1-Data!$Q111), 1))</f>
        <v>0</v>
      </c>
      <c r="AV111" s="3">
        <f>IF(OR(Data!AW111="", Data!$H111="", $G111=""), 0, ((Data!AW111*Data!$H111*$G111)/2000) * IF(AND(AV$5="Particulate", ISNUMBER(Data!$O111)), (1-Data!$O111), 1) * IF(AND($K$3="Yes", ISNUMBER(Data!$Q111)), (1-Data!$Q111), 1))</f>
        <v>0</v>
      </c>
      <c r="AW111" s="3">
        <f>IF(OR(Data!AX111="", Data!$H111="", $G111=""), 0, ((Data!AX111*Data!$H111*$G111)/2000) * IF(AND(AW$5="Particulate", ISNUMBER(Data!$O111)), (1-Data!$O111), 1) * IF(AND($K$3="Yes", ISNUMBER(Data!$Q111)), (1-Data!$Q111), 1))</f>
        <v>0</v>
      </c>
      <c r="AX111" s="3">
        <f>IF(OR(Data!AY111="", Data!$H111="", $G111=""), 0, ((Data!AY111*Data!$H111*$G111)/2000) * IF(AND(AX$5="Particulate", ISNUMBER(Data!$O111)), (1-Data!$O111), 1) * IF(AND($K$3="Yes", ISNUMBER(Data!$Q111)), (1-Data!$Q111), 1))</f>
        <v>0</v>
      </c>
      <c r="AY111" s="3">
        <f>IF(OR(Data!AZ111="", Data!$H111="", $G111=""), 0, ((Data!AZ111*Data!$H111*$G111)/2000) * IF(AND(AY$5="Particulate", ISNUMBER(Data!$O111)), (1-Data!$O111), 1) * IF(AND($K$3="Yes", ISNUMBER(Data!$Q111)), (1-Data!$Q111), 1))</f>
        <v>0</v>
      </c>
      <c r="AZ111" s="3">
        <f>IF(OR(Data!BA111="", Data!$H111="", $G111=""), 0, ((Data!BA111*Data!$H111*$G111)/2000) * IF(AND(AZ$5="Particulate", ISNUMBER(Data!$O111)), (1-Data!$O111), 1) * IF(AND($K$3="Yes", ISNUMBER(Data!$Q111)), (1-Data!$Q111), 1))</f>
        <v>0</v>
      </c>
      <c r="BA111" s="3">
        <f>IF(OR(Data!BB111="", Data!$H111="", $G111=""), 0, ((Data!BB111*Data!$H111*$G111)/2000) * IF(AND(BA$5="Particulate", ISNUMBER(Data!$O111)), (1-Data!$O111), 1) * IF(AND($K$3="Yes", ISNUMBER(Data!$Q111)), (1-Data!$Q111), 1))</f>
        <v>0</v>
      </c>
      <c r="BB111" s="3">
        <f>IF(OR(Data!BC111="", Data!$H111="", $G111=""), 0, ((Data!BC111*Data!$H111*$G111)/2000) * IF(AND(BB$5="Particulate", ISNUMBER(Data!$O111)), (1-Data!$O111), 1) * IF(AND($K$3="Yes", ISNUMBER(Data!$Q111)), (1-Data!$Q111), 1))</f>
        <v>0</v>
      </c>
      <c r="BC111" s="3">
        <f>IF(OR(Data!BD111="", Data!$H111="", $G111=""), 0, ((Data!BD111*Data!$H111*$G111)/2000) * IF(AND(BC$5="Particulate", ISNUMBER(Data!$O111)), (1-Data!$O111), 1) * IF(AND($K$3="Yes", ISNUMBER(Data!$Q111)), (1-Data!$Q111), 1))</f>
        <v>0</v>
      </c>
      <c r="BD111" s="3">
        <f>IF(OR(Data!BE111="", Data!$H111="", $G111=""), 0, ((Data!BE111*Data!$H111*$G111)/2000) * IF(AND(BD$5="Particulate", ISNUMBER(Data!$O111)), (1-Data!$O111), 1) * IF(AND($K$3="Yes", ISNUMBER(Data!$Q111)), (1-Data!$Q111), 1))</f>
        <v>0</v>
      </c>
      <c r="BE111" s="3">
        <f>IF(OR(Data!BF111="", Data!$H111="", $G111=""), 0, ((Data!BF111*Data!$H111*$G111)/2000) * IF(AND(BE$5="Particulate", ISNUMBER(Data!$O111)), (1-Data!$O111), 1) * IF(AND($K$3="Yes", ISNUMBER(Data!$Q111)), (1-Data!$Q111), 1))</f>
        <v>0</v>
      </c>
      <c r="BF111" s="3">
        <f>IF(OR(Data!BG111="", Data!$H111="", $G111=""), 0, ((Data!BG111*Data!$H111*$G111)/2000) * IF(AND(BF$5="Particulate", ISNUMBER(Data!$O111)), (1-Data!$O111), 1) * IF(AND($K$3="Yes", ISNUMBER(Data!$Q111)), (1-Data!$Q111), 1))</f>
        <v>0</v>
      </c>
      <c r="BG111" s="3">
        <f>IF(OR(Data!BH111="", Data!$H111="", $G111=""), 0, ((Data!BH111*Data!$H111*$G111)/2000) * IF(AND(BG$5="Particulate", ISNUMBER(Data!$O111)), (1-Data!$O111), 1) * IF(AND($K$3="Yes", ISNUMBER(Data!$Q111)), (1-Data!$Q111), 1))</f>
        <v>0</v>
      </c>
      <c r="BH111" s="3">
        <f>IF(OR(Data!BI111="", Data!$H111="", $G111=""), 0, ((Data!BI111*Data!$H111*$G111)/2000) * IF(AND(BH$5="Particulate", ISNUMBER(Data!$O111)), (1-Data!$O111), 1) * IF(AND($K$3="Yes", ISNUMBER(Data!$Q111)), (1-Data!$Q111), 1))</f>
        <v>0</v>
      </c>
      <c r="BI111" s="3">
        <f>IF(OR(Data!BJ111="", Data!$H111="", $G111=""), 0, ((Data!BJ111*Data!$H111*$G111)/2000) * IF(AND(BI$5="Particulate", ISNUMBER(Data!$O111)), (1-Data!$O111), 1) * IF(AND($K$3="Yes", ISNUMBER(Data!$Q111)), (1-Data!$Q111), 1))</f>
        <v>0</v>
      </c>
      <c r="BJ111" s="3">
        <f>IF(OR(Data!BK111="", Data!$H111="", $G111=""), 0, ((Data!BK111*Data!$H111*$G111)/2000) * IF(AND(BJ$5="Particulate", ISNUMBER(Data!$O111)), (1-Data!$O111), 1) * IF(AND($K$3="Yes", ISNUMBER(Data!$Q111)), (1-Data!$Q111), 1))</f>
        <v>0</v>
      </c>
      <c r="BK111" s="3">
        <f>IF(OR(Data!BL111="", Data!$H111="", $G111=""), 0, ((Data!BL111*Data!$H111*$G111)/2000) * IF(AND(BK$5="Particulate", ISNUMBER(Data!$O111)), (1-Data!$O111), 1) * IF(AND($K$3="Yes", ISNUMBER(Data!$Q111)), (1-Data!$Q111), 1))</f>
        <v>0</v>
      </c>
      <c r="BL111" s="3">
        <f>IF(OR(Data!BM111="", Data!$H111="", $G111=""), 0, ((Data!BM111*Data!$H111*$G111)/2000) * IF(AND(BL$5="Particulate", ISNUMBER(Data!$O111)), (1-Data!$O111), 1) * IF(AND($K$3="Yes", ISNUMBER(Data!$Q111)), (1-Data!$Q111), 1))</f>
        <v>0</v>
      </c>
      <c r="BM111" s="3">
        <f>IF(OR(Data!BN111="", Data!$H111="", $G111=""), 0, ((Data!BN111*Data!$H111*$G111)/2000) * IF(AND(BM$5="Particulate", ISNUMBER(Data!$O111)), (1-Data!$O111), 1) * IF(AND($K$3="Yes", ISNUMBER(Data!$Q111)), (1-Data!$Q111), 1))</f>
        <v>0</v>
      </c>
      <c r="BN111" s="3">
        <f>IF(OR(Data!BO111="", Data!$H111="", $G111=""), 0, ((Data!BO111*Data!$H111*$G111)/2000) * IF(AND(BN$5="Particulate", ISNUMBER(Data!$O111)), (1-Data!$O111), 1) * IF(AND($K$3="Yes", ISNUMBER(Data!$Q111)), (1-Data!$Q111), 1))</f>
        <v>0</v>
      </c>
      <c r="BO111" s="3">
        <f>IF(OR(Data!BP111="", Data!$H111="", $G111=""), 0, ((Data!BP111*Data!$H111*$G111)/2000) * IF(AND(BO$5="Particulate", ISNUMBER(Data!$O111)), (1-Data!$O111), 1) * IF(AND($K$3="Yes", ISNUMBER(Data!$Q111)), (1-Data!$Q111), 1))</f>
        <v>0</v>
      </c>
      <c r="BP111" s="3">
        <f>IF(OR(Data!BQ111="", Data!$H111="", $G111=""), 0, ((Data!BQ111*Data!$H111*$G111)/2000) * IF(AND(BP$5="Particulate", ISNUMBER(Data!$O111)), (1-Data!$O111), 1) * IF(AND($K$3="Yes", ISNUMBER(Data!$Q111)), (1-Data!$Q111), 1))</f>
        <v>0</v>
      </c>
      <c r="BQ111" s="3">
        <f>IF(OR(Data!BR111="", Data!$H111="", $G111=""), 0, ((Data!BR111*Data!$H111*$G111)/2000) * IF(AND(BQ$5="Particulate", ISNUMBER(Data!$O111)), (1-Data!$O111), 1) * IF(AND($K$3="Yes", ISNUMBER(Data!$Q111)), (1-Data!$Q111), 1))</f>
        <v>0</v>
      </c>
      <c r="BR111" s="3">
        <f>IF(OR(Data!BS111="", Data!$H111="", $G111=""), 0, ((Data!BS111*Data!$H111*$G111)/2000) * IF(AND(BR$5="Particulate", ISNUMBER(Data!$O111)), (1-Data!$O111), 1) * IF(AND($K$3="Yes", ISNUMBER(Data!$Q111)), (1-Data!$Q111), 1))</f>
        <v>0</v>
      </c>
      <c r="BS111" s="3">
        <f>IF(OR(Data!BT111="", Data!$H111="", $G111=""), 0, ((Data!BT111*Data!$H111*$G111)/2000) * IF(AND(BS$5="Particulate", ISNUMBER(Data!$O111)), (1-Data!$O111), 1) * IF(AND($K$3="Yes", ISNUMBER(Data!$Q111)), (1-Data!$Q111), 1))</f>
        <v>0</v>
      </c>
      <c r="BT111" s="3">
        <f>IF(OR(Data!BU111="", Data!$H111="", $G111=""), 0, ((Data!BU111*Data!$H111*$G111)/2000) * IF(AND(BT$5="Particulate", ISNUMBER(Data!$O111)), (1-Data!$O111), 1) * IF(AND($K$3="Yes", ISNUMBER(Data!$Q111)), (1-Data!$Q111), 1))</f>
        <v>0</v>
      </c>
      <c r="BU111" s="3">
        <f>IF(OR(Data!BV111="", Data!$H111="", $G111=""), 0, ((Data!BV111*Data!$H111*$G111)/2000) * IF(AND(BU$5="Particulate", ISNUMBER(Data!$O111)), (1-Data!$O111), 1) * IF(AND($K$3="Yes", ISNUMBER(Data!$Q111)), (1-Data!$Q111), 1))</f>
        <v>0</v>
      </c>
      <c r="BV111" s="3">
        <f>IF(OR(Data!BW111="", Data!$H111="", $G111=""), 0, ((Data!BW111*Data!$H111*$G111)/2000) * IF(AND(BV$5="Particulate", ISNUMBER(Data!$O111)), (1-Data!$O111), 1) * IF(AND($K$3="Yes", ISNUMBER(Data!$Q111)), (1-Data!$Q111), 1))</f>
        <v>0</v>
      </c>
      <c r="BW111" s="3">
        <f>IF(OR(Data!BX111="", Data!$H111="", $G111=""), 0, ((Data!BX111*Data!$H111*$G111)/2000) * IF(AND(BW$5="Particulate", ISNUMBER(Data!$O111)), (1-Data!$O111), 1) * IF(AND($K$3="Yes", ISNUMBER(Data!$Q111)), (1-Data!$Q111), 1))</f>
        <v>0</v>
      </c>
      <c r="BX111" s="3">
        <f>IF(OR(Data!BY111="", Data!$H111="", $G111=""), 0, ((Data!BY111*Data!$H111*$G111)/2000) * IF(AND(BX$5="Particulate", ISNUMBER(Data!$O111)), (1-Data!$O111), 1) * IF(AND($K$3="Yes", ISNUMBER(Data!$Q111)), (1-Data!$Q111), 1))</f>
        <v>0</v>
      </c>
      <c r="BY111" s="3">
        <f>IF(OR(Data!BZ111="", Data!$H111="", $G111=""), 0, ((Data!BZ111*Data!$H111*$G111)/2000) * IF(AND(BY$5="Particulate", ISNUMBER(Data!$O111)), (1-Data!$O111), 1) * IF(AND($K$3="Yes", ISNUMBER(Data!$Q111)), (1-Data!$Q111), 1))</f>
        <v>0</v>
      </c>
      <c r="BZ111" s="3">
        <f>IF(OR(Data!CA111="", Data!$H111="", $G111=""), 0, ((Data!CA111*Data!$H111*$G111)/2000) * IF(AND(BZ$5="Particulate", ISNUMBER(Data!$O111)), (1-Data!$O111), 1) * IF(AND($K$3="Yes", ISNUMBER(Data!$Q111)), (1-Data!$Q111), 1))</f>
        <v>0</v>
      </c>
    </row>
    <row r="112" spans="1:78" x14ac:dyDescent="0.25">
      <c r="A112" s="347">
        <f>Data!A112</f>
        <v>104</v>
      </c>
      <c r="B112" s="108">
        <f>Data!B112</f>
        <v>0</v>
      </c>
      <c r="C112" s="108">
        <f>Data!C112</f>
        <v>0</v>
      </c>
      <c r="D112" s="108">
        <f>Data!D112</f>
        <v>0</v>
      </c>
      <c r="E112" s="108">
        <f>Data!E112</f>
        <v>0</v>
      </c>
      <c r="F112" s="108">
        <f>Data!F112</f>
        <v>0</v>
      </c>
      <c r="G112" s="189"/>
      <c r="Q112" s="365">
        <f>IF(ISNUMBER(Data!$K112), (Data!$K112*$G112)/2000, IF(AND(ISNUMBER(Data!$H112), ISNUMBER(Data!$I112)), (Data!$H112*Data!$I112*$G112)/2000, 0))</f>
        <v>0</v>
      </c>
      <c r="R112" s="17">
        <f>IF(ISNUMBER(Data!$L112), (Data!$L112*$G112)/2000, IF(AND(ISNUMBER(Data!$H112), ISNUMBER(Data!$J112)), (Data!$H112*Data!$J112*$G112)/2000, 0)) * IF(ISNUMBER(Data!$O112), 1-Data!$O112, 1) * IF(AND($K$3="yes",ISNUMBER(Data!$Q112)),(1-Data!$Q112),1)</f>
        <v>0</v>
      </c>
      <c r="S112" s="3">
        <f>IF(OR(Data!T112="", Data!$H112="", $G112=""), 0, ((Data!T112*Data!$H112*$G112)/2000) * IF(AND(S$5="Particulate", ISNUMBER(Data!$O112)), (1-Data!$O112), 1) * IF(AND($K$3="Yes", ISNUMBER(Data!$Q112)), (1-Data!$Q112), 1))</f>
        <v>0</v>
      </c>
      <c r="T112" s="3">
        <f>IF(OR(Data!U112="", Data!$H112="", $G112=""), 0, ((Data!U112*Data!$H112*$G112)/2000) * IF(AND(T$5="Particulate", ISNUMBER(Data!$O112)), (1-Data!$O112), 1) * IF(AND($K$3="Yes", ISNUMBER(Data!$Q112)), (1-Data!$Q112), 1))</f>
        <v>0</v>
      </c>
      <c r="U112" s="3">
        <f>IF(OR(Data!V112="", Data!$H112="", $G112=""), 0, ((Data!V112*Data!$H112*$G112)/2000) * IF(AND(U$5="Particulate", ISNUMBER(Data!$O112)), (1-Data!$O112), 1) * IF(AND($K$3="Yes", ISNUMBER(Data!$Q112)), (1-Data!$Q112), 1))</f>
        <v>0</v>
      </c>
      <c r="V112" s="3">
        <f>IF(OR(Data!W112="", Data!$H112="", $G112=""), 0, ((Data!W112*Data!$H112*$G112)/2000) * IF(AND(V$5="Particulate", ISNUMBER(Data!$O112)), (1-Data!$O112), 1) * IF(AND($K$3="Yes", ISNUMBER(Data!$Q112)), (1-Data!$Q112), 1))</f>
        <v>0</v>
      </c>
      <c r="W112" s="3">
        <f>IF(OR(Data!X112="", Data!$H112="", $G112=""), 0, ((Data!X112*Data!$H112*$G112)/2000) * IF(AND(W$5="Particulate", ISNUMBER(Data!$O112)), (1-Data!$O112), 1) * IF(AND($K$3="Yes", ISNUMBER(Data!$Q112)), (1-Data!$Q112), 1))</f>
        <v>0</v>
      </c>
      <c r="X112" s="3">
        <f>IF(OR(Data!Y112="", Data!$H112="", $G112=""), 0, ((Data!Y112*Data!$H112*$G112)/2000) * IF(AND(X$5="Particulate", ISNUMBER(Data!$O112)), (1-Data!$O112), 1) * IF(AND($K$3="Yes", ISNUMBER(Data!$Q112)), (1-Data!$Q112), 1))</f>
        <v>0</v>
      </c>
      <c r="Y112" s="3">
        <f>IF(OR(Data!Z112="", Data!$H112="", $G112=""), 0, ((Data!Z112*Data!$H112*$G112)/2000) * IF(AND(Y$5="Particulate", ISNUMBER(Data!$O112)), (1-Data!$O112), 1) * IF(AND($K$3="Yes", ISNUMBER(Data!$Q112)), (1-Data!$Q112), 1))</f>
        <v>0</v>
      </c>
      <c r="Z112" s="3">
        <f>IF(OR(Data!AA112="", Data!$H112="", $G112=""), 0, ((Data!AA112*Data!$H112*$G112)/2000) * IF(AND(Z$5="Particulate", ISNUMBER(Data!$O112)), (1-Data!$O112), 1) * IF(AND($K$3="Yes", ISNUMBER(Data!$Q112)), (1-Data!$Q112), 1))</f>
        <v>0</v>
      </c>
      <c r="AA112" s="3">
        <f>IF(OR(Data!AB112="", Data!$H112="", $G112=""), 0, ((Data!AB112*Data!$H112*$G112)/2000) * IF(AND(AA$5="Particulate", ISNUMBER(Data!$O112)), (1-Data!$O112), 1) * IF(AND($K$3="Yes", ISNUMBER(Data!$Q112)), (1-Data!$Q112), 1))</f>
        <v>0</v>
      </c>
      <c r="AB112" s="3">
        <f>IF(OR(Data!AC112="", Data!$H112="", $G112=""), 0, ((Data!AC112*Data!$H112*$G112)/2000) * IF(AND(AB$5="Particulate", ISNUMBER(Data!$O112)), (1-Data!$O112), 1) * IF(AND($K$3="Yes", ISNUMBER(Data!$Q112)), (1-Data!$Q112), 1))</f>
        <v>0</v>
      </c>
      <c r="AC112" s="3">
        <f>IF(OR(Data!AD112="", Data!$H112="", $G112=""), 0, ((Data!AD112*Data!$H112*$G112)/2000) * IF(AND(AC$5="Particulate", ISNUMBER(Data!$O112)), (1-Data!$O112), 1) * IF(AND($K$3="Yes", ISNUMBER(Data!$Q112)), (1-Data!$Q112), 1))</f>
        <v>0</v>
      </c>
      <c r="AD112" s="3">
        <f>IF(OR(Data!AE112="", Data!$H112="", $G112=""), 0, ((Data!AE112*Data!$H112*$G112)/2000) * IF(AND(AD$5="Particulate", ISNUMBER(Data!$O112)), (1-Data!$O112), 1) * IF(AND($K$3="Yes", ISNUMBER(Data!$Q112)), (1-Data!$Q112), 1))</f>
        <v>0</v>
      </c>
      <c r="AE112" s="3">
        <f>IF(OR(Data!AF112="", Data!$H112="", $G112=""), 0, ((Data!AF112*Data!$H112*$G112)/2000) * IF(AND(AE$5="Particulate", ISNUMBER(Data!$O112)), (1-Data!$O112), 1) * IF(AND($K$3="Yes", ISNUMBER(Data!$Q112)), (1-Data!$Q112), 1))</f>
        <v>0</v>
      </c>
      <c r="AF112" s="3">
        <f>IF(OR(Data!AG112="", Data!$H112="", $G112=""), 0, ((Data!AG112*Data!$H112*$G112)/2000) * IF(AND(AF$5="Particulate", ISNUMBER(Data!$O112)), (1-Data!$O112), 1) * IF(AND($K$3="Yes", ISNUMBER(Data!$Q112)), (1-Data!$Q112), 1))</f>
        <v>0</v>
      </c>
      <c r="AG112" s="3">
        <f>IF(OR(Data!AH112="", Data!$H112="", $G112=""), 0, ((Data!AH112*Data!$H112*$G112)/2000) * IF(AND(AG$5="Particulate", ISNUMBER(Data!$O112)), (1-Data!$O112), 1) * IF(AND($K$3="Yes", ISNUMBER(Data!$Q112)), (1-Data!$Q112), 1))</f>
        <v>0</v>
      </c>
      <c r="AH112" s="3">
        <f>IF(OR(Data!AI112="", Data!$H112="", $G112=""), 0, ((Data!AI112*Data!$H112*$G112)/2000) * IF(AND(AH$5="Particulate", ISNUMBER(Data!$O112)), (1-Data!$O112), 1) * IF(AND($K$3="Yes", ISNUMBER(Data!$Q112)), (1-Data!$Q112), 1))</f>
        <v>0</v>
      </c>
      <c r="AI112" s="3">
        <f>IF(OR(Data!AJ112="", Data!$H112="", $G112=""), 0, ((Data!AJ112*Data!$H112*$G112)/2000) * IF(AND(AI$5="Particulate", ISNUMBER(Data!$O112)), (1-Data!$O112), 1) * IF(AND($K$3="Yes", ISNUMBER(Data!$Q112)), (1-Data!$Q112), 1))</f>
        <v>0</v>
      </c>
      <c r="AJ112" s="3">
        <f>IF(OR(Data!AK112="", Data!$H112="", $G112=""), 0, ((Data!AK112*Data!$H112*$G112)/2000) * IF(AND(AJ$5="Particulate", ISNUMBER(Data!$O112)), (1-Data!$O112), 1) * IF(AND($K$3="Yes", ISNUMBER(Data!$Q112)), (1-Data!$Q112), 1))</f>
        <v>0</v>
      </c>
      <c r="AK112" s="3">
        <f>IF(OR(Data!AL112="", Data!$H112="", $G112=""), 0, ((Data!AL112*Data!$H112*$G112)/2000) * IF(AND(AK$5="Particulate", ISNUMBER(Data!$O112)), (1-Data!$O112), 1) * IF(AND($K$3="Yes", ISNUMBER(Data!$Q112)), (1-Data!$Q112), 1))</f>
        <v>0</v>
      </c>
      <c r="AL112" s="3">
        <f>IF(OR(Data!AM112="", Data!$H112="", $G112=""), 0, ((Data!AM112*Data!$H112*$G112)/2000) * IF(AND(AL$5="Particulate", ISNUMBER(Data!$O112)), (1-Data!$O112), 1) * IF(AND($K$3="Yes", ISNUMBER(Data!$Q112)), (1-Data!$Q112), 1))</f>
        <v>0</v>
      </c>
      <c r="AM112" s="3">
        <f>IF(OR(Data!AN112="", Data!$H112="", $G112=""), 0, ((Data!AN112*Data!$H112*$G112)/2000) * IF(AND(AM$5="Particulate", ISNUMBER(Data!$O112)), (1-Data!$O112), 1) * IF(AND($K$3="Yes", ISNUMBER(Data!$Q112)), (1-Data!$Q112), 1))</f>
        <v>0</v>
      </c>
      <c r="AN112" s="3">
        <f>IF(OR(Data!AO112="", Data!$H112="", $G112=""), 0, ((Data!AO112*Data!$H112*$G112)/2000) * IF(AND(AN$5="Particulate", ISNUMBER(Data!$O112)), (1-Data!$O112), 1) * IF(AND($K$3="Yes", ISNUMBER(Data!$Q112)), (1-Data!$Q112), 1))</f>
        <v>0</v>
      </c>
      <c r="AO112" s="3">
        <f>IF(OR(Data!AP112="", Data!$H112="", $G112=""), 0, ((Data!AP112*Data!$H112*$G112)/2000) * IF(AND(AO$5="Particulate", ISNUMBER(Data!$O112)), (1-Data!$O112), 1) * IF(AND($K$3="Yes", ISNUMBER(Data!$Q112)), (1-Data!$Q112), 1))</f>
        <v>0</v>
      </c>
      <c r="AP112" s="3">
        <f>IF(OR(Data!AQ112="", Data!$H112="", $G112=""), 0, ((Data!AQ112*Data!$H112*$G112)/2000) * IF(AND(AP$5="Particulate", ISNUMBER(Data!$O112)), (1-Data!$O112), 1) * IF(AND($K$3="Yes", ISNUMBER(Data!$Q112)), (1-Data!$Q112), 1))</f>
        <v>0</v>
      </c>
      <c r="AQ112" s="3">
        <f>IF(OR(Data!AR112="", Data!$H112="", $G112=""), 0, ((Data!AR112*Data!$H112*$G112)/2000) * IF(AND(AQ$5="Particulate", ISNUMBER(Data!$O112)), (1-Data!$O112), 1) * IF(AND($K$3="Yes", ISNUMBER(Data!$Q112)), (1-Data!$Q112), 1))</f>
        <v>0</v>
      </c>
      <c r="AR112" s="3">
        <f>IF(OR(Data!AS112="", Data!$H112="", $G112=""), 0, ((Data!AS112*Data!$H112*$G112)/2000) * IF(AND(AR$5="Particulate", ISNUMBER(Data!$O112)), (1-Data!$O112), 1) * IF(AND($K$3="Yes", ISNUMBER(Data!$Q112)), (1-Data!$Q112), 1))</f>
        <v>0</v>
      </c>
      <c r="AS112" s="3">
        <f>IF(OR(Data!AT112="", Data!$H112="", $G112=""), 0, ((Data!AT112*Data!$H112*$G112)/2000) * IF(AND(AS$5="Particulate", ISNUMBER(Data!$O112)), (1-Data!$O112), 1) * IF(AND($K$3="Yes", ISNUMBER(Data!$Q112)), (1-Data!$Q112), 1))</f>
        <v>0</v>
      </c>
      <c r="AT112" s="3">
        <f>IF(OR(Data!AU112="", Data!$H112="", $G112=""), 0, ((Data!AU112*Data!$H112*$G112)/2000) * IF(AND(AT$5="Particulate", ISNUMBER(Data!$O112)), (1-Data!$O112), 1) * IF(AND($K$3="Yes", ISNUMBER(Data!$Q112)), (1-Data!$Q112), 1))</f>
        <v>0</v>
      </c>
      <c r="AU112" s="3">
        <f>IF(OR(Data!AV112="", Data!$H112="", $G112=""), 0, ((Data!AV112*Data!$H112*$G112)/2000) * IF(AND(AU$5="Particulate", ISNUMBER(Data!$O112)), (1-Data!$O112), 1) * IF(AND($K$3="Yes", ISNUMBER(Data!$Q112)), (1-Data!$Q112), 1))</f>
        <v>0</v>
      </c>
      <c r="AV112" s="3">
        <f>IF(OR(Data!AW112="", Data!$H112="", $G112=""), 0, ((Data!AW112*Data!$H112*$G112)/2000) * IF(AND(AV$5="Particulate", ISNUMBER(Data!$O112)), (1-Data!$O112), 1) * IF(AND($K$3="Yes", ISNUMBER(Data!$Q112)), (1-Data!$Q112), 1))</f>
        <v>0</v>
      </c>
      <c r="AW112" s="3">
        <f>IF(OR(Data!AX112="", Data!$H112="", $G112=""), 0, ((Data!AX112*Data!$H112*$G112)/2000) * IF(AND(AW$5="Particulate", ISNUMBER(Data!$O112)), (1-Data!$O112), 1) * IF(AND($K$3="Yes", ISNUMBER(Data!$Q112)), (1-Data!$Q112), 1))</f>
        <v>0</v>
      </c>
      <c r="AX112" s="3">
        <f>IF(OR(Data!AY112="", Data!$H112="", $G112=""), 0, ((Data!AY112*Data!$H112*$G112)/2000) * IF(AND(AX$5="Particulate", ISNUMBER(Data!$O112)), (1-Data!$O112), 1) * IF(AND($K$3="Yes", ISNUMBER(Data!$Q112)), (1-Data!$Q112), 1))</f>
        <v>0</v>
      </c>
      <c r="AY112" s="3">
        <f>IF(OR(Data!AZ112="", Data!$H112="", $G112=""), 0, ((Data!AZ112*Data!$H112*$G112)/2000) * IF(AND(AY$5="Particulate", ISNUMBER(Data!$O112)), (1-Data!$O112), 1) * IF(AND($K$3="Yes", ISNUMBER(Data!$Q112)), (1-Data!$Q112), 1))</f>
        <v>0</v>
      </c>
      <c r="AZ112" s="3">
        <f>IF(OR(Data!BA112="", Data!$H112="", $G112=""), 0, ((Data!BA112*Data!$H112*$G112)/2000) * IF(AND(AZ$5="Particulate", ISNUMBER(Data!$O112)), (1-Data!$O112), 1) * IF(AND($K$3="Yes", ISNUMBER(Data!$Q112)), (1-Data!$Q112), 1))</f>
        <v>0</v>
      </c>
      <c r="BA112" s="3">
        <f>IF(OR(Data!BB112="", Data!$H112="", $G112=""), 0, ((Data!BB112*Data!$H112*$G112)/2000) * IF(AND(BA$5="Particulate", ISNUMBER(Data!$O112)), (1-Data!$O112), 1) * IF(AND($K$3="Yes", ISNUMBER(Data!$Q112)), (1-Data!$Q112), 1))</f>
        <v>0</v>
      </c>
      <c r="BB112" s="3">
        <f>IF(OR(Data!BC112="", Data!$H112="", $G112=""), 0, ((Data!BC112*Data!$H112*$G112)/2000) * IF(AND(BB$5="Particulate", ISNUMBER(Data!$O112)), (1-Data!$O112), 1) * IF(AND($K$3="Yes", ISNUMBER(Data!$Q112)), (1-Data!$Q112), 1))</f>
        <v>0</v>
      </c>
      <c r="BC112" s="3">
        <f>IF(OR(Data!BD112="", Data!$H112="", $G112=""), 0, ((Data!BD112*Data!$H112*$G112)/2000) * IF(AND(BC$5="Particulate", ISNUMBER(Data!$O112)), (1-Data!$O112), 1) * IF(AND($K$3="Yes", ISNUMBER(Data!$Q112)), (1-Data!$Q112), 1))</f>
        <v>0</v>
      </c>
      <c r="BD112" s="3">
        <f>IF(OR(Data!BE112="", Data!$H112="", $G112=""), 0, ((Data!BE112*Data!$H112*$G112)/2000) * IF(AND(BD$5="Particulate", ISNUMBER(Data!$O112)), (1-Data!$O112), 1) * IF(AND($K$3="Yes", ISNUMBER(Data!$Q112)), (1-Data!$Q112), 1))</f>
        <v>0</v>
      </c>
      <c r="BE112" s="3">
        <f>IF(OR(Data!BF112="", Data!$H112="", $G112=""), 0, ((Data!BF112*Data!$H112*$G112)/2000) * IF(AND(BE$5="Particulate", ISNUMBER(Data!$O112)), (1-Data!$O112), 1) * IF(AND($K$3="Yes", ISNUMBER(Data!$Q112)), (1-Data!$Q112), 1))</f>
        <v>0</v>
      </c>
      <c r="BF112" s="3">
        <f>IF(OR(Data!BG112="", Data!$H112="", $G112=""), 0, ((Data!BG112*Data!$H112*$G112)/2000) * IF(AND(BF$5="Particulate", ISNUMBER(Data!$O112)), (1-Data!$O112), 1) * IF(AND($K$3="Yes", ISNUMBER(Data!$Q112)), (1-Data!$Q112), 1))</f>
        <v>0</v>
      </c>
      <c r="BG112" s="3">
        <f>IF(OR(Data!BH112="", Data!$H112="", $G112=""), 0, ((Data!BH112*Data!$H112*$G112)/2000) * IF(AND(BG$5="Particulate", ISNUMBER(Data!$O112)), (1-Data!$O112), 1) * IF(AND($K$3="Yes", ISNUMBER(Data!$Q112)), (1-Data!$Q112), 1))</f>
        <v>0</v>
      </c>
      <c r="BH112" s="3">
        <f>IF(OR(Data!BI112="", Data!$H112="", $G112=""), 0, ((Data!BI112*Data!$H112*$G112)/2000) * IF(AND(BH$5="Particulate", ISNUMBER(Data!$O112)), (1-Data!$O112), 1) * IF(AND($K$3="Yes", ISNUMBER(Data!$Q112)), (1-Data!$Q112), 1))</f>
        <v>0</v>
      </c>
      <c r="BI112" s="3">
        <f>IF(OR(Data!BJ112="", Data!$H112="", $G112=""), 0, ((Data!BJ112*Data!$H112*$G112)/2000) * IF(AND(BI$5="Particulate", ISNUMBER(Data!$O112)), (1-Data!$O112), 1) * IF(AND($K$3="Yes", ISNUMBER(Data!$Q112)), (1-Data!$Q112), 1))</f>
        <v>0</v>
      </c>
      <c r="BJ112" s="3">
        <f>IF(OR(Data!BK112="", Data!$H112="", $G112=""), 0, ((Data!BK112*Data!$H112*$G112)/2000) * IF(AND(BJ$5="Particulate", ISNUMBER(Data!$O112)), (1-Data!$O112), 1) * IF(AND($K$3="Yes", ISNUMBER(Data!$Q112)), (1-Data!$Q112), 1))</f>
        <v>0</v>
      </c>
      <c r="BK112" s="3">
        <f>IF(OR(Data!BL112="", Data!$H112="", $G112=""), 0, ((Data!BL112*Data!$H112*$G112)/2000) * IF(AND(BK$5="Particulate", ISNUMBER(Data!$O112)), (1-Data!$O112), 1) * IF(AND($K$3="Yes", ISNUMBER(Data!$Q112)), (1-Data!$Q112), 1))</f>
        <v>0</v>
      </c>
      <c r="BL112" s="3">
        <f>IF(OR(Data!BM112="", Data!$H112="", $G112=""), 0, ((Data!BM112*Data!$H112*$G112)/2000) * IF(AND(BL$5="Particulate", ISNUMBER(Data!$O112)), (1-Data!$O112), 1) * IF(AND($K$3="Yes", ISNUMBER(Data!$Q112)), (1-Data!$Q112), 1))</f>
        <v>0</v>
      </c>
      <c r="BM112" s="3">
        <f>IF(OR(Data!BN112="", Data!$H112="", $G112=""), 0, ((Data!BN112*Data!$H112*$G112)/2000) * IF(AND(BM$5="Particulate", ISNUMBER(Data!$O112)), (1-Data!$O112), 1) * IF(AND($K$3="Yes", ISNUMBER(Data!$Q112)), (1-Data!$Q112), 1))</f>
        <v>0</v>
      </c>
      <c r="BN112" s="3">
        <f>IF(OR(Data!BO112="", Data!$H112="", $G112=""), 0, ((Data!BO112*Data!$H112*$G112)/2000) * IF(AND(BN$5="Particulate", ISNUMBER(Data!$O112)), (1-Data!$O112), 1) * IF(AND($K$3="Yes", ISNUMBER(Data!$Q112)), (1-Data!$Q112), 1))</f>
        <v>0</v>
      </c>
      <c r="BO112" s="3">
        <f>IF(OR(Data!BP112="", Data!$H112="", $G112=""), 0, ((Data!BP112*Data!$H112*$G112)/2000) * IF(AND(BO$5="Particulate", ISNUMBER(Data!$O112)), (1-Data!$O112), 1) * IF(AND($K$3="Yes", ISNUMBER(Data!$Q112)), (1-Data!$Q112), 1))</f>
        <v>0</v>
      </c>
      <c r="BP112" s="3">
        <f>IF(OR(Data!BQ112="", Data!$H112="", $G112=""), 0, ((Data!BQ112*Data!$H112*$G112)/2000) * IF(AND(BP$5="Particulate", ISNUMBER(Data!$O112)), (1-Data!$O112), 1) * IF(AND($K$3="Yes", ISNUMBER(Data!$Q112)), (1-Data!$Q112), 1))</f>
        <v>0</v>
      </c>
      <c r="BQ112" s="3">
        <f>IF(OR(Data!BR112="", Data!$H112="", $G112=""), 0, ((Data!BR112*Data!$H112*$G112)/2000) * IF(AND(BQ$5="Particulate", ISNUMBER(Data!$O112)), (1-Data!$O112), 1) * IF(AND($K$3="Yes", ISNUMBER(Data!$Q112)), (1-Data!$Q112), 1))</f>
        <v>0</v>
      </c>
      <c r="BR112" s="3">
        <f>IF(OR(Data!BS112="", Data!$H112="", $G112=""), 0, ((Data!BS112*Data!$H112*$G112)/2000) * IF(AND(BR$5="Particulate", ISNUMBER(Data!$O112)), (1-Data!$O112), 1) * IF(AND($K$3="Yes", ISNUMBER(Data!$Q112)), (1-Data!$Q112), 1))</f>
        <v>0</v>
      </c>
      <c r="BS112" s="3">
        <f>IF(OR(Data!BT112="", Data!$H112="", $G112=""), 0, ((Data!BT112*Data!$H112*$G112)/2000) * IF(AND(BS$5="Particulate", ISNUMBER(Data!$O112)), (1-Data!$O112), 1) * IF(AND($K$3="Yes", ISNUMBER(Data!$Q112)), (1-Data!$Q112), 1))</f>
        <v>0</v>
      </c>
      <c r="BT112" s="3">
        <f>IF(OR(Data!BU112="", Data!$H112="", $G112=""), 0, ((Data!BU112*Data!$H112*$G112)/2000) * IF(AND(BT$5="Particulate", ISNUMBER(Data!$O112)), (1-Data!$O112), 1) * IF(AND($K$3="Yes", ISNUMBER(Data!$Q112)), (1-Data!$Q112), 1))</f>
        <v>0</v>
      </c>
      <c r="BU112" s="3">
        <f>IF(OR(Data!BV112="", Data!$H112="", $G112=""), 0, ((Data!BV112*Data!$H112*$G112)/2000) * IF(AND(BU$5="Particulate", ISNUMBER(Data!$O112)), (1-Data!$O112), 1) * IF(AND($K$3="Yes", ISNUMBER(Data!$Q112)), (1-Data!$Q112), 1))</f>
        <v>0</v>
      </c>
      <c r="BV112" s="3">
        <f>IF(OR(Data!BW112="", Data!$H112="", $G112=""), 0, ((Data!BW112*Data!$H112*$G112)/2000) * IF(AND(BV$5="Particulate", ISNUMBER(Data!$O112)), (1-Data!$O112), 1) * IF(AND($K$3="Yes", ISNUMBER(Data!$Q112)), (1-Data!$Q112), 1))</f>
        <v>0</v>
      </c>
      <c r="BW112" s="3">
        <f>IF(OR(Data!BX112="", Data!$H112="", $G112=""), 0, ((Data!BX112*Data!$H112*$G112)/2000) * IF(AND(BW$5="Particulate", ISNUMBER(Data!$O112)), (1-Data!$O112), 1) * IF(AND($K$3="Yes", ISNUMBER(Data!$Q112)), (1-Data!$Q112), 1))</f>
        <v>0</v>
      </c>
      <c r="BX112" s="3">
        <f>IF(OR(Data!BY112="", Data!$H112="", $G112=""), 0, ((Data!BY112*Data!$H112*$G112)/2000) * IF(AND(BX$5="Particulate", ISNUMBER(Data!$O112)), (1-Data!$O112), 1) * IF(AND($K$3="Yes", ISNUMBER(Data!$Q112)), (1-Data!$Q112), 1))</f>
        <v>0</v>
      </c>
      <c r="BY112" s="3">
        <f>IF(OR(Data!BZ112="", Data!$H112="", $G112=""), 0, ((Data!BZ112*Data!$H112*$G112)/2000) * IF(AND(BY$5="Particulate", ISNUMBER(Data!$O112)), (1-Data!$O112), 1) * IF(AND($K$3="Yes", ISNUMBER(Data!$Q112)), (1-Data!$Q112), 1))</f>
        <v>0</v>
      </c>
      <c r="BZ112" s="3">
        <f>IF(OR(Data!CA112="", Data!$H112="", $G112=""), 0, ((Data!CA112*Data!$H112*$G112)/2000) * IF(AND(BZ$5="Particulate", ISNUMBER(Data!$O112)), (1-Data!$O112), 1) * IF(AND($K$3="Yes", ISNUMBER(Data!$Q112)), (1-Data!$Q112), 1))</f>
        <v>0</v>
      </c>
    </row>
    <row r="113" spans="1:78" x14ac:dyDescent="0.25">
      <c r="A113" s="347">
        <f>Data!A113</f>
        <v>105</v>
      </c>
      <c r="B113" s="108">
        <f>Data!B113</f>
        <v>0</v>
      </c>
      <c r="C113" s="108">
        <f>Data!C113</f>
        <v>0</v>
      </c>
      <c r="D113" s="108">
        <f>Data!D113</f>
        <v>0</v>
      </c>
      <c r="E113" s="108">
        <f>Data!E113</f>
        <v>0</v>
      </c>
      <c r="F113" s="108">
        <f>Data!F113</f>
        <v>0</v>
      </c>
      <c r="G113" s="189"/>
      <c r="Q113" s="365">
        <f>IF(ISNUMBER(Data!$K113), (Data!$K113*$G113)/2000, IF(AND(ISNUMBER(Data!$H113), ISNUMBER(Data!$I113)), (Data!$H113*Data!$I113*$G113)/2000, 0))</f>
        <v>0</v>
      </c>
      <c r="R113" s="17">
        <f>IF(ISNUMBER(Data!$L113), (Data!$L113*$G113)/2000, IF(AND(ISNUMBER(Data!$H113), ISNUMBER(Data!$J113)), (Data!$H113*Data!$J113*$G113)/2000, 0)) * IF(ISNUMBER(Data!$O113), 1-Data!$O113, 1) * IF(AND($K$3="yes",ISNUMBER(Data!$Q113)),(1-Data!$Q113),1)</f>
        <v>0</v>
      </c>
      <c r="S113" s="3">
        <f>IF(OR(Data!T113="", Data!$H113="", $G113=""), 0, ((Data!T113*Data!$H113*$G113)/2000) * IF(AND(S$5="Particulate", ISNUMBER(Data!$O113)), (1-Data!$O113), 1) * IF(AND($K$3="Yes", ISNUMBER(Data!$Q113)), (1-Data!$Q113), 1))</f>
        <v>0</v>
      </c>
      <c r="T113" s="3">
        <f>IF(OR(Data!U113="", Data!$H113="", $G113=""), 0, ((Data!U113*Data!$H113*$G113)/2000) * IF(AND(T$5="Particulate", ISNUMBER(Data!$O113)), (1-Data!$O113), 1) * IF(AND($K$3="Yes", ISNUMBER(Data!$Q113)), (1-Data!$Q113), 1))</f>
        <v>0</v>
      </c>
      <c r="U113" s="3">
        <f>IF(OR(Data!V113="", Data!$H113="", $G113=""), 0, ((Data!V113*Data!$H113*$G113)/2000) * IF(AND(U$5="Particulate", ISNUMBER(Data!$O113)), (1-Data!$O113), 1) * IF(AND($K$3="Yes", ISNUMBER(Data!$Q113)), (1-Data!$Q113), 1))</f>
        <v>0</v>
      </c>
      <c r="V113" s="3">
        <f>IF(OR(Data!W113="", Data!$H113="", $G113=""), 0, ((Data!W113*Data!$H113*$G113)/2000) * IF(AND(V$5="Particulate", ISNUMBER(Data!$O113)), (1-Data!$O113), 1) * IF(AND($K$3="Yes", ISNUMBER(Data!$Q113)), (1-Data!$Q113), 1))</f>
        <v>0</v>
      </c>
      <c r="W113" s="3">
        <f>IF(OR(Data!X113="", Data!$H113="", $G113=""), 0, ((Data!X113*Data!$H113*$G113)/2000) * IF(AND(W$5="Particulate", ISNUMBER(Data!$O113)), (1-Data!$O113), 1) * IF(AND($K$3="Yes", ISNUMBER(Data!$Q113)), (1-Data!$Q113), 1))</f>
        <v>0</v>
      </c>
      <c r="X113" s="3">
        <f>IF(OR(Data!Y113="", Data!$H113="", $G113=""), 0, ((Data!Y113*Data!$H113*$G113)/2000) * IF(AND(X$5="Particulate", ISNUMBER(Data!$O113)), (1-Data!$O113), 1) * IF(AND($K$3="Yes", ISNUMBER(Data!$Q113)), (1-Data!$Q113), 1))</f>
        <v>0</v>
      </c>
      <c r="Y113" s="3">
        <f>IF(OR(Data!Z113="", Data!$H113="", $G113=""), 0, ((Data!Z113*Data!$H113*$G113)/2000) * IF(AND(Y$5="Particulate", ISNUMBER(Data!$O113)), (1-Data!$O113), 1) * IF(AND($K$3="Yes", ISNUMBER(Data!$Q113)), (1-Data!$Q113), 1))</f>
        <v>0</v>
      </c>
      <c r="Z113" s="3">
        <f>IF(OR(Data!AA113="", Data!$H113="", $G113=""), 0, ((Data!AA113*Data!$H113*$G113)/2000) * IF(AND(Z$5="Particulate", ISNUMBER(Data!$O113)), (1-Data!$O113), 1) * IF(AND($K$3="Yes", ISNUMBER(Data!$Q113)), (1-Data!$Q113), 1))</f>
        <v>0</v>
      </c>
      <c r="AA113" s="3">
        <f>IF(OR(Data!AB113="", Data!$H113="", $G113=""), 0, ((Data!AB113*Data!$H113*$G113)/2000) * IF(AND(AA$5="Particulate", ISNUMBER(Data!$O113)), (1-Data!$O113), 1) * IF(AND($K$3="Yes", ISNUMBER(Data!$Q113)), (1-Data!$Q113), 1))</f>
        <v>0</v>
      </c>
      <c r="AB113" s="3">
        <f>IF(OR(Data!AC113="", Data!$H113="", $G113=""), 0, ((Data!AC113*Data!$H113*$G113)/2000) * IF(AND(AB$5="Particulate", ISNUMBER(Data!$O113)), (1-Data!$O113), 1) * IF(AND($K$3="Yes", ISNUMBER(Data!$Q113)), (1-Data!$Q113), 1))</f>
        <v>0</v>
      </c>
      <c r="AC113" s="3">
        <f>IF(OR(Data!AD113="", Data!$H113="", $G113=""), 0, ((Data!AD113*Data!$H113*$G113)/2000) * IF(AND(AC$5="Particulate", ISNUMBER(Data!$O113)), (1-Data!$O113), 1) * IF(AND($K$3="Yes", ISNUMBER(Data!$Q113)), (1-Data!$Q113), 1))</f>
        <v>0</v>
      </c>
      <c r="AD113" s="3">
        <f>IF(OR(Data!AE113="", Data!$H113="", $G113=""), 0, ((Data!AE113*Data!$H113*$G113)/2000) * IF(AND(AD$5="Particulate", ISNUMBER(Data!$O113)), (1-Data!$O113), 1) * IF(AND($K$3="Yes", ISNUMBER(Data!$Q113)), (1-Data!$Q113), 1))</f>
        <v>0</v>
      </c>
      <c r="AE113" s="3">
        <f>IF(OR(Data!AF113="", Data!$H113="", $G113=""), 0, ((Data!AF113*Data!$H113*$G113)/2000) * IF(AND(AE$5="Particulate", ISNUMBER(Data!$O113)), (1-Data!$O113), 1) * IF(AND($K$3="Yes", ISNUMBER(Data!$Q113)), (1-Data!$Q113), 1))</f>
        <v>0</v>
      </c>
      <c r="AF113" s="3">
        <f>IF(OR(Data!AG113="", Data!$H113="", $G113=""), 0, ((Data!AG113*Data!$H113*$G113)/2000) * IF(AND(AF$5="Particulate", ISNUMBER(Data!$O113)), (1-Data!$O113), 1) * IF(AND($K$3="Yes", ISNUMBER(Data!$Q113)), (1-Data!$Q113), 1))</f>
        <v>0</v>
      </c>
      <c r="AG113" s="3">
        <f>IF(OR(Data!AH113="", Data!$H113="", $G113=""), 0, ((Data!AH113*Data!$H113*$G113)/2000) * IF(AND(AG$5="Particulate", ISNUMBER(Data!$O113)), (1-Data!$O113), 1) * IF(AND($K$3="Yes", ISNUMBER(Data!$Q113)), (1-Data!$Q113), 1))</f>
        <v>0</v>
      </c>
      <c r="AH113" s="3">
        <f>IF(OR(Data!AI113="", Data!$H113="", $G113=""), 0, ((Data!AI113*Data!$H113*$G113)/2000) * IF(AND(AH$5="Particulate", ISNUMBER(Data!$O113)), (1-Data!$O113), 1) * IF(AND($K$3="Yes", ISNUMBER(Data!$Q113)), (1-Data!$Q113), 1))</f>
        <v>0</v>
      </c>
      <c r="AI113" s="3">
        <f>IF(OR(Data!AJ113="", Data!$H113="", $G113=""), 0, ((Data!AJ113*Data!$H113*$G113)/2000) * IF(AND(AI$5="Particulate", ISNUMBER(Data!$O113)), (1-Data!$O113), 1) * IF(AND($K$3="Yes", ISNUMBER(Data!$Q113)), (1-Data!$Q113), 1))</f>
        <v>0</v>
      </c>
      <c r="AJ113" s="3">
        <f>IF(OR(Data!AK113="", Data!$H113="", $G113=""), 0, ((Data!AK113*Data!$H113*$G113)/2000) * IF(AND(AJ$5="Particulate", ISNUMBER(Data!$O113)), (1-Data!$O113), 1) * IF(AND($K$3="Yes", ISNUMBER(Data!$Q113)), (1-Data!$Q113), 1))</f>
        <v>0</v>
      </c>
      <c r="AK113" s="3">
        <f>IF(OR(Data!AL113="", Data!$H113="", $G113=""), 0, ((Data!AL113*Data!$H113*$G113)/2000) * IF(AND(AK$5="Particulate", ISNUMBER(Data!$O113)), (1-Data!$O113), 1) * IF(AND($K$3="Yes", ISNUMBER(Data!$Q113)), (1-Data!$Q113), 1))</f>
        <v>0</v>
      </c>
      <c r="AL113" s="3">
        <f>IF(OR(Data!AM113="", Data!$H113="", $G113=""), 0, ((Data!AM113*Data!$H113*$G113)/2000) * IF(AND(AL$5="Particulate", ISNUMBER(Data!$O113)), (1-Data!$O113), 1) * IF(AND($K$3="Yes", ISNUMBER(Data!$Q113)), (1-Data!$Q113), 1))</f>
        <v>0</v>
      </c>
      <c r="AM113" s="3">
        <f>IF(OR(Data!AN113="", Data!$H113="", $G113=""), 0, ((Data!AN113*Data!$H113*$G113)/2000) * IF(AND(AM$5="Particulate", ISNUMBER(Data!$O113)), (1-Data!$O113), 1) * IF(AND($K$3="Yes", ISNUMBER(Data!$Q113)), (1-Data!$Q113), 1))</f>
        <v>0</v>
      </c>
      <c r="AN113" s="3">
        <f>IF(OR(Data!AO113="", Data!$H113="", $G113=""), 0, ((Data!AO113*Data!$H113*$G113)/2000) * IF(AND(AN$5="Particulate", ISNUMBER(Data!$O113)), (1-Data!$O113), 1) * IF(AND($K$3="Yes", ISNUMBER(Data!$Q113)), (1-Data!$Q113), 1))</f>
        <v>0</v>
      </c>
      <c r="AO113" s="3">
        <f>IF(OR(Data!AP113="", Data!$H113="", $G113=""), 0, ((Data!AP113*Data!$H113*$G113)/2000) * IF(AND(AO$5="Particulate", ISNUMBER(Data!$O113)), (1-Data!$O113), 1) * IF(AND($K$3="Yes", ISNUMBER(Data!$Q113)), (1-Data!$Q113), 1))</f>
        <v>0</v>
      </c>
      <c r="AP113" s="3">
        <f>IF(OR(Data!AQ113="", Data!$H113="", $G113=""), 0, ((Data!AQ113*Data!$H113*$G113)/2000) * IF(AND(AP$5="Particulate", ISNUMBER(Data!$O113)), (1-Data!$O113), 1) * IF(AND($K$3="Yes", ISNUMBER(Data!$Q113)), (1-Data!$Q113), 1))</f>
        <v>0</v>
      </c>
      <c r="AQ113" s="3">
        <f>IF(OR(Data!AR113="", Data!$H113="", $G113=""), 0, ((Data!AR113*Data!$H113*$G113)/2000) * IF(AND(AQ$5="Particulate", ISNUMBER(Data!$O113)), (1-Data!$O113), 1) * IF(AND($K$3="Yes", ISNUMBER(Data!$Q113)), (1-Data!$Q113), 1))</f>
        <v>0</v>
      </c>
      <c r="AR113" s="3">
        <f>IF(OR(Data!AS113="", Data!$H113="", $G113=""), 0, ((Data!AS113*Data!$H113*$G113)/2000) * IF(AND(AR$5="Particulate", ISNUMBER(Data!$O113)), (1-Data!$O113), 1) * IF(AND($K$3="Yes", ISNUMBER(Data!$Q113)), (1-Data!$Q113), 1))</f>
        <v>0</v>
      </c>
      <c r="AS113" s="3">
        <f>IF(OR(Data!AT113="", Data!$H113="", $G113=""), 0, ((Data!AT113*Data!$H113*$G113)/2000) * IF(AND(AS$5="Particulate", ISNUMBER(Data!$O113)), (1-Data!$O113), 1) * IF(AND($K$3="Yes", ISNUMBER(Data!$Q113)), (1-Data!$Q113), 1))</f>
        <v>0</v>
      </c>
      <c r="AT113" s="3">
        <f>IF(OR(Data!AU113="", Data!$H113="", $G113=""), 0, ((Data!AU113*Data!$H113*$G113)/2000) * IF(AND(AT$5="Particulate", ISNUMBER(Data!$O113)), (1-Data!$O113), 1) * IF(AND($K$3="Yes", ISNUMBER(Data!$Q113)), (1-Data!$Q113), 1))</f>
        <v>0</v>
      </c>
      <c r="AU113" s="3">
        <f>IF(OR(Data!AV113="", Data!$H113="", $G113=""), 0, ((Data!AV113*Data!$H113*$G113)/2000) * IF(AND(AU$5="Particulate", ISNUMBER(Data!$O113)), (1-Data!$O113), 1) * IF(AND($K$3="Yes", ISNUMBER(Data!$Q113)), (1-Data!$Q113), 1))</f>
        <v>0</v>
      </c>
      <c r="AV113" s="3">
        <f>IF(OR(Data!AW113="", Data!$H113="", $G113=""), 0, ((Data!AW113*Data!$H113*$G113)/2000) * IF(AND(AV$5="Particulate", ISNUMBER(Data!$O113)), (1-Data!$O113), 1) * IF(AND($K$3="Yes", ISNUMBER(Data!$Q113)), (1-Data!$Q113), 1))</f>
        <v>0</v>
      </c>
      <c r="AW113" s="3">
        <f>IF(OR(Data!AX113="", Data!$H113="", $G113=""), 0, ((Data!AX113*Data!$H113*$G113)/2000) * IF(AND(AW$5="Particulate", ISNUMBER(Data!$O113)), (1-Data!$O113), 1) * IF(AND($K$3="Yes", ISNUMBER(Data!$Q113)), (1-Data!$Q113), 1))</f>
        <v>0</v>
      </c>
      <c r="AX113" s="3">
        <f>IF(OR(Data!AY113="", Data!$H113="", $G113=""), 0, ((Data!AY113*Data!$H113*$G113)/2000) * IF(AND(AX$5="Particulate", ISNUMBER(Data!$O113)), (1-Data!$O113), 1) * IF(AND($K$3="Yes", ISNUMBER(Data!$Q113)), (1-Data!$Q113), 1))</f>
        <v>0</v>
      </c>
      <c r="AY113" s="3">
        <f>IF(OR(Data!AZ113="", Data!$H113="", $G113=""), 0, ((Data!AZ113*Data!$H113*$G113)/2000) * IF(AND(AY$5="Particulate", ISNUMBER(Data!$O113)), (1-Data!$O113), 1) * IF(AND($K$3="Yes", ISNUMBER(Data!$Q113)), (1-Data!$Q113), 1))</f>
        <v>0</v>
      </c>
      <c r="AZ113" s="3">
        <f>IF(OR(Data!BA113="", Data!$H113="", $G113=""), 0, ((Data!BA113*Data!$H113*$G113)/2000) * IF(AND(AZ$5="Particulate", ISNUMBER(Data!$O113)), (1-Data!$O113), 1) * IF(AND($K$3="Yes", ISNUMBER(Data!$Q113)), (1-Data!$Q113), 1))</f>
        <v>0</v>
      </c>
      <c r="BA113" s="3">
        <f>IF(OR(Data!BB113="", Data!$H113="", $G113=""), 0, ((Data!BB113*Data!$H113*$G113)/2000) * IF(AND(BA$5="Particulate", ISNUMBER(Data!$O113)), (1-Data!$O113), 1) * IF(AND($K$3="Yes", ISNUMBER(Data!$Q113)), (1-Data!$Q113), 1))</f>
        <v>0</v>
      </c>
      <c r="BB113" s="3">
        <f>IF(OR(Data!BC113="", Data!$H113="", $G113=""), 0, ((Data!BC113*Data!$H113*$G113)/2000) * IF(AND(BB$5="Particulate", ISNUMBER(Data!$O113)), (1-Data!$O113), 1) * IF(AND($K$3="Yes", ISNUMBER(Data!$Q113)), (1-Data!$Q113), 1))</f>
        <v>0</v>
      </c>
      <c r="BC113" s="3">
        <f>IF(OR(Data!BD113="", Data!$H113="", $G113=""), 0, ((Data!BD113*Data!$H113*$G113)/2000) * IF(AND(BC$5="Particulate", ISNUMBER(Data!$O113)), (1-Data!$O113), 1) * IF(AND($K$3="Yes", ISNUMBER(Data!$Q113)), (1-Data!$Q113), 1))</f>
        <v>0</v>
      </c>
      <c r="BD113" s="3">
        <f>IF(OR(Data!BE113="", Data!$H113="", $G113=""), 0, ((Data!BE113*Data!$H113*$G113)/2000) * IF(AND(BD$5="Particulate", ISNUMBER(Data!$O113)), (1-Data!$O113), 1) * IF(AND($K$3="Yes", ISNUMBER(Data!$Q113)), (1-Data!$Q113), 1))</f>
        <v>0</v>
      </c>
      <c r="BE113" s="3">
        <f>IF(OR(Data!BF113="", Data!$H113="", $G113=""), 0, ((Data!BF113*Data!$H113*$G113)/2000) * IF(AND(BE$5="Particulate", ISNUMBER(Data!$O113)), (1-Data!$O113), 1) * IF(AND($K$3="Yes", ISNUMBER(Data!$Q113)), (1-Data!$Q113), 1))</f>
        <v>0</v>
      </c>
      <c r="BF113" s="3">
        <f>IF(OR(Data!BG113="", Data!$H113="", $G113=""), 0, ((Data!BG113*Data!$H113*$G113)/2000) * IF(AND(BF$5="Particulate", ISNUMBER(Data!$O113)), (1-Data!$O113), 1) * IF(AND($K$3="Yes", ISNUMBER(Data!$Q113)), (1-Data!$Q113), 1))</f>
        <v>0</v>
      </c>
      <c r="BG113" s="3">
        <f>IF(OR(Data!BH113="", Data!$H113="", $G113=""), 0, ((Data!BH113*Data!$H113*$G113)/2000) * IF(AND(BG$5="Particulate", ISNUMBER(Data!$O113)), (1-Data!$O113), 1) * IF(AND($K$3="Yes", ISNUMBER(Data!$Q113)), (1-Data!$Q113), 1))</f>
        <v>0</v>
      </c>
      <c r="BH113" s="3">
        <f>IF(OR(Data!BI113="", Data!$H113="", $G113=""), 0, ((Data!BI113*Data!$H113*$G113)/2000) * IF(AND(BH$5="Particulate", ISNUMBER(Data!$O113)), (1-Data!$O113), 1) * IF(AND($K$3="Yes", ISNUMBER(Data!$Q113)), (1-Data!$Q113), 1))</f>
        <v>0</v>
      </c>
      <c r="BI113" s="3">
        <f>IF(OR(Data!BJ113="", Data!$H113="", $G113=""), 0, ((Data!BJ113*Data!$H113*$G113)/2000) * IF(AND(BI$5="Particulate", ISNUMBER(Data!$O113)), (1-Data!$O113), 1) * IF(AND($K$3="Yes", ISNUMBER(Data!$Q113)), (1-Data!$Q113), 1))</f>
        <v>0</v>
      </c>
      <c r="BJ113" s="3">
        <f>IF(OR(Data!BK113="", Data!$H113="", $G113=""), 0, ((Data!BK113*Data!$H113*$G113)/2000) * IF(AND(BJ$5="Particulate", ISNUMBER(Data!$O113)), (1-Data!$O113), 1) * IF(AND($K$3="Yes", ISNUMBER(Data!$Q113)), (1-Data!$Q113), 1))</f>
        <v>0</v>
      </c>
      <c r="BK113" s="3">
        <f>IF(OR(Data!BL113="", Data!$H113="", $G113=""), 0, ((Data!BL113*Data!$H113*$G113)/2000) * IF(AND(BK$5="Particulate", ISNUMBER(Data!$O113)), (1-Data!$O113), 1) * IF(AND($K$3="Yes", ISNUMBER(Data!$Q113)), (1-Data!$Q113), 1))</f>
        <v>0</v>
      </c>
      <c r="BL113" s="3">
        <f>IF(OR(Data!BM113="", Data!$H113="", $G113=""), 0, ((Data!BM113*Data!$H113*$G113)/2000) * IF(AND(BL$5="Particulate", ISNUMBER(Data!$O113)), (1-Data!$O113), 1) * IF(AND($K$3="Yes", ISNUMBER(Data!$Q113)), (1-Data!$Q113), 1))</f>
        <v>0</v>
      </c>
      <c r="BM113" s="3">
        <f>IF(OR(Data!BN113="", Data!$H113="", $G113=""), 0, ((Data!BN113*Data!$H113*$G113)/2000) * IF(AND(BM$5="Particulate", ISNUMBER(Data!$O113)), (1-Data!$O113), 1) * IF(AND($K$3="Yes", ISNUMBER(Data!$Q113)), (1-Data!$Q113), 1))</f>
        <v>0</v>
      </c>
      <c r="BN113" s="3">
        <f>IF(OR(Data!BO113="", Data!$H113="", $G113=""), 0, ((Data!BO113*Data!$H113*$G113)/2000) * IF(AND(BN$5="Particulate", ISNUMBER(Data!$O113)), (1-Data!$O113), 1) * IF(AND($K$3="Yes", ISNUMBER(Data!$Q113)), (1-Data!$Q113), 1))</f>
        <v>0</v>
      </c>
      <c r="BO113" s="3">
        <f>IF(OR(Data!BP113="", Data!$H113="", $G113=""), 0, ((Data!BP113*Data!$H113*$G113)/2000) * IF(AND(BO$5="Particulate", ISNUMBER(Data!$O113)), (1-Data!$O113), 1) * IF(AND($K$3="Yes", ISNUMBER(Data!$Q113)), (1-Data!$Q113), 1))</f>
        <v>0</v>
      </c>
      <c r="BP113" s="3">
        <f>IF(OR(Data!BQ113="", Data!$H113="", $G113=""), 0, ((Data!BQ113*Data!$H113*$G113)/2000) * IF(AND(BP$5="Particulate", ISNUMBER(Data!$O113)), (1-Data!$O113), 1) * IF(AND($K$3="Yes", ISNUMBER(Data!$Q113)), (1-Data!$Q113), 1))</f>
        <v>0</v>
      </c>
      <c r="BQ113" s="3">
        <f>IF(OR(Data!BR113="", Data!$H113="", $G113=""), 0, ((Data!BR113*Data!$H113*$G113)/2000) * IF(AND(BQ$5="Particulate", ISNUMBER(Data!$O113)), (1-Data!$O113), 1) * IF(AND($K$3="Yes", ISNUMBER(Data!$Q113)), (1-Data!$Q113), 1))</f>
        <v>0</v>
      </c>
      <c r="BR113" s="3">
        <f>IF(OR(Data!BS113="", Data!$H113="", $G113=""), 0, ((Data!BS113*Data!$H113*$G113)/2000) * IF(AND(BR$5="Particulate", ISNUMBER(Data!$O113)), (1-Data!$O113), 1) * IF(AND($K$3="Yes", ISNUMBER(Data!$Q113)), (1-Data!$Q113), 1))</f>
        <v>0</v>
      </c>
      <c r="BS113" s="3">
        <f>IF(OR(Data!BT113="", Data!$H113="", $G113=""), 0, ((Data!BT113*Data!$H113*$G113)/2000) * IF(AND(BS$5="Particulate", ISNUMBER(Data!$O113)), (1-Data!$O113), 1) * IF(AND($K$3="Yes", ISNUMBER(Data!$Q113)), (1-Data!$Q113), 1))</f>
        <v>0</v>
      </c>
      <c r="BT113" s="3">
        <f>IF(OR(Data!BU113="", Data!$H113="", $G113=""), 0, ((Data!BU113*Data!$H113*$G113)/2000) * IF(AND(BT$5="Particulate", ISNUMBER(Data!$O113)), (1-Data!$O113), 1) * IF(AND($K$3="Yes", ISNUMBER(Data!$Q113)), (1-Data!$Q113), 1))</f>
        <v>0</v>
      </c>
      <c r="BU113" s="3">
        <f>IF(OR(Data!BV113="", Data!$H113="", $G113=""), 0, ((Data!BV113*Data!$H113*$G113)/2000) * IF(AND(BU$5="Particulate", ISNUMBER(Data!$O113)), (1-Data!$O113), 1) * IF(AND($K$3="Yes", ISNUMBER(Data!$Q113)), (1-Data!$Q113), 1))</f>
        <v>0</v>
      </c>
      <c r="BV113" s="3">
        <f>IF(OR(Data!BW113="", Data!$H113="", $G113=""), 0, ((Data!BW113*Data!$H113*$G113)/2000) * IF(AND(BV$5="Particulate", ISNUMBER(Data!$O113)), (1-Data!$O113), 1) * IF(AND($K$3="Yes", ISNUMBER(Data!$Q113)), (1-Data!$Q113), 1))</f>
        <v>0</v>
      </c>
      <c r="BW113" s="3">
        <f>IF(OR(Data!BX113="", Data!$H113="", $G113=""), 0, ((Data!BX113*Data!$H113*$G113)/2000) * IF(AND(BW$5="Particulate", ISNUMBER(Data!$O113)), (1-Data!$O113), 1) * IF(AND($K$3="Yes", ISNUMBER(Data!$Q113)), (1-Data!$Q113), 1))</f>
        <v>0</v>
      </c>
      <c r="BX113" s="3">
        <f>IF(OR(Data!BY113="", Data!$H113="", $G113=""), 0, ((Data!BY113*Data!$H113*$G113)/2000) * IF(AND(BX$5="Particulate", ISNUMBER(Data!$O113)), (1-Data!$O113), 1) * IF(AND($K$3="Yes", ISNUMBER(Data!$Q113)), (1-Data!$Q113), 1))</f>
        <v>0</v>
      </c>
      <c r="BY113" s="3">
        <f>IF(OR(Data!BZ113="", Data!$H113="", $G113=""), 0, ((Data!BZ113*Data!$H113*$G113)/2000) * IF(AND(BY$5="Particulate", ISNUMBER(Data!$O113)), (1-Data!$O113), 1) * IF(AND($K$3="Yes", ISNUMBER(Data!$Q113)), (1-Data!$Q113), 1))</f>
        <v>0</v>
      </c>
      <c r="BZ113" s="3">
        <f>IF(OR(Data!CA113="", Data!$H113="", $G113=""), 0, ((Data!CA113*Data!$H113*$G113)/2000) * IF(AND(BZ$5="Particulate", ISNUMBER(Data!$O113)), (1-Data!$O113), 1) * IF(AND($K$3="Yes", ISNUMBER(Data!$Q113)), (1-Data!$Q113), 1))</f>
        <v>0</v>
      </c>
    </row>
    <row r="114" spans="1:78" x14ac:dyDescent="0.25">
      <c r="A114" s="347">
        <f>Data!A114</f>
        <v>106</v>
      </c>
      <c r="B114" s="108">
        <f>Data!B114</f>
        <v>0</v>
      </c>
      <c r="C114" s="108">
        <f>Data!C114</f>
        <v>0</v>
      </c>
      <c r="D114" s="108">
        <f>Data!D114</f>
        <v>0</v>
      </c>
      <c r="E114" s="108">
        <f>Data!E114</f>
        <v>0</v>
      </c>
      <c r="F114" s="108">
        <f>Data!F114</f>
        <v>0</v>
      </c>
      <c r="G114" s="189"/>
      <c r="Q114" s="365">
        <f>IF(ISNUMBER(Data!$K114), (Data!$K114*$G114)/2000, IF(AND(ISNUMBER(Data!$H114), ISNUMBER(Data!$I114)), (Data!$H114*Data!$I114*$G114)/2000, 0))</f>
        <v>0</v>
      </c>
      <c r="R114" s="17">
        <f>IF(ISNUMBER(Data!$L114), (Data!$L114*$G114)/2000, IF(AND(ISNUMBER(Data!$H114), ISNUMBER(Data!$J114)), (Data!$H114*Data!$J114*$G114)/2000, 0)) * IF(ISNUMBER(Data!$O114), 1-Data!$O114, 1) * IF(AND($K$3="yes",ISNUMBER(Data!$Q114)),(1-Data!$Q114),1)</f>
        <v>0</v>
      </c>
      <c r="S114" s="3">
        <f>IF(OR(Data!T114="", Data!$H114="", $G114=""), 0, ((Data!T114*Data!$H114*$G114)/2000) * IF(AND(S$5="Particulate", ISNUMBER(Data!$O114)), (1-Data!$O114), 1) * IF(AND($K$3="Yes", ISNUMBER(Data!$Q114)), (1-Data!$Q114), 1))</f>
        <v>0</v>
      </c>
      <c r="T114" s="3">
        <f>IF(OR(Data!U114="", Data!$H114="", $G114=""), 0, ((Data!U114*Data!$H114*$G114)/2000) * IF(AND(T$5="Particulate", ISNUMBER(Data!$O114)), (1-Data!$O114), 1) * IF(AND($K$3="Yes", ISNUMBER(Data!$Q114)), (1-Data!$Q114), 1))</f>
        <v>0</v>
      </c>
      <c r="U114" s="3">
        <f>IF(OR(Data!V114="", Data!$H114="", $G114=""), 0, ((Data!V114*Data!$H114*$G114)/2000) * IF(AND(U$5="Particulate", ISNUMBER(Data!$O114)), (1-Data!$O114), 1) * IF(AND($K$3="Yes", ISNUMBER(Data!$Q114)), (1-Data!$Q114), 1))</f>
        <v>0</v>
      </c>
      <c r="V114" s="3">
        <f>IF(OR(Data!W114="", Data!$H114="", $G114=""), 0, ((Data!W114*Data!$H114*$G114)/2000) * IF(AND(V$5="Particulate", ISNUMBER(Data!$O114)), (1-Data!$O114), 1) * IF(AND($K$3="Yes", ISNUMBER(Data!$Q114)), (1-Data!$Q114), 1))</f>
        <v>0</v>
      </c>
      <c r="W114" s="3">
        <f>IF(OR(Data!X114="", Data!$H114="", $G114=""), 0, ((Data!X114*Data!$H114*$G114)/2000) * IF(AND(W$5="Particulate", ISNUMBER(Data!$O114)), (1-Data!$O114), 1) * IF(AND($K$3="Yes", ISNUMBER(Data!$Q114)), (1-Data!$Q114), 1))</f>
        <v>0</v>
      </c>
      <c r="X114" s="3">
        <f>IF(OR(Data!Y114="", Data!$H114="", $G114=""), 0, ((Data!Y114*Data!$H114*$G114)/2000) * IF(AND(X$5="Particulate", ISNUMBER(Data!$O114)), (1-Data!$O114), 1) * IF(AND($K$3="Yes", ISNUMBER(Data!$Q114)), (1-Data!$Q114), 1))</f>
        <v>0</v>
      </c>
      <c r="Y114" s="3">
        <f>IF(OR(Data!Z114="", Data!$H114="", $G114=""), 0, ((Data!Z114*Data!$H114*$G114)/2000) * IF(AND(Y$5="Particulate", ISNUMBER(Data!$O114)), (1-Data!$O114), 1) * IF(AND($K$3="Yes", ISNUMBER(Data!$Q114)), (1-Data!$Q114), 1))</f>
        <v>0</v>
      </c>
      <c r="Z114" s="3">
        <f>IF(OR(Data!AA114="", Data!$H114="", $G114=""), 0, ((Data!AA114*Data!$H114*$G114)/2000) * IF(AND(Z$5="Particulate", ISNUMBER(Data!$O114)), (1-Data!$O114), 1) * IF(AND($K$3="Yes", ISNUMBER(Data!$Q114)), (1-Data!$Q114), 1))</f>
        <v>0</v>
      </c>
      <c r="AA114" s="3">
        <f>IF(OR(Data!AB114="", Data!$H114="", $G114=""), 0, ((Data!AB114*Data!$H114*$G114)/2000) * IF(AND(AA$5="Particulate", ISNUMBER(Data!$O114)), (1-Data!$O114), 1) * IF(AND($K$3="Yes", ISNUMBER(Data!$Q114)), (1-Data!$Q114), 1))</f>
        <v>0</v>
      </c>
      <c r="AB114" s="3">
        <f>IF(OR(Data!AC114="", Data!$H114="", $G114=""), 0, ((Data!AC114*Data!$H114*$G114)/2000) * IF(AND(AB$5="Particulate", ISNUMBER(Data!$O114)), (1-Data!$O114), 1) * IF(AND($K$3="Yes", ISNUMBER(Data!$Q114)), (1-Data!$Q114), 1))</f>
        <v>0</v>
      </c>
      <c r="AC114" s="3">
        <f>IF(OR(Data!AD114="", Data!$H114="", $G114=""), 0, ((Data!AD114*Data!$H114*$G114)/2000) * IF(AND(AC$5="Particulate", ISNUMBER(Data!$O114)), (1-Data!$O114), 1) * IF(AND($K$3="Yes", ISNUMBER(Data!$Q114)), (1-Data!$Q114), 1))</f>
        <v>0</v>
      </c>
      <c r="AD114" s="3">
        <f>IF(OR(Data!AE114="", Data!$H114="", $G114=""), 0, ((Data!AE114*Data!$H114*$G114)/2000) * IF(AND(AD$5="Particulate", ISNUMBER(Data!$O114)), (1-Data!$O114), 1) * IF(AND($K$3="Yes", ISNUMBER(Data!$Q114)), (1-Data!$Q114), 1))</f>
        <v>0</v>
      </c>
      <c r="AE114" s="3">
        <f>IF(OR(Data!AF114="", Data!$H114="", $G114=""), 0, ((Data!AF114*Data!$H114*$G114)/2000) * IF(AND(AE$5="Particulate", ISNUMBER(Data!$O114)), (1-Data!$O114), 1) * IF(AND($K$3="Yes", ISNUMBER(Data!$Q114)), (1-Data!$Q114), 1))</f>
        <v>0</v>
      </c>
      <c r="AF114" s="3">
        <f>IF(OR(Data!AG114="", Data!$H114="", $G114=""), 0, ((Data!AG114*Data!$H114*$G114)/2000) * IF(AND(AF$5="Particulate", ISNUMBER(Data!$O114)), (1-Data!$O114), 1) * IF(AND($K$3="Yes", ISNUMBER(Data!$Q114)), (1-Data!$Q114), 1))</f>
        <v>0</v>
      </c>
      <c r="AG114" s="3">
        <f>IF(OR(Data!AH114="", Data!$H114="", $G114=""), 0, ((Data!AH114*Data!$H114*$G114)/2000) * IF(AND(AG$5="Particulate", ISNUMBER(Data!$O114)), (1-Data!$O114), 1) * IF(AND($K$3="Yes", ISNUMBER(Data!$Q114)), (1-Data!$Q114), 1))</f>
        <v>0</v>
      </c>
      <c r="AH114" s="3">
        <f>IF(OR(Data!AI114="", Data!$H114="", $G114=""), 0, ((Data!AI114*Data!$H114*$G114)/2000) * IF(AND(AH$5="Particulate", ISNUMBER(Data!$O114)), (1-Data!$O114), 1) * IF(AND($K$3="Yes", ISNUMBER(Data!$Q114)), (1-Data!$Q114), 1))</f>
        <v>0</v>
      </c>
      <c r="AI114" s="3">
        <f>IF(OR(Data!AJ114="", Data!$H114="", $G114=""), 0, ((Data!AJ114*Data!$H114*$G114)/2000) * IF(AND(AI$5="Particulate", ISNUMBER(Data!$O114)), (1-Data!$O114), 1) * IF(AND($K$3="Yes", ISNUMBER(Data!$Q114)), (1-Data!$Q114), 1))</f>
        <v>0</v>
      </c>
      <c r="AJ114" s="3">
        <f>IF(OR(Data!AK114="", Data!$H114="", $G114=""), 0, ((Data!AK114*Data!$H114*$G114)/2000) * IF(AND(AJ$5="Particulate", ISNUMBER(Data!$O114)), (1-Data!$O114), 1) * IF(AND($K$3="Yes", ISNUMBER(Data!$Q114)), (1-Data!$Q114), 1))</f>
        <v>0</v>
      </c>
      <c r="AK114" s="3">
        <f>IF(OR(Data!AL114="", Data!$H114="", $G114=""), 0, ((Data!AL114*Data!$H114*$G114)/2000) * IF(AND(AK$5="Particulate", ISNUMBER(Data!$O114)), (1-Data!$O114), 1) * IF(AND($K$3="Yes", ISNUMBER(Data!$Q114)), (1-Data!$Q114), 1))</f>
        <v>0</v>
      </c>
      <c r="AL114" s="3">
        <f>IF(OR(Data!AM114="", Data!$H114="", $G114=""), 0, ((Data!AM114*Data!$H114*$G114)/2000) * IF(AND(AL$5="Particulate", ISNUMBER(Data!$O114)), (1-Data!$O114), 1) * IF(AND($K$3="Yes", ISNUMBER(Data!$Q114)), (1-Data!$Q114), 1))</f>
        <v>0</v>
      </c>
      <c r="AM114" s="3">
        <f>IF(OR(Data!AN114="", Data!$H114="", $G114=""), 0, ((Data!AN114*Data!$H114*$G114)/2000) * IF(AND(AM$5="Particulate", ISNUMBER(Data!$O114)), (1-Data!$O114), 1) * IF(AND($K$3="Yes", ISNUMBER(Data!$Q114)), (1-Data!$Q114), 1))</f>
        <v>0</v>
      </c>
      <c r="AN114" s="3">
        <f>IF(OR(Data!AO114="", Data!$H114="", $G114=""), 0, ((Data!AO114*Data!$H114*$G114)/2000) * IF(AND(AN$5="Particulate", ISNUMBER(Data!$O114)), (1-Data!$O114), 1) * IF(AND($K$3="Yes", ISNUMBER(Data!$Q114)), (1-Data!$Q114), 1))</f>
        <v>0</v>
      </c>
      <c r="AO114" s="3">
        <f>IF(OR(Data!AP114="", Data!$H114="", $G114=""), 0, ((Data!AP114*Data!$H114*$G114)/2000) * IF(AND(AO$5="Particulate", ISNUMBER(Data!$O114)), (1-Data!$O114), 1) * IF(AND($K$3="Yes", ISNUMBER(Data!$Q114)), (1-Data!$Q114), 1))</f>
        <v>0</v>
      </c>
      <c r="AP114" s="3">
        <f>IF(OR(Data!AQ114="", Data!$H114="", $G114=""), 0, ((Data!AQ114*Data!$H114*$G114)/2000) * IF(AND(AP$5="Particulate", ISNUMBER(Data!$O114)), (1-Data!$O114), 1) * IF(AND($K$3="Yes", ISNUMBER(Data!$Q114)), (1-Data!$Q114), 1))</f>
        <v>0</v>
      </c>
      <c r="AQ114" s="3">
        <f>IF(OR(Data!AR114="", Data!$H114="", $G114=""), 0, ((Data!AR114*Data!$H114*$G114)/2000) * IF(AND(AQ$5="Particulate", ISNUMBER(Data!$O114)), (1-Data!$O114), 1) * IF(AND($K$3="Yes", ISNUMBER(Data!$Q114)), (1-Data!$Q114), 1))</f>
        <v>0</v>
      </c>
      <c r="AR114" s="3">
        <f>IF(OR(Data!AS114="", Data!$H114="", $G114=""), 0, ((Data!AS114*Data!$H114*$G114)/2000) * IF(AND(AR$5="Particulate", ISNUMBER(Data!$O114)), (1-Data!$O114), 1) * IF(AND($K$3="Yes", ISNUMBER(Data!$Q114)), (1-Data!$Q114), 1))</f>
        <v>0</v>
      </c>
      <c r="AS114" s="3">
        <f>IF(OR(Data!AT114="", Data!$H114="", $G114=""), 0, ((Data!AT114*Data!$H114*$G114)/2000) * IF(AND(AS$5="Particulate", ISNUMBER(Data!$O114)), (1-Data!$O114), 1) * IF(AND($K$3="Yes", ISNUMBER(Data!$Q114)), (1-Data!$Q114), 1))</f>
        <v>0</v>
      </c>
      <c r="AT114" s="3">
        <f>IF(OR(Data!AU114="", Data!$H114="", $G114=""), 0, ((Data!AU114*Data!$H114*$G114)/2000) * IF(AND(AT$5="Particulate", ISNUMBER(Data!$O114)), (1-Data!$O114), 1) * IF(AND($K$3="Yes", ISNUMBER(Data!$Q114)), (1-Data!$Q114), 1))</f>
        <v>0</v>
      </c>
      <c r="AU114" s="3">
        <f>IF(OR(Data!AV114="", Data!$H114="", $G114=""), 0, ((Data!AV114*Data!$H114*$G114)/2000) * IF(AND(AU$5="Particulate", ISNUMBER(Data!$O114)), (1-Data!$O114), 1) * IF(AND($K$3="Yes", ISNUMBER(Data!$Q114)), (1-Data!$Q114), 1))</f>
        <v>0</v>
      </c>
      <c r="AV114" s="3">
        <f>IF(OR(Data!AW114="", Data!$H114="", $G114=""), 0, ((Data!AW114*Data!$H114*$G114)/2000) * IF(AND(AV$5="Particulate", ISNUMBER(Data!$O114)), (1-Data!$O114), 1) * IF(AND($K$3="Yes", ISNUMBER(Data!$Q114)), (1-Data!$Q114), 1))</f>
        <v>0</v>
      </c>
      <c r="AW114" s="3">
        <f>IF(OR(Data!AX114="", Data!$H114="", $G114=""), 0, ((Data!AX114*Data!$H114*$G114)/2000) * IF(AND(AW$5="Particulate", ISNUMBER(Data!$O114)), (1-Data!$O114), 1) * IF(AND($K$3="Yes", ISNUMBER(Data!$Q114)), (1-Data!$Q114), 1))</f>
        <v>0</v>
      </c>
      <c r="AX114" s="3">
        <f>IF(OR(Data!AY114="", Data!$H114="", $G114=""), 0, ((Data!AY114*Data!$H114*$G114)/2000) * IF(AND(AX$5="Particulate", ISNUMBER(Data!$O114)), (1-Data!$O114), 1) * IF(AND($K$3="Yes", ISNUMBER(Data!$Q114)), (1-Data!$Q114), 1))</f>
        <v>0</v>
      </c>
      <c r="AY114" s="3">
        <f>IF(OR(Data!AZ114="", Data!$H114="", $G114=""), 0, ((Data!AZ114*Data!$H114*$G114)/2000) * IF(AND(AY$5="Particulate", ISNUMBER(Data!$O114)), (1-Data!$O114), 1) * IF(AND($K$3="Yes", ISNUMBER(Data!$Q114)), (1-Data!$Q114), 1))</f>
        <v>0</v>
      </c>
      <c r="AZ114" s="3">
        <f>IF(OR(Data!BA114="", Data!$H114="", $G114=""), 0, ((Data!BA114*Data!$H114*$G114)/2000) * IF(AND(AZ$5="Particulate", ISNUMBER(Data!$O114)), (1-Data!$O114), 1) * IF(AND($K$3="Yes", ISNUMBER(Data!$Q114)), (1-Data!$Q114), 1))</f>
        <v>0</v>
      </c>
      <c r="BA114" s="3">
        <f>IF(OR(Data!BB114="", Data!$H114="", $G114=""), 0, ((Data!BB114*Data!$H114*$G114)/2000) * IF(AND(BA$5="Particulate", ISNUMBER(Data!$O114)), (1-Data!$O114), 1) * IF(AND($K$3="Yes", ISNUMBER(Data!$Q114)), (1-Data!$Q114), 1))</f>
        <v>0</v>
      </c>
      <c r="BB114" s="3">
        <f>IF(OR(Data!BC114="", Data!$H114="", $G114=""), 0, ((Data!BC114*Data!$H114*$G114)/2000) * IF(AND(BB$5="Particulate", ISNUMBER(Data!$O114)), (1-Data!$O114), 1) * IF(AND($K$3="Yes", ISNUMBER(Data!$Q114)), (1-Data!$Q114), 1))</f>
        <v>0</v>
      </c>
      <c r="BC114" s="3">
        <f>IF(OR(Data!BD114="", Data!$H114="", $G114=""), 0, ((Data!BD114*Data!$H114*$G114)/2000) * IF(AND(BC$5="Particulate", ISNUMBER(Data!$O114)), (1-Data!$O114), 1) * IF(AND($K$3="Yes", ISNUMBER(Data!$Q114)), (1-Data!$Q114), 1))</f>
        <v>0</v>
      </c>
      <c r="BD114" s="3">
        <f>IF(OR(Data!BE114="", Data!$H114="", $G114=""), 0, ((Data!BE114*Data!$H114*$G114)/2000) * IF(AND(BD$5="Particulate", ISNUMBER(Data!$O114)), (1-Data!$O114), 1) * IF(AND($K$3="Yes", ISNUMBER(Data!$Q114)), (1-Data!$Q114), 1))</f>
        <v>0</v>
      </c>
      <c r="BE114" s="3">
        <f>IF(OR(Data!BF114="", Data!$H114="", $G114=""), 0, ((Data!BF114*Data!$H114*$G114)/2000) * IF(AND(BE$5="Particulate", ISNUMBER(Data!$O114)), (1-Data!$O114), 1) * IF(AND($K$3="Yes", ISNUMBER(Data!$Q114)), (1-Data!$Q114), 1))</f>
        <v>0</v>
      </c>
      <c r="BF114" s="3">
        <f>IF(OR(Data!BG114="", Data!$H114="", $G114=""), 0, ((Data!BG114*Data!$H114*$G114)/2000) * IF(AND(BF$5="Particulate", ISNUMBER(Data!$O114)), (1-Data!$O114), 1) * IF(AND($K$3="Yes", ISNUMBER(Data!$Q114)), (1-Data!$Q114), 1))</f>
        <v>0</v>
      </c>
      <c r="BG114" s="3">
        <f>IF(OR(Data!BH114="", Data!$H114="", $G114=""), 0, ((Data!BH114*Data!$H114*$G114)/2000) * IF(AND(BG$5="Particulate", ISNUMBER(Data!$O114)), (1-Data!$O114), 1) * IF(AND($K$3="Yes", ISNUMBER(Data!$Q114)), (1-Data!$Q114), 1))</f>
        <v>0</v>
      </c>
      <c r="BH114" s="3">
        <f>IF(OR(Data!BI114="", Data!$H114="", $G114=""), 0, ((Data!BI114*Data!$H114*$G114)/2000) * IF(AND(BH$5="Particulate", ISNUMBER(Data!$O114)), (1-Data!$O114), 1) * IF(AND($K$3="Yes", ISNUMBER(Data!$Q114)), (1-Data!$Q114), 1))</f>
        <v>0</v>
      </c>
      <c r="BI114" s="3">
        <f>IF(OR(Data!BJ114="", Data!$H114="", $G114=""), 0, ((Data!BJ114*Data!$H114*$G114)/2000) * IF(AND(BI$5="Particulate", ISNUMBER(Data!$O114)), (1-Data!$O114), 1) * IF(AND($K$3="Yes", ISNUMBER(Data!$Q114)), (1-Data!$Q114), 1))</f>
        <v>0</v>
      </c>
      <c r="BJ114" s="3">
        <f>IF(OR(Data!BK114="", Data!$H114="", $G114=""), 0, ((Data!BK114*Data!$H114*$G114)/2000) * IF(AND(BJ$5="Particulate", ISNUMBER(Data!$O114)), (1-Data!$O114), 1) * IF(AND($K$3="Yes", ISNUMBER(Data!$Q114)), (1-Data!$Q114), 1))</f>
        <v>0</v>
      </c>
      <c r="BK114" s="3">
        <f>IF(OR(Data!BL114="", Data!$H114="", $G114=""), 0, ((Data!BL114*Data!$H114*$G114)/2000) * IF(AND(BK$5="Particulate", ISNUMBER(Data!$O114)), (1-Data!$O114), 1) * IF(AND($K$3="Yes", ISNUMBER(Data!$Q114)), (1-Data!$Q114), 1))</f>
        <v>0</v>
      </c>
      <c r="BL114" s="3">
        <f>IF(OR(Data!BM114="", Data!$H114="", $G114=""), 0, ((Data!BM114*Data!$H114*$G114)/2000) * IF(AND(BL$5="Particulate", ISNUMBER(Data!$O114)), (1-Data!$O114), 1) * IF(AND($K$3="Yes", ISNUMBER(Data!$Q114)), (1-Data!$Q114), 1))</f>
        <v>0</v>
      </c>
      <c r="BM114" s="3">
        <f>IF(OR(Data!BN114="", Data!$H114="", $G114=""), 0, ((Data!BN114*Data!$H114*$G114)/2000) * IF(AND(BM$5="Particulate", ISNUMBER(Data!$O114)), (1-Data!$O114), 1) * IF(AND($K$3="Yes", ISNUMBER(Data!$Q114)), (1-Data!$Q114), 1))</f>
        <v>0</v>
      </c>
      <c r="BN114" s="3">
        <f>IF(OR(Data!BO114="", Data!$H114="", $G114=""), 0, ((Data!BO114*Data!$H114*$G114)/2000) * IF(AND(BN$5="Particulate", ISNUMBER(Data!$O114)), (1-Data!$O114), 1) * IF(AND($K$3="Yes", ISNUMBER(Data!$Q114)), (1-Data!$Q114), 1))</f>
        <v>0</v>
      </c>
      <c r="BO114" s="3">
        <f>IF(OR(Data!BP114="", Data!$H114="", $G114=""), 0, ((Data!BP114*Data!$H114*$G114)/2000) * IF(AND(BO$5="Particulate", ISNUMBER(Data!$O114)), (1-Data!$O114), 1) * IF(AND($K$3="Yes", ISNUMBER(Data!$Q114)), (1-Data!$Q114), 1))</f>
        <v>0</v>
      </c>
      <c r="BP114" s="3">
        <f>IF(OR(Data!BQ114="", Data!$H114="", $G114=""), 0, ((Data!BQ114*Data!$H114*$G114)/2000) * IF(AND(BP$5="Particulate", ISNUMBER(Data!$O114)), (1-Data!$O114), 1) * IF(AND($K$3="Yes", ISNUMBER(Data!$Q114)), (1-Data!$Q114), 1))</f>
        <v>0</v>
      </c>
      <c r="BQ114" s="3">
        <f>IF(OR(Data!BR114="", Data!$H114="", $G114=""), 0, ((Data!BR114*Data!$H114*$G114)/2000) * IF(AND(BQ$5="Particulate", ISNUMBER(Data!$O114)), (1-Data!$O114), 1) * IF(AND($K$3="Yes", ISNUMBER(Data!$Q114)), (1-Data!$Q114), 1))</f>
        <v>0</v>
      </c>
      <c r="BR114" s="3">
        <f>IF(OR(Data!BS114="", Data!$H114="", $G114=""), 0, ((Data!BS114*Data!$H114*$G114)/2000) * IF(AND(BR$5="Particulate", ISNUMBER(Data!$O114)), (1-Data!$O114), 1) * IF(AND($K$3="Yes", ISNUMBER(Data!$Q114)), (1-Data!$Q114), 1))</f>
        <v>0</v>
      </c>
      <c r="BS114" s="3">
        <f>IF(OR(Data!BT114="", Data!$H114="", $G114=""), 0, ((Data!BT114*Data!$H114*$G114)/2000) * IF(AND(BS$5="Particulate", ISNUMBER(Data!$O114)), (1-Data!$O114), 1) * IF(AND($K$3="Yes", ISNUMBER(Data!$Q114)), (1-Data!$Q114), 1))</f>
        <v>0</v>
      </c>
      <c r="BT114" s="3">
        <f>IF(OR(Data!BU114="", Data!$H114="", $G114=""), 0, ((Data!BU114*Data!$H114*$G114)/2000) * IF(AND(BT$5="Particulate", ISNUMBER(Data!$O114)), (1-Data!$O114), 1) * IF(AND($K$3="Yes", ISNUMBER(Data!$Q114)), (1-Data!$Q114), 1))</f>
        <v>0</v>
      </c>
      <c r="BU114" s="3">
        <f>IF(OR(Data!BV114="", Data!$H114="", $G114=""), 0, ((Data!BV114*Data!$H114*$G114)/2000) * IF(AND(BU$5="Particulate", ISNUMBER(Data!$O114)), (1-Data!$O114), 1) * IF(AND($K$3="Yes", ISNUMBER(Data!$Q114)), (1-Data!$Q114), 1))</f>
        <v>0</v>
      </c>
      <c r="BV114" s="3">
        <f>IF(OR(Data!BW114="", Data!$H114="", $G114=""), 0, ((Data!BW114*Data!$H114*$G114)/2000) * IF(AND(BV$5="Particulate", ISNUMBER(Data!$O114)), (1-Data!$O114), 1) * IF(AND($K$3="Yes", ISNUMBER(Data!$Q114)), (1-Data!$Q114), 1))</f>
        <v>0</v>
      </c>
      <c r="BW114" s="3">
        <f>IF(OR(Data!BX114="", Data!$H114="", $G114=""), 0, ((Data!BX114*Data!$H114*$G114)/2000) * IF(AND(BW$5="Particulate", ISNUMBER(Data!$O114)), (1-Data!$O114), 1) * IF(AND($K$3="Yes", ISNUMBER(Data!$Q114)), (1-Data!$Q114), 1))</f>
        <v>0</v>
      </c>
      <c r="BX114" s="3">
        <f>IF(OR(Data!BY114="", Data!$H114="", $G114=""), 0, ((Data!BY114*Data!$H114*$G114)/2000) * IF(AND(BX$5="Particulate", ISNUMBER(Data!$O114)), (1-Data!$O114), 1) * IF(AND($K$3="Yes", ISNUMBER(Data!$Q114)), (1-Data!$Q114), 1))</f>
        <v>0</v>
      </c>
      <c r="BY114" s="3">
        <f>IF(OR(Data!BZ114="", Data!$H114="", $G114=""), 0, ((Data!BZ114*Data!$H114*$G114)/2000) * IF(AND(BY$5="Particulate", ISNUMBER(Data!$O114)), (1-Data!$O114), 1) * IF(AND($K$3="Yes", ISNUMBER(Data!$Q114)), (1-Data!$Q114), 1))</f>
        <v>0</v>
      </c>
      <c r="BZ114" s="3">
        <f>IF(OR(Data!CA114="", Data!$H114="", $G114=""), 0, ((Data!CA114*Data!$H114*$G114)/2000) * IF(AND(BZ$5="Particulate", ISNUMBER(Data!$O114)), (1-Data!$O114), 1) * IF(AND($K$3="Yes", ISNUMBER(Data!$Q114)), (1-Data!$Q114), 1))</f>
        <v>0</v>
      </c>
    </row>
    <row r="115" spans="1:78" x14ac:dyDescent="0.25">
      <c r="A115" s="347">
        <f>Data!A115</f>
        <v>107</v>
      </c>
      <c r="B115" s="108">
        <f>Data!B115</f>
        <v>0</v>
      </c>
      <c r="C115" s="108">
        <f>Data!C115</f>
        <v>0</v>
      </c>
      <c r="D115" s="108">
        <f>Data!D115</f>
        <v>0</v>
      </c>
      <c r="E115" s="108">
        <f>Data!E115</f>
        <v>0</v>
      </c>
      <c r="F115" s="108">
        <f>Data!F115</f>
        <v>0</v>
      </c>
      <c r="G115" s="189"/>
      <c r="Q115" s="365">
        <f>IF(ISNUMBER(Data!$K115), (Data!$K115*$G115)/2000, IF(AND(ISNUMBER(Data!$H115), ISNUMBER(Data!$I115)), (Data!$H115*Data!$I115*$G115)/2000, 0))</f>
        <v>0</v>
      </c>
      <c r="R115" s="17">
        <f>IF(ISNUMBER(Data!$L115), (Data!$L115*$G115)/2000, IF(AND(ISNUMBER(Data!$H115), ISNUMBER(Data!$J115)), (Data!$H115*Data!$J115*$G115)/2000, 0)) * IF(ISNUMBER(Data!$O115), 1-Data!$O115, 1) * IF(AND($K$3="yes",ISNUMBER(Data!$Q115)),(1-Data!$Q115),1)</f>
        <v>0</v>
      </c>
      <c r="S115" s="3">
        <f>IF(OR(Data!T115="", Data!$H115="", $G115=""), 0, ((Data!T115*Data!$H115*$G115)/2000) * IF(AND(S$5="Particulate", ISNUMBER(Data!$O115)), (1-Data!$O115), 1) * IF(AND($K$3="Yes", ISNUMBER(Data!$Q115)), (1-Data!$Q115), 1))</f>
        <v>0</v>
      </c>
      <c r="T115" s="3">
        <f>IF(OR(Data!U115="", Data!$H115="", $G115=""), 0, ((Data!U115*Data!$H115*$G115)/2000) * IF(AND(T$5="Particulate", ISNUMBER(Data!$O115)), (1-Data!$O115), 1) * IF(AND($K$3="Yes", ISNUMBER(Data!$Q115)), (1-Data!$Q115), 1))</f>
        <v>0</v>
      </c>
      <c r="U115" s="3">
        <f>IF(OR(Data!V115="", Data!$H115="", $G115=""), 0, ((Data!V115*Data!$H115*$G115)/2000) * IF(AND(U$5="Particulate", ISNUMBER(Data!$O115)), (1-Data!$O115), 1) * IF(AND($K$3="Yes", ISNUMBER(Data!$Q115)), (1-Data!$Q115), 1))</f>
        <v>0</v>
      </c>
      <c r="V115" s="3">
        <f>IF(OR(Data!W115="", Data!$H115="", $G115=""), 0, ((Data!W115*Data!$H115*$G115)/2000) * IF(AND(V$5="Particulate", ISNUMBER(Data!$O115)), (1-Data!$O115), 1) * IF(AND($K$3="Yes", ISNUMBER(Data!$Q115)), (1-Data!$Q115), 1))</f>
        <v>0</v>
      </c>
      <c r="W115" s="3">
        <f>IF(OR(Data!X115="", Data!$H115="", $G115=""), 0, ((Data!X115*Data!$H115*$G115)/2000) * IF(AND(W$5="Particulate", ISNUMBER(Data!$O115)), (1-Data!$O115), 1) * IF(AND($K$3="Yes", ISNUMBER(Data!$Q115)), (1-Data!$Q115), 1))</f>
        <v>0</v>
      </c>
      <c r="X115" s="3">
        <f>IF(OR(Data!Y115="", Data!$H115="", $G115=""), 0, ((Data!Y115*Data!$H115*$G115)/2000) * IF(AND(X$5="Particulate", ISNUMBER(Data!$O115)), (1-Data!$O115), 1) * IF(AND($K$3="Yes", ISNUMBER(Data!$Q115)), (1-Data!$Q115), 1))</f>
        <v>0</v>
      </c>
      <c r="Y115" s="3">
        <f>IF(OR(Data!Z115="", Data!$H115="", $G115=""), 0, ((Data!Z115*Data!$H115*$G115)/2000) * IF(AND(Y$5="Particulate", ISNUMBER(Data!$O115)), (1-Data!$O115), 1) * IF(AND($K$3="Yes", ISNUMBER(Data!$Q115)), (1-Data!$Q115), 1))</f>
        <v>0</v>
      </c>
      <c r="Z115" s="3">
        <f>IF(OR(Data!AA115="", Data!$H115="", $G115=""), 0, ((Data!AA115*Data!$H115*$G115)/2000) * IF(AND(Z$5="Particulate", ISNUMBER(Data!$O115)), (1-Data!$O115), 1) * IF(AND($K$3="Yes", ISNUMBER(Data!$Q115)), (1-Data!$Q115), 1))</f>
        <v>0</v>
      </c>
      <c r="AA115" s="3">
        <f>IF(OR(Data!AB115="", Data!$H115="", $G115=""), 0, ((Data!AB115*Data!$H115*$G115)/2000) * IF(AND(AA$5="Particulate", ISNUMBER(Data!$O115)), (1-Data!$O115), 1) * IF(AND($K$3="Yes", ISNUMBER(Data!$Q115)), (1-Data!$Q115), 1))</f>
        <v>0</v>
      </c>
      <c r="AB115" s="3">
        <f>IF(OR(Data!AC115="", Data!$H115="", $G115=""), 0, ((Data!AC115*Data!$H115*$G115)/2000) * IF(AND(AB$5="Particulate", ISNUMBER(Data!$O115)), (1-Data!$O115), 1) * IF(AND($K$3="Yes", ISNUMBER(Data!$Q115)), (1-Data!$Q115), 1))</f>
        <v>0</v>
      </c>
      <c r="AC115" s="3">
        <f>IF(OR(Data!AD115="", Data!$H115="", $G115=""), 0, ((Data!AD115*Data!$H115*$G115)/2000) * IF(AND(AC$5="Particulate", ISNUMBER(Data!$O115)), (1-Data!$O115), 1) * IF(AND($K$3="Yes", ISNUMBER(Data!$Q115)), (1-Data!$Q115), 1))</f>
        <v>0</v>
      </c>
      <c r="AD115" s="3">
        <f>IF(OR(Data!AE115="", Data!$H115="", $G115=""), 0, ((Data!AE115*Data!$H115*$G115)/2000) * IF(AND(AD$5="Particulate", ISNUMBER(Data!$O115)), (1-Data!$O115), 1) * IF(AND($K$3="Yes", ISNUMBER(Data!$Q115)), (1-Data!$Q115), 1))</f>
        <v>0</v>
      </c>
      <c r="AE115" s="3">
        <f>IF(OR(Data!AF115="", Data!$H115="", $G115=""), 0, ((Data!AF115*Data!$H115*$G115)/2000) * IF(AND(AE$5="Particulate", ISNUMBER(Data!$O115)), (1-Data!$O115), 1) * IF(AND($K$3="Yes", ISNUMBER(Data!$Q115)), (1-Data!$Q115), 1))</f>
        <v>0</v>
      </c>
      <c r="AF115" s="3">
        <f>IF(OR(Data!AG115="", Data!$H115="", $G115=""), 0, ((Data!AG115*Data!$H115*$G115)/2000) * IF(AND(AF$5="Particulate", ISNUMBER(Data!$O115)), (1-Data!$O115), 1) * IF(AND($K$3="Yes", ISNUMBER(Data!$Q115)), (1-Data!$Q115), 1))</f>
        <v>0</v>
      </c>
      <c r="AG115" s="3">
        <f>IF(OR(Data!AH115="", Data!$H115="", $G115=""), 0, ((Data!AH115*Data!$H115*$G115)/2000) * IF(AND(AG$5="Particulate", ISNUMBER(Data!$O115)), (1-Data!$O115), 1) * IF(AND($K$3="Yes", ISNUMBER(Data!$Q115)), (1-Data!$Q115), 1))</f>
        <v>0</v>
      </c>
      <c r="AH115" s="3">
        <f>IF(OR(Data!AI115="", Data!$H115="", $G115=""), 0, ((Data!AI115*Data!$H115*$G115)/2000) * IF(AND(AH$5="Particulate", ISNUMBER(Data!$O115)), (1-Data!$O115), 1) * IF(AND($K$3="Yes", ISNUMBER(Data!$Q115)), (1-Data!$Q115), 1))</f>
        <v>0</v>
      </c>
      <c r="AI115" s="3">
        <f>IF(OR(Data!AJ115="", Data!$H115="", $G115=""), 0, ((Data!AJ115*Data!$H115*$G115)/2000) * IF(AND(AI$5="Particulate", ISNUMBER(Data!$O115)), (1-Data!$O115), 1) * IF(AND($K$3="Yes", ISNUMBER(Data!$Q115)), (1-Data!$Q115), 1))</f>
        <v>0</v>
      </c>
      <c r="AJ115" s="3">
        <f>IF(OR(Data!AK115="", Data!$H115="", $G115=""), 0, ((Data!AK115*Data!$H115*$G115)/2000) * IF(AND(AJ$5="Particulate", ISNUMBER(Data!$O115)), (1-Data!$O115), 1) * IF(AND($K$3="Yes", ISNUMBER(Data!$Q115)), (1-Data!$Q115), 1))</f>
        <v>0</v>
      </c>
      <c r="AK115" s="3">
        <f>IF(OR(Data!AL115="", Data!$H115="", $G115=""), 0, ((Data!AL115*Data!$H115*$G115)/2000) * IF(AND(AK$5="Particulate", ISNUMBER(Data!$O115)), (1-Data!$O115), 1) * IF(AND($K$3="Yes", ISNUMBER(Data!$Q115)), (1-Data!$Q115), 1))</f>
        <v>0</v>
      </c>
      <c r="AL115" s="3">
        <f>IF(OR(Data!AM115="", Data!$H115="", $G115=""), 0, ((Data!AM115*Data!$H115*$G115)/2000) * IF(AND(AL$5="Particulate", ISNUMBER(Data!$O115)), (1-Data!$O115), 1) * IF(AND($K$3="Yes", ISNUMBER(Data!$Q115)), (1-Data!$Q115), 1))</f>
        <v>0</v>
      </c>
      <c r="AM115" s="3">
        <f>IF(OR(Data!AN115="", Data!$H115="", $G115=""), 0, ((Data!AN115*Data!$H115*$G115)/2000) * IF(AND(AM$5="Particulate", ISNUMBER(Data!$O115)), (1-Data!$O115), 1) * IF(AND($K$3="Yes", ISNUMBER(Data!$Q115)), (1-Data!$Q115), 1))</f>
        <v>0</v>
      </c>
      <c r="AN115" s="3">
        <f>IF(OR(Data!AO115="", Data!$H115="", $G115=""), 0, ((Data!AO115*Data!$H115*$G115)/2000) * IF(AND(AN$5="Particulate", ISNUMBER(Data!$O115)), (1-Data!$O115), 1) * IF(AND($K$3="Yes", ISNUMBER(Data!$Q115)), (1-Data!$Q115), 1))</f>
        <v>0</v>
      </c>
      <c r="AO115" s="3">
        <f>IF(OR(Data!AP115="", Data!$H115="", $G115=""), 0, ((Data!AP115*Data!$H115*$G115)/2000) * IF(AND(AO$5="Particulate", ISNUMBER(Data!$O115)), (1-Data!$O115), 1) * IF(AND($K$3="Yes", ISNUMBER(Data!$Q115)), (1-Data!$Q115), 1))</f>
        <v>0</v>
      </c>
      <c r="AP115" s="3">
        <f>IF(OR(Data!AQ115="", Data!$H115="", $G115=""), 0, ((Data!AQ115*Data!$H115*$G115)/2000) * IF(AND(AP$5="Particulate", ISNUMBER(Data!$O115)), (1-Data!$O115), 1) * IF(AND($K$3="Yes", ISNUMBER(Data!$Q115)), (1-Data!$Q115), 1))</f>
        <v>0</v>
      </c>
      <c r="AQ115" s="3">
        <f>IF(OR(Data!AR115="", Data!$H115="", $G115=""), 0, ((Data!AR115*Data!$H115*$G115)/2000) * IF(AND(AQ$5="Particulate", ISNUMBER(Data!$O115)), (1-Data!$O115), 1) * IF(AND($K$3="Yes", ISNUMBER(Data!$Q115)), (1-Data!$Q115), 1))</f>
        <v>0</v>
      </c>
      <c r="AR115" s="3">
        <f>IF(OR(Data!AS115="", Data!$H115="", $G115=""), 0, ((Data!AS115*Data!$H115*$G115)/2000) * IF(AND(AR$5="Particulate", ISNUMBER(Data!$O115)), (1-Data!$O115), 1) * IF(AND($K$3="Yes", ISNUMBER(Data!$Q115)), (1-Data!$Q115), 1))</f>
        <v>0</v>
      </c>
      <c r="AS115" s="3">
        <f>IF(OR(Data!AT115="", Data!$H115="", $G115=""), 0, ((Data!AT115*Data!$H115*$G115)/2000) * IF(AND(AS$5="Particulate", ISNUMBER(Data!$O115)), (1-Data!$O115), 1) * IF(AND($K$3="Yes", ISNUMBER(Data!$Q115)), (1-Data!$Q115), 1))</f>
        <v>0</v>
      </c>
      <c r="AT115" s="3">
        <f>IF(OR(Data!AU115="", Data!$H115="", $G115=""), 0, ((Data!AU115*Data!$H115*$G115)/2000) * IF(AND(AT$5="Particulate", ISNUMBER(Data!$O115)), (1-Data!$O115), 1) * IF(AND($K$3="Yes", ISNUMBER(Data!$Q115)), (1-Data!$Q115), 1))</f>
        <v>0</v>
      </c>
      <c r="AU115" s="3">
        <f>IF(OR(Data!AV115="", Data!$H115="", $G115=""), 0, ((Data!AV115*Data!$H115*$G115)/2000) * IF(AND(AU$5="Particulate", ISNUMBER(Data!$O115)), (1-Data!$O115), 1) * IF(AND($K$3="Yes", ISNUMBER(Data!$Q115)), (1-Data!$Q115), 1))</f>
        <v>0</v>
      </c>
      <c r="AV115" s="3">
        <f>IF(OR(Data!AW115="", Data!$H115="", $G115=""), 0, ((Data!AW115*Data!$H115*$G115)/2000) * IF(AND(AV$5="Particulate", ISNUMBER(Data!$O115)), (1-Data!$O115), 1) * IF(AND($K$3="Yes", ISNUMBER(Data!$Q115)), (1-Data!$Q115), 1))</f>
        <v>0</v>
      </c>
      <c r="AW115" s="3">
        <f>IF(OR(Data!AX115="", Data!$H115="", $G115=""), 0, ((Data!AX115*Data!$H115*$G115)/2000) * IF(AND(AW$5="Particulate", ISNUMBER(Data!$O115)), (1-Data!$O115), 1) * IF(AND($K$3="Yes", ISNUMBER(Data!$Q115)), (1-Data!$Q115), 1))</f>
        <v>0</v>
      </c>
      <c r="AX115" s="3">
        <f>IF(OR(Data!AY115="", Data!$H115="", $G115=""), 0, ((Data!AY115*Data!$H115*$G115)/2000) * IF(AND(AX$5="Particulate", ISNUMBER(Data!$O115)), (1-Data!$O115), 1) * IF(AND($K$3="Yes", ISNUMBER(Data!$Q115)), (1-Data!$Q115), 1))</f>
        <v>0</v>
      </c>
      <c r="AY115" s="3">
        <f>IF(OR(Data!AZ115="", Data!$H115="", $G115=""), 0, ((Data!AZ115*Data!$H115*$G115)/2000) * IF(AND(AY$5="Particulate", ISNUMBER(Data!$O115)), (1-Data!$O115), 1) * IF(AND($K$3="Yes", ISNUMBER(Data!$Q115)), (1-Data!$Q115), 1))</f>
        <v>0</v>
      </c>
      <c r="AZ115" s="3">
        <f>IF(OR(Data!BA115="", Data!$H115="", $G115=""), 0, ((Data!BA115*Data!$H115*$G115)/2000) * IF(AND(AZ$5="Particulate", ISNUMBER(Data!$O115)), (1-Data!$O115), 1) * IF(AND($K$3="Yes", ISNUMBER(Data!$Q115)), (1-Data!$Q115), 1))</f>
        <v>0</v>
      </c>
      <c r="BA115" s="3">
        <f>IF(OR(Data!BB115="", Data!$H115="", $G115=""), 0, ((Data!BB115*Data!$H115*$G115)/2000) * IF(AND(BA$5="Particulate", ISNUMBER(Data!$O115)), (1-Data!$O115), 1) * IF(AND($K$3="Yes", ISNUMBER(Data!$Q115)), (1-Data!$Q115), 1))</f>
        <v>0</v>
      </c>
      <c r="BB115" s="3">
        <f>IF(OR(Data!BC115="", Data!$H115="", $G115=""), 0, ((Data!BC115*Data!$H115*$G115)/2000) * IF(AND(BB$5="Particulate", ISNUMBER(Data!$O115)), (1-Data!$O115), 1) * IF(AND($K$3="Yes", ISNUMBER(Data!$Q115)), (1-Data!$Q115), 1))</f>
        <v>0</v>
      </c>
      <c r="BC115" s="3">
        <f>IF(OR(Data!BD115="", Data!$H115="", $G115=""), 0, ((Data!BD115*Data!$H115*$G115)/2000) * IF(AND(BC$5="Particulate", ISNUMBER(Data!$O115)), (1-Data!$O115), 1) * IF(AND($K$3="Yes", ISNUMBER(Data!$Q115)), (1-Data!$Q115), 1))</f>
        <v>0</v>
      </c>
      <c r="BD115" s="3">
        <f>IF(OR(Data!BE115="", Data!$H115="", $G115=""), 0, ((Data!BE115*Data!$H115*$G115)/2000) * IF(AND(BD$5="Particulate", ISNUMBER(Data!$O115)), (1-Data!$O115), 1) * IF(AND($K$3="Yes", ISNUMBER(Data!$Q115)), (1-Data!$Q115), 1))</f>
        <v>0</v>
      </c>
      <c r="BE115" s="3">
        <f>IF(OR(Data!BF115="", Data!$H115="", $G115=""), 0, ((Data!BF115*Data!$H115*$G115)/2000) * IF(AND(BE$5="Particulate", ISNUMBER(Data!$O115)), (1-Data!$O115), 1) * IF(AND($K$3="Yes", ISNUMBER(Data!$Q115)), (1-Data!$Q115), 1))</f>
        <v>0</v>
      </c>
      <c r="BF115" s="3">
        <f>IF(OR(Data!BG115="", Data!$H115="", $G115=""), 0, ((Data!BG115*Data!$H115*$G115)/2000) * IF(AND(BF$5="Particulate", ISNUMBER(Data!$O115)), (1-Data!$O115), 1) * IF(AND($K$3="Yes", ISNUMBER(Data!$Q115)), (1-Data!$Q115), 1))</f>
        <v>0</v>
      </c>
      <c r="BG115" s="3">
        <f>IF(OR(Data!BH115="", Data!$H115="", $G115=""), 0, ((Data!BH115*Data!$H115*$G115)/2000) * IF(AND(BG$5="Particulate", ISNUMBER(Data!$O115)), (1-Data!$O115), 1) * IF(AND($K$3="Yes", ISNUMBER(Data!$Q115)), (1-Data!$Q115), 1))</f>
        <v>0</v>
      </c>
      <c r="BH115" s="3">
        <f>IF(OR(Data!BI115="", Data!$H115="", $G115=""), 0, ((Data!BI115*Data!$H115*$G115)/2000) * IF(AND(BH$5="Particulate", ISNUMBER(Data!$O115)), (1-Data!$O115), 1) * IF(AND($K$3="Yes", ISNUMBER(Data!$Q115)), (1-Data!$Q115), 1))</f>
        <v>0</v>
      </c>
      <c r="BI115" s="3">
        <f>IF(OR(Data!BJ115="", Data!$H115="", $G115=""), 0, ((Data!BJ115*Data!$H115*$G115)/2000) * IF(AND(BI$5="Particulate", ISNUMBER(Data!$O115)), (1-Data!$O115), 1) * IF(AND($K$3="Yes", ISNUMBER(Data!$Q115)), (1-Data!$Q115), 1))</f>
        <v>0</v>
      </c>
      <c r="BJ115" s="3">
        <f>IF(OR(Data!BK115="", Data!$H115="", $G115=""), 0, ((Data!BK115*Data!$H115*$G115)/2000) * IF(AND(BJ$5="Particulate", ISNUMBER(Data!$O115)), (1-Data!$O115), 1) * IF(AND($K$3="Yes", ISNUMBER(Data!$Q115)), (1-Data!$Q115), 1))</f>
        <v>0</v>
      </c>
      <c r="BK115" s="3">
        <f>IF(OR(Data!BL115="", Data!$H115="", $G115=""), 0, ((Data!BL115*Data!$H115*$G115)/2000) * IF(AND(BK$5="Particulate", ISNUMBER(Data!$O115)), (1-Data!$O115), 1) * IF(AND($K$3="Yes", ISNUMBER(Data!$Q115)), (1-Data!$Q115), 1))</f>
        <v>0</v>
      </c>
      <c r="BL115" s="3">
        <f>IF(OR(Data!BM115="", Data!$H115="", $G115=""), 0, ((Data!BM115*Data!$H115*$G115)/2000) * IF(AND(BL$5="Particulate", ISNUMBER(Data!$O115)), (1-Data!$O115), 1) * IF(AND($K$3="Yes", ISNUMBER(Data!$Q115)), (1-Data!$Q115), 1))</f>
        <v>0</v>
      </c>
      <c r="BM115" s="3">
        <f>IF(OR(Data!BN115="", Data!$H115="", $G115=""), 0, ((Data!BN115*Data!$H115*$G115)/2000) * IF(AND(BM$5="Particulate", ISNUMBER(Data!$O115)), (1-Data!$O115), 1) * IF(AND($K$3="Yes", ISNUMBER(Data!$Q115)), (1-Data!$Q115), 1))</f>
        <v>0</v>
      </c>
      <c r="BN115" s="3">
        <f>IF(OR(Data!BO115="", Data!$H115="", $G115=""), 0, ((Data!BO115*Data!$H115*$G115)/2000) * IF(AND(BN$5="Particulate", ISNUMBER(Data!$O115)), (1-Data!$O115), 1) * IF(AND($K$3="Yes", ISNUMBER(Data!$Q115)), (1-Data!$Q115), 1))</f>
        <v>0</v>
      </c>
      <c r="BO115" s="3">
        <f>IF(OR(Data!BP115="", Data!$H115="", $G115=""), 0, ((Data!BP115*Data!$H115*$G115)/2000) * IF(AND(BO$5="Particulate", ISNUMBER(Data!$O115)), (1-Data!$O115), 1) * IF(AND($K$3="Yes", ISNUMBER(Data!$Q115)), (1-Data!$Q115), 1))</f>
        <v>0</v>
      </c>
      <c r="BP115" s="3">
        <f>IF(OR(Data!BQ115="", Data!$H115="", $G115=""), 0, ((Data!BQ115*Data!$H115*$G115)/2000) * IF(AND(BP$5="Particulate", ISNUMBER(Data!$O115)), (1-Data!$O115), 1) * IF(AND($K$3="Yes", ISNUMBER(Data!$Q115)), (1-Data!$Q115), 1))</f>
        <v>0</v>
      </c>
      <c r="BQ115" s="3">
        <f>IF(OR(Data!BR115="", Data!$H115="", $G115=""), 0, ((Data!BR115*Data!$H115*$G115)/2000) * IF(AND(BQ$5="Particulate", ISNUMBER(Data!$O115)), (1-Data!$O115), 1) * IF(AND($K$3="Yes", ISNUMBER(Data!$Q115)), (1-Data!$Q115), 1))</f>
        <v>0</v>
      </c>
      <c r="BR115" s="3">
        <f>IF(OR(Data!BS115="", Data!$H115="", $G115=""), 0, ((Data!BS115*Data!$H115*$G115)/2000) * IF(AND(BR$5="Particulate", ISNUMBER(Data!$O115)), (1-Data!$O115), 1) * IF(AND($K$3="Yes", ISNUMBER(Data!$Q115)), (1-Data!$Q115), 1))</f>
        <v>0</v>
      </c>
      <c r="BS115" s="3">
        <f>IF(OR(Data!BT115="", Data!$H115="", $G115=""), 0, ((Data!BT115*Data!$H115*$G115)/2000) * IF(AND(BS$5="Particulate", ISNUMBER(Data!$O115)), (1-Data!$O115), 1) * IF(AND($K$3="Yes", ISNUMBER(Data!$Q115)), (1-Data!$Q115), 1))</f>
        <v>0</v>
      </c>
      <c r="BT115" s="3">
        <f>IF(OR(Data!BU115="", Data!$H115="", $G115=""), 0, ((Data!BU115*Data!$H115*$G115)/2000) * IF(AND(BT$5="Particulate", ISNUMBER(Data!$O115)), (1-Data!$O115), 1) * IF(AND($K$3="Yes", ISNUMBER(Data!$Q115)), (1-Data!$Q115), 1))</f>
        <v>0</v>
      </c>
      <c r="BU115" s="3">
        <f>IF(OR(Data!BV115="", Data!$H115="", $G115=""), 0, ((Data!BV115*Data!$H115*$G115)/2000) * IF(AND(BU$5="Particulate", ISNUMBER(Data!$O115)), (1-Data!$O115), 1) * IF(AND($K$3="Yes", ISNUMBER(Data!$Q115)), (1-Data!$Q115), 1))</f>
        <v>0</v>
      </c>
      <c r="BV115" s="3">
        <f>IF(OR(Data!BW115="", Data!$H115="", $G115=""), 0, ((Data!BW115*Data!$H115*$G115)/2000) * IF(AND(BV$5="Particulate", ISNUMBER(Data!$O115)), (1-Data!$O115), 1) * IF(AND($K$3="Yes", ISNUMBER(Data!$Q115)), (1-Data!$Q115), 1))</f>
        <v>0</v>
      </c>
      <c r="BW115" s="3">
        <f>IF(OR(Data!BX115="", Data!$H115="", $G115=""), 0, ((Data!BX115*Data!$H115*$G115)/2000) * IF(AND(BW$5="Particulate", ISNUMBER(Data!$O115)), (1-Data!$O115), 1) * IF(AND($K$3="Yes", ISNUMBER(Data!$Q115)), (1-Data!$Q115), 1))</f>
        <v>0</v>
      </c>
      <c r="BX115" s="3">
        <f>IF(OR(Data!BY115="", Data!$H115="", $G115=""), 0, ((Data!BY115*Data!$H115*$G115)/2000) * IF(AND(BX$5="Particulate", ISNUMBER(Data!$O115)), (1-Data!$O115), 1) * IF(AND($K$3="Yes", ISNUMBER(Data!$Q115)), (1-Data!$Q115), 1))</f>
        <v>0</v>
      </c>
      <c r="BY115" s="3">
        <f>IF(OR(Data!BZ115="", Data!$H115="", $G115=""), 0, ((Data!BZ115*Data!$H115*$G115)/2000) * IF(AND(BY$5="Particulate", ISNUMBER(Data!$O115)), (1-Data!$O115), 1) * IF(AND($K$3="Yes", ISNUMBER(Data!$Q115)), (1-Data!$Q115), 1))</f>
        <v>0</v>
      </c>
      <c r="BZ115" s="3">
        <f>IF(OR(Data!CA115="", Data!$H115="", $G115=""), 0, ((Data!CA115*Data!$H115*$G115)/2000) * IF(AND(BZ$5="Particulate", ISNUMBER(Data!$O115)), (1-Data!$O115), 1) * IF(AND($K$3="Yes", ISNUMBER(Data!$Q115)), (1-Data!$Q115), 1))</f>
        <v>0</v>
      </c>
    </row>
    <row r="116" spans="1:78" x14ac:dyDescent="0.25">
      <c r="A116" s="347">
        <f>Data!A116</f>
        <v>108</v>
      </c>
      <c r="B116" s="108">
        <f>Data!B116</f>
        <v>0</v>
      </c>
      <c r="C116" s="108">
        <f>Data!C116</f>
        <v>0</v>
      </c>
      <c r="D116" s="108">
        <f>Data!D116</f>
        <v>0</v>
      </c>
      <c r="E116" s="108">
        <f>Data!E116</f>
        <v>0</v>
      </c>
      <c r="F116" s="108">
        <f>Data!F116</f>
        <v>0</v>
      </c>
      <c r="G116" s="189"/>
      <c r="Q116" s="365">
        <f>IF(ISNUMBER(Data!$K116), (Data!$K116*$G116)/2000, IF(AND(ISNUMBER(Data!$H116), ISNUMBER(Data!$I116)), (Data!$H116*Data!$I116*$G116)/2000, 0))</f>
        <v>0</v>
      </c>
      <c r="R116" s="17">
        <f>IF(ISNUMBER(Data!$L116), (Data!$L116*$G116)/2000, IF(AND(ISNUMBER(Data!$H116), ISNUMBER(Data!$J116)), (Data!$H116*Data!$J116*$G116)/2000, 0)) * IF(ISNUMBER(Data!$O116), 1-Data!$O116, 1) * IF(AND($K$3="yes",ISNUMBER(Data!$Q116)),(1-Data!$Q116),1)</f>
        <v>0</v>
      </c>
      <c r="S116" s="3">
        <f>IF(OR(Data!T116="", Data!$H116="", $G116=""), 0, ((Data!T116*Data!$H116*$G116)/2000) * IF(AND(S$5="Particulate", ISNUMBER(Data!$O116)), (1-Data!$O116), 1) * IF(AND($K$3="Yes", ISNUMBER(Data!$Q116)), (1-Data!$Q116), 1))</f>
        <v>0</v>
      </c>
      <c r="T116" s="3">
        <f>IF(OR(Data!U116="", Data!$H116="", $G116=""), 0, ((Data!U116*Data!$H116*$G116)/2000) * IF(AND(T$5="Particulate", ISNUMBER(Data!$O116)), (1-Data!$O116), 1) * IF(AND($K$3="Yes", ISNUMBER(Data!$Q116)), (1-Data!$Q116), 1))</f>
        <v>0</v>
      </c>
      <c r="U116" s="3">
        <f>IF(OR(Data!V116="", Data!$H116="", $G116=""), 0, ((Data!V116*Data!$H116*$G116)/2000) * IF(AND(U$5="Particulate", ISNUMBER(Data!$O116)), (1-Data!$O116), 1) * IF(AND($K$3="Yes", ISNUMBER(Data!$Q116)), (1-Data!$Q116), 1))</f>
        <v>0</v>
      </c>
      <c r="V116" s="3">
        <f>IF(OR(Data!W116="", Data!$H116="", $G116=""), 0, ((Data!W116*Data!$H116*$G116)/2000) * IF(AND(V$5="Particulate", ISNUMBER(Data!$O116)), (1-Data!$O116), 1) * IF(AND($K$3="Yes", ISNUMBER(Data!$Q116)), (1-Data!$Q116), 1))</f>
        <v>0</v>
      </c>
      <c r="W116" s="3">
        <f>IF(OR(Data!X116="", Data!$H116="", $G116=""), 0, ((Data!X116*Data!$H116*$G116)/2000) * IF(AND(W$5="Particulate", ISNUMBER(Data!$O116)), (1-Data!$O116), 1) * IF(AND($K$3="Yes", ISNUMBER(Data!$Q116)), (1-Data!$Q116), 1))</f>
        <v>0</v>
      </c>
      <c r="X116" s="3">
        <f>IF(OR(Data!Y116="", Data!$H116="", $G116=""), 0, ((Data!Y116*Data!$H116*$G116)/2000) * IF(AND(X$5="Particulate", ISNUMBER(Data!$O116)), (1-Data!$O116), 1) * IF(AND($K$3="Yes", ISNUMBER(Data!$Q116)), (1-Data!$Q116), 1))</f>
        <v>0</v>
      </c>
      <c r="Y116" s="3">
        <f>IF(OR(Data!Z116="", Data!$H116="", $G116=""), 0, ((Data!Z116*Data!$H116*$G116)/2000) * IF(AND(Y$5="Particulate", ISNUMBER(Data!$O116)), (1-Data!$O116), 1) * IF(AND($K$3="Yes", ISNUMBER(Data!$Q116)), (1-Data!$Q116), 1))</f>
        <v>0</v>
      </c>
      <c r="Z116" s="3">
        <f>IF(OR(Data!AA116="", Data!$H116="", $G116=""), 0, ((Data!AA116*Data!$H116*$G116)/2000) * IF(AND(Z$5="Particulate", ISNUMBER(Data!$O116)), (1-Data!$O116), 1) * IF(AND($K$3="Yes", ISNUMBER(Data!$Q116)), (1-Data!$Q116), 1))</f>
        <v>0</v>
      </c>
      <c r="AA116" s="3">
        <f>IF(OR(Data!AB116="", Data!$H116="", $G116=""), 0, ((Data!AB116*Data!$H116*$G116)/2000) * IF(AND(AA$5="Particulate", ISNUMBER(Data!$O116)), (1-Data!$O116), 1) * IF(AND($K$3="Yes", ISNUMBER(Data!$Q116)), (1-Data!$Q116), 1))</f>
        <v>0</v>
      </c>
      <c r="AB116" s="3">
        <f>IF(OR(Data!AC116="", Data!$H116="", $G116=""), 0, ((Data!AC116*Data!$H116*$G116)/2000) * IF(AND(AB$5="Particulate", ISNUMBER(Data!$O116)), (1-Data!$O116), 1) * IF(AND($K$3="Yes", ISNUMBER(Data!$Q116)), (1-Data!$Q116), 1))</f>
        <v>0</v>
      </c>
      <c r="AC116" s="3">
        <f>IF(OR(Data!AD116="", Data!$H116="", $G116=""), 0, ((Data!AD116*Data!$H116*$G116)/2000) * IF(AND(AC$5="Particulate", ISNUMBER(Data!$O116)), (1-Data!$O116), 1) * IF(AND($K$3="Yes", ISNUMBER(Data!$Q116)), (1-Data!$Q116), 1))</f>
        <v>0</v>
      </c>
      <c r="AD116" s="3">
        <f>IF(OR(Data!AE116="", Data!$H116="", $G116=""), 0, ((Data!AE116*Data!$H116*$G116)/2000) * IF(AND(AD$5="Particulate", ISNUMBER(Data!$O116)), (1-Data!$O116), 1) * IF(AND($K$3="Yes", ISNUMBER(Data!$Q116)), (1-Data!$Q116), 1))</f>
        <v>0</v>
      </c>
      <c r="AE116" s="3">
        <f>IF(OR(Data!AF116="", Data!$H116="", $G116=""), 0, ((Data!AF116*Data!$H116*$G116)/2000) * IF(AND(AE$5="Particulate", ISNUMBER(Data!$O116)), (1-Data!$O116), 1) * IF(AND($K$3="Yes", ISNUMBER(Data!$Q116)), (1-Data!$Q116), 1))</f>
        <v>0</v>
      </c>
      <c r="AF116" s="3">
        <f>IF(OR(Data!AG116="", Data!$H116="", $G116=""), 0, ((Data!AG116*Data!$H116*$G116)/2000) * IF(AND(AF$5="Particulate", ISNUMBER(Data!$O116)), (1-Data!$O116), 1) * IF(AND($K$3="Yes", ISNUMBER(Data!$Q116)), (1-Data!$Q116), 1))</f>
        <v>0</v>
      </c>
      <c r="AG116" s="3">
        <f>IF(OR(Data!AH116="", Data!$H116="", $G116=""), 0, ((Data!AH116*Data!$H116*$G116)/2000) * IF(AND(AG$5="Particulate", ISNUMBER(Data!$O116)), (1-Data!$O116), 1) * IF(AND($K$3="Yes", ISNUMBER(Data!$Q116)), (1-Data!$Q116), 1))</f>
        <v>0</v>
      </c>
      <c r="AH116" s="3">
        <f>IF(OR(Data!AI116="", Data!$H116="", $G116=""), 0, ((Data!AI116*Data!$H116*$G116)/2000) * IF(AND(AH$5="Particulate", ISNUMBER(Data!$O116)), (1-Data!$O116), 1) * IF(AND($K$3="Yes", ISNUMBER(Data!$Q116)), (1-Data!$Q116), 1))</f>
        <v>0</v>
      </c>
      <c r="AI116" s="3">
        <f>IF(OR(Data!AJ116="", Data!$H116="", $G116=""), 0, ((Data!AJ116*Data!$H116*$G116)/2000) * IF(AND(AI$5="Particulate", ISNUMBER(Data!$O116)), (1-Data!$O116), 1) * IF(AND($K$3="Yes", ISNUMBER(Data!$Q116)), (1-Data!$Q116), 1))</f>
        <v>0</v>
      </c>
      <c r="AJ116" s="3">
        <f>IF(OR(Data!AK116="", Data!$H116="", $G116=""), 0, ((Data!AK116*Data!$H116*$G116)/2000) * IF(AND(AJ$5="Particulate", ISNUMBER(Data!$O116)), (1-Data!$O116), 1) * IF(AND($K$3="Yes", ISNUMBER(Data!$Q116)), (1-Data!$Q116), 1))</f>
        <v>0</v>
      </c>
      <c r="AK116" s="3">
        <f>IF(OR(Data!AL116="", Data!$H116="", $G116=""), 0, ((Data!AL116*Data!$H116*$G116)/2000) * IF(AND(AK$5="Particulate", ISNUMBER(Data!$O116)), (1-Data!$O116), 1) * IF(AND($K$3="Yes", ISNUMBER(Data!$Q116)), (1-Data!$Q116), 1))</f>
        <v>0</v>
      </c>
      <c r="AL116" s="3">
        <f>IF(OR(Data!AM116="", Data!$H116="", $G116=""), 0, ((Data!AM116*Data!$H116*$G116)/2000) * IF(AND(AL$5="Particulate", ISNUMBER(Data!$O116)), (1-Data!$O116), 1) * IF(AND($K$3="Yes", ISNUMBER(Data!$Q116)), (1-Data!$Q116), 1))</f>
        <v>0</v>
      </c>
      <c r="AM116" s="3">
        <f>IF(OR(Data!AN116="", Data!$H116="", $G116=""), 0, ((Data!AN116*Data!$H116*$G116)/2000) * IF(AND(AM$5="Particulate", ISNUMBER(Data!$O116)), (1-Data!$O116), 1) * IF(AND($K$3="Yes", ISNUMBER(Data!$Q116)), (1-Data!$Q116), 1))</f>
        <v>0</v>
      </c>
      <c r="AN116" s="3">
        <f>IF(OR(Data!AO116="", Data!$H116="", $G116=""), 0, ((Data!AO116*Data!$H116*$G116)/2000) * IF(AND(AN$5="Particulate", ISNUMBER(Data!$O116)), (1-Data!$O116), 1) * IF(AND($K$3="Yes", ISNUMBER(Data!$Q116)), (1-Data!$Q116), 1))</f>
        <v>0</v>
      </c>
      <c r="AO116" s="3">
        <f>IF(OR(Data!AP116="", Data!$H116="", $G116=""), 0, ((Data!AP116*Data!$H116*$G116)/2000) * IF(AND(AO$5="Particulate", ISNUMBER(Data!$O116)), (1-Data!$O116), 1) * IF(AND($K$3="Yes", ISNUMBER(Data!$Q116)), (1-Data!$Q116), 1))</f>
        <v>0</v>
      </c>
      <c r="AP116" s="3">
        <f>IF(OR(Data!AQ116="", Data!$H116="", $G116=""), 0, ((Data!AQ116*Data!$H116*$G116)/2000) * IF(AND(AP$5="Particulate", ISNUMBER(Data!$O116)), (1-Data!$O116), 1) * IF(AND($K$3="Yes", ISNUMBER(Data!$Q116)), (1-Data!$Q116), 1))</f>
        <v>0</v>
      </c>
      <c r="AQ116" s="3">
        <f>IF(OR(Data!AR116="", Data!$H116="", $G116=""), 0, ((Data!AR116*Data!$H116*$G116)/2000) * IF(AND(AQ$5="Particulate", ISNUMBER(Data!$O116)), (1-Data!$O116), 1) * IF(AND($K$3="Yes", ISNUMBER(Data!$Q116)), (1-Data!$Q116), 1))</f>
        <v>0</v>
      </c>
      <c r="AR116" s="3">
        <f>IF(OR(Data!AS116="", Data!$H116="", $G116=""), 0, ((Data!AS116*Data!$H116*$G116)/2000) * IF(AND(AR$5="Particulate", ISNUMBER(Data!$O116)), (1-Data!$O116), 1) * IF(AND($K$3="Yes", ISNUMBER(Data!$Q116)), (1-Data!$Q116), 1))</f>
        <v>0</v>
      </c>
      <c r="AS116" s="3">
        <f>IF(OR(Data!AT116="", Data!$H116="", $G116=""), 0, ((Data!AT116*Data!$H116*$G116)/2000) * IF(AND(AS$5="Particulate", ISNUMBER(Data!$O116)), (1-Data!$O116), 1) * IF(AND($K$3="Yes", ISNUMBER(Data!$Q116)), (1-Data!$Q116), 1))</f>
        <v>0</v>
      </c>
      <c r="AT116" s="3">
        <f>IF(OR(Data!AU116="", Data!$H116="", $G116=""), 0, ((Data!AU116*Data!$H116*$G116)/2000) * IF(AND(AT$5="Particulate", ISNUMBER(Data!$O116)), (1-Data!$O116), 1) * IF(AND($K$3="Yes", ISNUMBER(Data!$Q116)), (1-Data!$Q116), 1))</f>
        <v>0</v>
      </c>
      <c r="AU116" s="3">
        <f>IF(OR(Data!AV116="", Data!$H116="", $G116=""), 0, ((Data!AV116*Data!$H116*$G116)/2000) * IF(AND(AU$5="Particulate", ISNUMBER(Data!$O116)), (1-Data!$O116), 1) * IF(AND($K$3="Yes", ISNUMBER(Data!$Q116)), (1-Data!$Q116), 1))</f>
        <v>0</v>
      </c>
      <c r="AV116" s="3">
        <f>IF(OR(Data!AW116="", Data!$H116="", $G116=""), 0, ((Data!AW116*Data!$H116*$G116)/2000) * IF(AND(AV$5="Particulate", ISNUMBER(Data!$O116)), (1-Data!$O116), 1) * IF(AND($K$3="Yes", ISNUMBER(Data!$Q116)), (1-Data!$Q116), 1))</f>
        <v>0</v>
      </c>
      <c r="AW116" s="3">
        <f>IF(OR(Data!AX116="", Data!$H116="", $G116=""), 0, ((Data!AX116*Data!$H116*$G116)/2000) * IF(AND(AW$5="Particulate", ISNUMBER(Data!$O116)), (1-Data!$O116), 1) * IF(AND($K$3="Yes", ISNUMBER(Data!$Q116)), (1-Data!$Q116), 1))</f>
        <v>0</v>
      </c>
      <c r="AX116" s="3">
        <f>IF(OR(Data!AY116="", Data!$H116="", $G116=""), 0, ((Data!AY116*Data!$H116*$G116)/2000) * IF(AND(AX$5="Particulate", ISNUMBER(Data!$O116)), (1-Data!$O116), 1) * IF(AND($K$3="Yes", ISNUMBER(Data!$Q116)), (1-Data!$Q116), 1))</f>
        <v>0</v>
      </c>
      <c r="AY116" s="3">
        <f>IF(OR(Data!AZ116="", Data!$H116="", $G116=""), 0, ((Data!AZ116*Data!$H116*$G116)/2000) * IF(AND(AY$5="Particulate", ISNUMBER(Data!$O116)), (1-Data!$O116), 1) * IF(AND($K$3="Yes", ISNUMBER(Data!$Q116)), (1-Data!$Q116), 1))</f>
        <v>0</v>
      </c>
      <c r="AZ116" s="3">
        <f>IF(OR(Data!BA116="", Data!$H116="", $G116=""), 0, ((Data!BA116*Data!$H116*$G116)/2000) * IF(AND(AZ$5="Particulate", ISNUMBER(Data!$O116)), (1-Data!$O116), 1) * IF(AND($K$3="Yes", ISNUMBER(Data!$Q116)), (1-Data!$Q116), 1))</f>
        <v>0</v>
      </c>
      <c r="BA116" s="3">
        <f>IF(OR(Data!BB116="", Data!$H116="", $G116=""), 0, ((Data!BB116*Data!$H116*$G116)/2000) * IF(AND(BA$5="Particulate", ISNUMBER(Data!$O116)), (1-Data!$O116), 1) * IF(AND($K$3="Yes", ISNUMBER(Data!$Q116)), (1-Data!$Q116), 1))</f>
        <v>0</v>
      </c>
      <c r="BB116" s="3">
        <f>IF(OR(Data!BC116="", Data!$H116="", $G116=""), 0, ((Data!BC116*Data!$H116*$G116)/2000) * IF(AND(BB$5="Particulate", ISNUMBER(Data!$O116)), (1-Data!$O116), 1) * IF(AND($K$3="Yes", ISNUMBER(Data!$Q116)), (1-Data!$Q116), 1))</f>
        <v>0</v>
      </c>
      <c r="BC116" s="3">
        <f>IF(OR(Data!BD116="", Data!$H116="", $G116=""), 0, ((Data!BD116*Data!$H116*$G116)/2000) * IF(AND(BC$5="Particulate", ISNUMBER(Data!$O116)), (1-Data!$O116), 1) * IF(AND($K$3="Yes", ISNUMBER(Data!$Q116)), (1-Data!$Q116), 1))</f>
        <v>0</v>
      </c>
      <c r="BD116" s="3">
        <f>IF(OR(Data!BE116="", Data!$H116="", $G116=""), 0, ((Data!BE116*Data!$H116*$G116)/2000) * IF(AND(BD$5="Particulate", ISNUMBER(Data!$O116)), (1-Data!$O116), 1) * IF(AND($K$3="Yes", ISNUMBER(Data!$Q116)), (1-Data!$Q116), 1))</f>
        <v>0</v>
      </c>
      <c r="BE116" s="3">
        <f>IF(OR(Data!BF116="", Data!$H116="", $G116=""), 0, ((Data!BF116*Data!$H116*$G116)/2000) * IF(AND(BE$5="Particulate", ISNUMBER(Data!$O116)), (1-Data!$O116), 1) * IF(AND($K$3="Yes", ISNUMBER(Data!$Q116)), (1-Data!$Q116), 1))</f>
        <v>0</v>
      </c>
      <c r="BF116" s="3">
        <f>IF(OR(Data!BG116="", Data!$H116="", $G116=""), 0, ((Data!BG116*Data!$H116*$G116)/2000) * IF(AND(BF$5="Particulate", ISNUMBER(Data!$O116)), (1-Data!$O116), 1) * IF(AND($K$3="Yes", ISNUMBER(Data!$Q116)), (1-Data!$Q116), 1))</f>
        <v>0</v>
      </c>
      <c r="BG116" s="3">
        <f>IF(OR(Data!BH116="", Data!$H116="", $G116=""), 0, ((Data!BH116*Data!$H116*$G116)/2000) * IF(AND(BG$5="Particulate", ISNUMBER(Data!$O116)), (1-Data!$O116), 1) * IF(AND($K$3="Yes", ISNUMBER(Data!$Q116)), (1-Data!$Q116), 1))</f>
        <v>0</v>
      </c>
      <c r="BH116" s="3">
        <f>IF(OR(Data!BI116="", Data!$H116="", $G116=""), 0, ((Data!BI116*Data!$H116*$G116)/2000) * IF(AND(BH$5="Particulate", ISNUMBER(Data!$O116)), (1-Data!$O116), 1) * IF(AND($K$3="Yes", ISNUMBER(Data!$Q116)), (1-Data!$Q116), 1))</f>
        <v>0</v>
      </c>
      <c r="BI116" s="3">
        <f>IF(OR(Data!BJ116="", Data!$H116="", $G116=""), 0, ((Data!BJ116*Data!$H116*$G116)/2000) * IF(AND(BI$5="Particulate", ISNUMBER(Data!$O116)), (1-Data!$O116), 1) * IF(AND($K$3="Yes", ISNUMBER(Data!$Q116)), (1-Data!$Q116), 1))</f>
        <v>0</v>
      </c>
      <c r="BJ116" s="3">
        <f>IF(OR(Data!BK116="", Data!$H116="", $G116=""), 0, ((Data!BK116*Data!$H116*$G116)/2000) * IF(AND(BJ$5="Particulate", ISNUMBER(Data!$O116)), (1-Data!$O116), 1) * IF(AND($K$3="Yes", ISNUMBER(Data!$Q116)), (1-Data!$Q116), 1))</f>
        <v>0</v>
      </c>
      <c r="BK116" s="3">
        <f>IF(OR(Data!BL116="", Data!$H116="", $G116=""), 0, ((Data!BL116*Data!$H116*$G116)/2000) * IF(AND(BK$5="Particulate", ISNUMBER(Data!$O116)), (1-Data!$O116), 1) * IF(AND($K$3="Yes", ISNUMBER(Data!$Q116)), (1-Data!$Q116), 1))</f>
        <v>0</v>
      </c>
      <c r="BL116" s="3">
        <f>IF(OR(Data!BM116="", Data!$H116="", $G116=""), 0, ((Data!BM116*Data!$H116*$G116)/2000) * IF(AND(BL$5="Particulate", ISNUMBER(Data!$O116)), (1-Data!$O116), 1) * IF(AND($K$3="Yes", ISNUMBER(Data!$Q116)), (1-Data!$Q116), 1))</f>
        <v>0</v>
      </c>
      <c r="BM116" s="3">
        <f>IF(OR(Data!BN116="", Data!$H116="", $G116=""), 0, ((Data!BN116*Data!$H116*$G116)/2000) * IF(AND(BM$5="Particulate", ISNUMBER(Data!$O116)), (1-Data!$O116), 1) * IF(AND($K$3="Yes", ISNUMBER(Data!$Q116)), (1-Data!$Q116), 1))</f>
        <v>0</v>
      </c>
      <c r="BN116" s="3">
        <f>IF(OR(Data!BO116="", Data!$H116="", $G116=""), 0, ((Data!BO116*Data!$H116*$G116)/2000) * IF(AND(BN$5="Particulate", ISNUMBER(Data!$O116)), (1-Data!$O116), 1) * IF(AND($K$3="Yes", ISNUMBER(Data!$Q116)), (1-Data!$Q116), 1))</f>
        <v>0</v>
      </c>
      <c r="BO116" s="3">
        <f>IF(OR(Data!BP116="", Data!$H116="", $G116=""), 0, ((Data!BP116*Data!$H116*$G116)/2000) * IF(AND(BO$5="Particulate", ISNUMBER(Data!$O116)), (1-Data!$O116), 1) * IF(AND($K$3="Yes", ISNUMBER(Data!$Q116)), (1-Data!$Q116), 1))</f>
        <v>0</v>
      </c>
      <c r="BP116" s="3">
        <f>IF(OR(Data!BQ116="", Data!$H116="", $G116=""), 0, ((Data!BQ116*Data!$H116*$G116)/2000) * IF(AND(BP$5="Particulate", ISNUMBER(Data!$O116)), (1-Data!$O116), 1) * IF(AND($K$3="Yes", ISNUMBER(Data!$Q116)), (1-Data!$Q116), 1))</f>
        <v>0</v>
      </c>
      <c r="BQ116" s="3">
        <f>IF(OR(Data!BR116="", Data!$H116="", $G116=""), 0, ((Data!BR116*Data!$H116*$G116)/2000) * IF(AND(BQ$5="Particulate", ISNUMBER(Data!$O116)), (1-Data!$O116), 1) * IF(AND($K$3="Yes", ISNUMBER(Data!$Q116)), (1-Data!$Q116), 1))</f>
        <v>0</v>
      </c>
      <c r="BR116" s="3">
        <f>IF(OR(Data!BS116="", Data!$H116="", $G116=""), 0, ((Data!BS116*Data!$H116*$G116)/2000) * IF(AND(BR$5="Particulate", ISNUMBER(Data!$O116)), (1-Data!$O116), 1) * IF(AND($K$3="Yes", ISNUMBER(Data!$Q116)), (1-Data!$Q116), 1))</f>
        <v>0</v>
      </c>
      <c r="BS116" s="3">
        <f>IF(OR(Data!BT116="", Data!$H116="", $G116=""), 0, ((Data!BT116*Data!$H116*$G116)/2000) * IF(AND(BS$5="Particulate", ISNUMBER(Data!$O116)), (1-Data!$O116), 1) * IF(AND($K$3="Yes", ISNUMBER(Data!$Q116)), (1-Data!$Q116), 1))</f>
        <v>0</v>
      </c>
      <c r="BT116" s="3">
        <f>IF(OR(Data!BU116="", Data!$H116="", $G116=""), 0, ((Data!BU116*Data!$H116*$G116)/2000) * IF(AND(BT$5="Particulate", ISNUMBER(Data!$O116)), (1-Data!$O116), 1) * IF(AND($K$3="Yes", ISNUMBER(Data!$Q116)), (1-Data!$Q116), 1))</f>
        <v>0</v>
      </c>
      <c r="BU116" s="3">
        <f>IF(OR(Data!BV116="", Data!$H116="", $G116=""), 0, ((Data!BV116*Data!$H116*$G116)/2000) * IF(AND(BU$5="Particulate", ISNUMBER(Data!$O116)), (1-Data!$O116), 1) * IF(AND($K$3="Yes", ISNUMBER(Data!$Q116)), (1-Data!$Q116), 1))</f>
        <v>0</v>
      </c>
      <c r="BV116" s="3">
        <f>IF(OR(Data!BW116="", Data!$H116="", $G116=""), 0, ((Data!BW116*Data!$H116*$G116)/2000) * IF(AND(BV$5="Particulate", ISNUMBER(Data!$O116)), (1-Data!$O116), 1) * IF(AND($K$3="Yes", ISNUMBER(Data!$Q116)), (1-Data!$Q116), 1))</f>
        <v>0</v>
      </c>
      <c r="BW116" s="3">
        <f>IF(OR(Data!BX116="", Data!$H116="", $G116=""), 0, ((Data!BX116*Data!$H116*$G116)/2000) * IF(AND(BW$5="Particulate", ISNUMBER(Data!$O116)), (1-Data!$O116), 1) * IF(AND($K$3="Yes", ISNUMBER(Data!$Q116)), (1-Data!$Q116), 1))</f>
        <v>0</v>
      </c>
      <c r="BX116" s="3">
        <f>IF(OR(Data!BY116="", Data!$H116="", $G116=""), 0, ((Data!BY116*Data!$H116*$G116)/2000) * IF(AND(BX$5="Particulate", ISNUMBER(Data!$O116)), (1-Data!$O116), 1) * IF(AND($K$3="Yes", ISNUMBER(Data!$Q116)), (1-Data!$Q116), 1))</f>
        <v>0</v>
      </c>
      <c r="BY116" s="3">
        <f>IF(OR(Data!BZ116="", Data!$H116="", $G116=""), 0, ((Data!BZ116*Data!$H116*$G116)/2000) * IF(AND(BY$5="Particulate", ISNUMBER(Data!$O116)), (1-Data!$O116), 1) * IF(AND($K$3="Yes", ISNUMBER(Data!$Q116)), (1-Data!$Q116), 1))</f>
        <v>0</v>
      </c>
      <c r="BZ116" s="3">
        <f>IF(OR(Data!CA116="", Data!$H116="", $G116=""), 0, ((Data!CA116*Data!$H116*$G116)/2000) * IF(AND(BZ$5="Particulate", ISNUMBER(Data!$O116)), (1-Data!$O116), 1) * IF(AND($K$3="Yes", ISNUMBER(Data!$Q116)), (1-Data!$Q116), 1))</f>
        <v>0</v>
      </c>
    </row>
    <row r="117" spans="1:78" x14ac:dyDescent="0.25">
      <c r="A117" s="347">
        <f>Data!A117</f>
        <v>109</v>
      </c>
      <c r="B117" s="108">
        <f>Data!B117</f>
        <v>0</v>
      </c>
      <c r="C117" s="108">
        <f>Data!C117</f>
        <v>0</v>
      </c>
      <c r="D117" s="108">
        <f>Data!D117</f>
        <v>0</v>
      </c>
      <c r="E117" s="108">
        <f>Data!E117</f>
        <v>0</v>
      </c>
      <c r="F117" s="108">
        <f>Data!F117</f>
        <v>0</v>
      </c>
      <c r="G117" s="189"/>
      <c r="Q117" s="365">
        <f>IF(ISNUMBER(Data!$K117), (Data!$K117*$G117)/2000, IF(AND(ISNUMBER(Data!$H117), ISNUMBER(Data!$I117)), (Data!$H117*Data!$I117*$G117)/2000, 0))</f>
        <v>0</v>
      </c>
      <c r="R117" s="17">
        <f>IF(ISNUMBER(Data!$L117), (Data!$L117*$G117)/2000, IF(AND(ISNUMBER(Data!$H117), ISNUMBER(Data!$J117)), (Data!$H117*Data!$J117*$G117)/2000, 0)) * IF(ISNUMBER(Data!$O117), 1-Data!$O117, 1) * IF(AND($K$3="yes",ISNUMBER(Data!$Q117)),(1-Data!$Q117),1)</f>
        <v>0</v>
      </c>
      <c r="S117" s="3">
        <f>IF(OR(Data!T117="", Data!$H117="", $G117=""), 0, ((Data!T117*Data!$H117*$G117)/2000) * IF(AND(S$5="Particulate", ISNUMBER(Data!$O117)), (1-Data!$O117), 1) * IF(AND($K$3="Yes", ISNUMBER(Data!$Q117)), (1-Data!$Q117), 1))</f>
        <v>0</v>
      </c>
      <c r="T117" s="3">
        <f>IF(OR(Data!U117="", Data!$H117="", $G117=""), 0, ((Data!U117*Data!$H117*$G117)/2000) * IF(AND(T$5="Particulate", ISNUMBER(Data!$O117)), (1-Data!$O117), 1) * IF(AND($K$3="Yes", ISNUMBER(Data!$Q117)), (1-Data!$Q117), 1))</f>
        <v>0</v>
      </c>
      <c r="U117" s="3">
        <f>IF(OR(Data!V117="", Data!$H117="", $G117=""), 0, ((Data!V117*Data!$H117*$G117)/2000) * IF(AND(U$5="Particulate", ISNUMBER(Data!$O117)), (1-Data!$O117), 1) * IF(AND($K$3="Yes", ISNUMBER(Data!$Q117)), (1-Data!$Q117), 1))</f>
        <v>0</v>
      </c>
      <c r="V117" s="3">
        <f>IF(OR(Data!W117="", Data!$H117="", $G117=""), 0, ((Data!W117*Data!$H117*$G117)/2000) * IF(AND(V$5="Particulate", ISNUMBER(Data!$O117)), (1-Data!$O117), 1) * IF(AND($K$3="Yes", ISNUMBER(Data!$Q117)), (1-Data!$Q117), 1))</f>
        <v>0</v>
      </c>
      <c r="W117" s="3">
        <f>IF(OR(Data!X117="", Data!$H117="", $G117=""), 0, ((Data!X117*Data!$H117*$G117)/2000) * IF(AND(W$5="Particulate", ISNUMBER(Data!$O117)), (1-Data!$O117), 1) * IF(AND($K$3="Yes", ISNUMBER(Data!$Q117)), (1-Data!$Q117), 1))</f>
        <v>0</v>
      </c>
      <c r="X117" s="3">
        <f>IF(OR(Data!Y117="", Data!$H117="", $G117=""), 0, ((Data!Y117*Data!$H117*$G117)/2000) * IF(AND(X$5="Particulate", ISNUMBER(Data!$O117)), (1-Data!$O117), 1) * IF(AND($K$3="Yes", ISNUMBER(Data!$Q117)), (1-Data!$Q117), 1))</f>
        <v>0</v>
      </c>
      <c r="Y117" s="3">
        <f>IF(OR(Data!Z117="", Data!$H117="", $G117=""), 0, ((Data!Z117*Data!$H117*$G117)/2000) * IF(AND(Y$5="Particulate", ISNUMBER(Data!$O117)), (1-Data!$O117), 1) * IF(AND($K$3="Yes", ISNUMBER(Data!$Q117)), (1-Data!$Q117), 1))</f>
        <v>0</v>
      </c>
      <c r="Z117" s="3">
        <f>IF(OR(Data!AA117="", Data!$H117="", $G117=""), 0, ((Data!AA117*Data!$H117*$G117)/2000) * IF(AND(Z$5="Particulate", ISNUMBER(Data!$O117)), (1-Data!$O117), 1) * IF(AND($K$3="Yes", ISNUMBER(Data!$Q117)), (1-Data!$Q117), 1))</f>
        <v>0</v>
      </c>
      <c r="AA117" s="3">
        <f>IF(OR(Data!AB117="", Data!$H117="", $G117=""), 0, ((Data!AB117*Data!$H117*$G117)/2000) * IF(AND(AA$5="Particulate", ISNUMBER(Data!$O117)), (1-Data!$O117), 1) * IF(AND($K$3="Yes", ISNUMBER(Data!$Q117)), (1-Data!$Q117), 1))</f>
        <v>0</v>
      </c>
      <c r="AB117" s="3">
        <f>IF(OR(Data!AC117="", Data!$H117="", $G117=""), 0, ((Data!AC117*Data!$H117*$G117)/2000) * IF(AND(AB$5="Particulate", ISNUMBER(Data!$O117)), (1-Data!$O117), 1) * IF(AND($K$3="Yes", ISNUMBER(Data!$Q117)), (1-Data!$Q117), 1))</f>
        <v>0</v>
      </c>
      <c r="AC117" s="3">
        <f>IF(OR(Data!AD117="", Data!$H117="", $G117=""), 0, ((Data!AD117*Data!$H117*$G117)/2000) * IF(AND(AC$5="Particulate", ISNUMBER(Data!$O117)), (1-Data!$O117), 1) * IF(AND($K$3="Yes", ISNUMBER(Data!$Q117)), (1-Data!$Q117), 1))</f>
        <v>0</v>
      </c>
      <c r="AD117" s="3">
        <f>IF(OR(Data!AE117="", Data!$H117="", $G117=""), 0, ((Data!AE117*Data!$H117*$G117)/2000) * IF(AND(AD$5="Particulate", ISNUMBER(Data!$O117)), (1-Data!$O117), 1) * IF(AND($K$3="Yes", ISNUMBER(Data!$Q117)), (1-Data!$Q117), 1))</f>
        <v>0</v>
      </c>
      <c r="AE117" s="3">
        <f>IF(OR(Data!AF117="", Data!$H117="", $G117=""), 0, ((Data!AF117*Data!$H117*$G117)/2000) * IF(AND(AE$5="Particulate", ISNUMBER(Data!$O117)), (1-Data!$O117), 1) * IF(AND($K$3="Yes", ISNUMBER(Data!$Q117)), (1-Data!$Q117), 1))</f>
        <v>0</v>
      </c>
      <c r="AF117" s="3">
        <f>IF(OR(Data!AG117="", Data!$H117="", $G117=""), 0, ((Data!AG117*Data!$H117*$G117)/2000) * IF(AND(AF$5="Particulate", ISNUMBER(Data!$O117)), (1-Data!$O117), 1) * IF(AND($K$3="Yes", ISNUMBER(Data!$Q117)), (1-Data!$Q117), 1))</f>
        <v>0</v>
      </c>
      <c r="AG117" s="3">
        <f>IF(OR(Data!AH117="", Data!$H117="", $G117=""), 0, ((Data!AH117*Data!$H117*$G117)/2000) * IF(AND(AG$5="Particulate", ISNUMBER(Data!$O117)), (1-Data!$O117), 1) * IF(AND($K$3="Yes", ISNUMBER(Data!$Q117)), (1-Data!$Q117), 1))</f>
        <v>0</v>
      </c>
      <c r="AH117" s="3">
        <f>IF(OR(Data!AI117="", Data!$H117="", $G117=""), 0, ((Data!AI117*Data!$H117*$G117)/2000) * IF(AND(AH$5="Particulate", ISNUMBER(Data!$O117)), (1-Data!$O117), 1) * IF(AND($K$3="Yes", ISNUMBER(Data!$Q117)), (1-Data!$Q117), 1))</f>
        <v>0</v>
      </c>
      <c r="AI117" s="3">
        <f>IF(OR(Data!AJ117="", Data!$H117="", $G117=""), 0, ((Data!AJ117*Data!$H117*$G117)/2000) * IF(AND(AI$5="Particulate", ISNUMBER(Data!$O117)), (1-Data!$O117), 1) * IF(AND($K$3="Yes", ISNUMBER(Data!$Q117)), (1-Data!$Q117), 1))</f>
        <v>0</v>
      </c>
      <c r="AJ117" s="3">
        <f>IF(OR(Data!AK117="", Data!$H117="", $G117=""), 0, ((Data!AK117*Data!$H117*$G117)/2000) * IF(AND(AJ$5="Particulate", ISNUMBER(Data!$O117)), (1-Data!$O117), 1) * IF(AND($K$3="Yes", ISNUMBER(Data!$Q117)), (1-Data!$Q117), 1))</f>
        <v>0</v>
      </c>
      <c r="AK117" s="3">
        <f>IF(OR(Data!AL117="", Data!$H117="", $G117=""), 0, ((Data!AL117*Data!$H117*$G117)/2000) * IF(AND(AK$5="Particulate", ISNUMBER(Data!$O117)), (1-Data!$O117), 1) * IF(AND($K$3="Yes", ISNUMBER(Data!$Q117)), (1-Data!$Q117), 1))</f>
        <v>0</v>
      </c>
      <c r="AL117" s="3">
        <f>IF(OR(Data!AM117="", Data!$H117="", $G117=""), 0, ((Data!AM117*Data!$H117*$G117)/2000) * IF(AND(AL$5="Particulate", ISNUMBER(Data!$O117)), (1-Data!$O117), 1) * IF(AND($K$3="Yes", ISNUMBER(Data!$Q117)), (1-Data!$Q117), 1))</f>
        <v>0</v>
      </c>
      <c r="AM117" s="3">
        <f>IF(OR(Data!AN117="", Data!$H117="", $G117=""), 0, ((Data!AN117*Data!$H117*$G117)/2000) * IF(AND(AM$5="Particulate", ISNUMBER(Data!$O117)), (1-Data!$O117), 1) * IF(AND($K$3="Yes", ISNUMBER(Data!$Q117)), (1-Data!$Q117), 1))</f>
        <v>0</v>
      </c>
      <c r="AN117" s="3">
        <f>IF(OR(Data!AO117="", Data!$H117="", $G117=""), 0, ((Data!AO117*Data!$H117*$G117)/2000) * IF(AND(AN$5="Particulate", ISNUMBER(Data!$O117)), (1-Data!$O117), 1) * IF(AND($K$3="Yes", ISNUMBER(Data!$Q117)), (1-Data!$Q117), 1))</f>
        <v>0</v>
      </c>
      <c r="AO117" s="3">
        <f>IF(OR(Data!AP117="", Data!$H117="", $G117=""), 0, ((Data!AP117*Data!$H117*$G117)/2000) * IF(AND(AO$5="Particulate", ISNUMBER(Data!$O117)), (1-Data!$O117), 1) * IF(AND($K$3="Yes", ISNUMBER(Data!$Q117)), (1-Data!$Q117), 1))</f>
        <v>0</v>
      </c>
      <c r="AP117" s="3">
        <f>IF(OR(Data!AQ117="", Data!$H117="", $G117=""), 0, ((Data!AQ117*Data!$H117*$G117)/2000) * IF(AND(AP$5="Particulate", ISNUMBER(Data!$O117)), (1-Data!$O117), 1) * IF(AND($K$3="Yes", ISNUMBER(Data!$Q117)), (1-Data!$Q117), 1))</f>
        <v>0</v>
      </c>
      <c r="AQ117" s="3">
        <f>IF(OR(Data!AR117="", Data!$H117="", $G117=""), 0, ((Data!AR117*Data!$H117*$G117)/2000) * IF(AND(AQ$5="Particulate", ISNUMBER(Data!$O117)), (1-Data!$O117), 1) * IF(AND($K$3="Yes", ISNUMBER(Data!$Q117)), (1-Data!$Q117), 1))</f>
        <v>0</v>
      </c>
      <c r="AR117" s="3">
        <f>IF(OR(Data!AS117="", Data!$H117="", $G117=""), 0, ((Data!AS117*Data!$H117*$G117)/2000) * IF(AND(AR$5="Particulate", ISNUMBER(Data!$O117)), (1-Data!$O117), 1) * IF(AND($K$3="Yes", ISNUMBER(Data!$Q117)), (1-Data!$Q117), 1))</f>
        <v>0</v>
      </c>
      <c r="AS117" s="3">
        <f>IF(OR(Data!AT117="", Data!$H117="", $G117=""), 0, ((Data!AT117*Data!$H117*$G117)/2000) * IF(AND(AS$5="Particulate", ISNUMBER(Data!$O117)), (1-Data!$O117), 1) * IF(AND($K$3="Yes", ISNUMBER(Data!$Q117)), (1-Data!$Q117), 1))</f>
        <v>0</v>
      </c>
      <c r="AT117" s="3">
        <f>IF(OR(Data!AU117="", Data!$H117="", $G117=""), 0, ((Data!AU117*Data!$H117*$G117)/2000) * IF(AND(AT$5="Particulate", ISNUMBER(Data!$O117)), (1-Data!$O117), 1) * IF(AND($K$3="Yes", ISNUMBER(Data!$Q117)), (1-Data!$Q117), 1))</f>
        <v>0</v>
      </c>
      <c r="AU117" s="3">
        <f>IF(OR(Data!AV117="", Data!$H117="", $G117=""), 0, ((Data!AV117*Data!$H117*$G117)/2000) * IF(AND(AU$5="Particulate", ISNUMBER(Data!$O117)), (1-Data!$O117), 1) * IF(AND($K$3="Yes", ISNUMBER(Data!$Q117)), (1-Data!$Q117), 1))</f>
        <v>0</v>
      </c>
      <c r="AV117" s="3">
        <f>IF(OR(Data!AW117="", Data!$H117="", $G117=""), 0, ((Data!AW117*Data!$H117*$G117)/2000) * IF(AND(AV$5="Particulate", ISNUMBER(Data!$O117)), (1-Data!$O117), 1) * IF(AND($K$3="Yes", ISNUMBER(Data!$Q117)), (1-Data!$Q117), 1))</f>
        <v>0</v>
      </c>
      <c r="AW117" s="3">
        <f>IF(OR(Data!AX117="", Data!$H117="", $G117=""), 0, ((Data!AX117*Data!$H117*$G117)/2000) * IF(AND(AW$5="Particulate", ISNUMBER(Data!$O117)), (1-Data!$O117), 1) * IF(AND($K$3="Yes", ISNUMBER(Data!$Q117)), (1-Data!$Q117), 1))</f>
        <v>0</v>
      </c>
      <c r="AX117" s="3">
        <f>IF(OR(Data!AY117="", Data!$H117="", $G117=""), 0, ((Data!AY117*Data!$H117*$G117)/2000) * IF(AND(AX$5="Particulate", ISNUMBER(Data!$O117)), (1-Data!$O117), 1) * IF(AND($K$3="Yes", ISNUMBER(Data!$Q117)), (1-Data!$Q117), 1))</f>
        <v>0</v>
      </c>
      <c r="AY117" s="3">
        <f>IF(OR(Data!AZ117="", Data!$H117="", $G117=""), 0, ((Data!AZ117*Data!$H117*$G117)/2000) * IF(AND(AY$5="Particulate", ISNUMBER(Data!$O117)), (1-Data!$O117), 1) * IF(AND($K$3="Yes", ISNUMBER(Data!$Q117)), (1-Data!$Q117), 1))</f>
        <v>0</v>
      </c>
      <c r="AZ117" s="3">
        <f>IF(OR(Data!BA117="", Data!$H117="", $G117=""), 0, ((Data!BA117*Data!$H117*$G117)/2000) * IF(AND(AZ$5="Particulate", ISNUMBER(Data!$O117)), (1-Data!$O117), 1) * IF(AND($K$3="Yes", ISNUMBER(Data!$Q117)), (1-Data!$Q117), 1))</f>
        <v>0</v>
      </c>
      <c r="BA117" s="3">
        <f>IF(OR(Data!BB117="", Data!$H117="", $G117=""), 0, ((Data!BB117*Data!$H117*$G117)/2000) * IF(AND(BA$5="Particulate", ISNUMBER(Data!$O117)), (1-Data!$O117), 1) * IF(AND($K$3="Yes", ISNUMBER(Data!$Q117)), (1-Data!$Q117), 1))</f>
        <v>0</v>
      </c>
      <c r="BB117" s="3">
        <f>IF(OR(Data!BC117="", Data!$H117="", $G117=""), 0, ((Data!BC117*Data!$H117*$G117)/2000) * IF(AND(BB$5="Particulate", ISNUMBER(Data!$O117)), (1-Data!$O117), 1) * IF(AND($K$3="Yes", ISNUMBER(Data!$Q117)), (1-Data!$Q117), 1))</f>
        <v>0</v>
      </c>
      <c r="BC117" s="3">
        <f>IF(OR(Data!BD117="", Data!$H117="", $G117=""), 0, ((Data!BD117*Data!$H117*$G117)/2000) * IF(AND(BC$5="Particulate", ISNUMBER(Data!$O117)), (1-Data!$O117), 1) * IF(AND($K$3="Yes", ISNUMBER(Data!$Q117)), (1-Data!$Q117), 1))</f>
        <v>0</v>
      </c>
      <c r="BD117" s="3">
        <f>IF(OR(Data!BE117="", Data!$H117="", $G117=""), 0, ((Data!BE117*Data!$H117*$G117)/2000) * IF(AND(BD$5="Particulate", ISNUMBER(Data!$O117)), (1-Data!$O117), 1) * IF(AND($K$3="Yes", ISNUMBER(Data!$Q117)), (1-Data!$Q117), 1))</f>
        <v>0</v>
      </c>
      <c r="BE117" s="3">
        <f>IF(OR(Data!BF117="", Data!$H117="", $G117=""), 0, ((Data!BF117*Data!$H117*$G117)/2000) * IF(AND(BE$5="Particulate", ISNUMBER(Data!$O117)), (1-Data!$O117), 1) * IF(AND($K$3="Yes", ISNUMBER(Data!$Q117)), (1-Data!$Q117), 1))</f>
        <v>0</v>
      </c>
      <c r="BF117" s="3">
        <f>IF(OR(Data!BG117="", Data!$H117="", $G117=""), 0, ((Data!BG117*Data!$H117*$G117)/2000) * IF(AND(BF$5="Particulate", ISNUMBER(Data!$O117)), (1-Data!$O117), 1) * IF(AND($K$3="Yes", ISNUMBER(Data!$Q117)), (1-Data!$Q117), 1))</f>
        <v>0</v>
      </c>
      <c r="BG117" s="3">
        <f>IF(OR(Data!BH117="", Data!$H117="", $G117=""), 0, ((Data!BH117*Data!$H117*$G117)/2000) * IF(AND(BG$5="Particulate", ISNUMBER(Data!$O117)), (1-Data!$O117), 1) * IF(AND($K$3="Yes", ISNUMBER(Data!$Q117)), (1-Data!$Q117), 1))</f>
        <v>0</v>
      </c>
      <c r="BH117" s="3">
        <f>IF(OR(Data!BI117="", Data!$H117="", $G117=""), 0, ((Data!BI117*Data!$H117*$G117)/2000) * IF(AND(BH$5="Particulate", ISNUMBER(Data!$O117)), (1-Data!$O117), 1) * IF(AND($K$3="Yes", ISNUMBER(Data!$Q117)), (1-Data!$Q117), 1))</f>
        <v>0</v>
      </c>
      <c r="BI117" s="3">
        <f>IF(OR(Data!BJ117="", Data!$H117="", $G117=""), 0, ((Data!BJ117*Data!$H117*$G117)/2000) * IF(AND(BI$5="Particulate", ISNUMBER(Data!$O117)), (1-Data!$O117), 1) * IF(AND($K$3="Yes", ISNUMBER(Data!$Q117)), (1-Data!$Q117), 1))</f>
        <v>0</v>
      </c>
      <c r="BJ117" s="3">
        <f>IF(OR(Data!BK117="", Data!$H117="", $G117=""), 0, ((Data!BK117*Data!$H117*$G117)/2000) * IF(AND(BJ$5="Particulate", ISNUMBER(Data!$O117)), (1-Data!$O117), 1) * IF(AND($K$3="Yes", ISNUMBER(Data!$Q117)), (1-Data!$Q117), 1))</f>
        <v>0</v>
      </c>
      <c r="BK117" s="3">
        <f>IF(OR(Data!BL117="", Data!$H117="", $G117=""), 0, ((Data!BL117*Data!$H117*$G117)/2000) * IF(AND(BK$5="Particulate", ISNUMBER(Data!$O117)), (1-Data!$O117), 1) * IF(AND($K$3="Yes", ISNUMBER(Data!$Q117)), (1-Data!$Q117), 1))</f>
        <v>0</v>
      </c>
      <c r="BL117" s="3">
        <f>IF(OR(Data!BM117="", Data!$H117="", $G117=""), 0, ((Data!BM117*Data!$H117*$G117)/2000) * IF(AND(BL$5="Particulate", ISNUMBER(Data!$O117)), (1-Data!$O117), 1) * IF(AND($K$3="Yes", ISNUMBER(Data!$Q117)), (1-Data!$Q117), 1))</f>
        <v>0</v>
      </c>
      <c r="BM117" s="3">
        <f>IF(OR(Data!BN117="", Data!$H117="", $G117=""), 0, ((Data!BN117*Data!$H117*$G117)/2000) * IF(AND(BM$5="Particulate", ISNUMBER(Data!$O117)), (1-Data!$O117), 1) * IF(AND($K$3="Yes", ISNUMBER(Data!$Q117)), (1-Data!$Q117), 1))</f>
        <v>0</v>
      </c>
      <c r="BN117" s="3">
        <f>IF(OR(Data!BO117="", Data!$H117="", $G117=""), 0, ((Data!BO117*Data!$H117*$G117)/2000) * IF(AND(BN$5="Particulate", ISNUMBER(Data!$O117)), (1-Data!$O117), 1) * IF(AND($K$3="Yes", ISNUMBER(Data!$Q117)), (1-Data!$Q117), 1))</f>
        <v>0</v>
      </c>
      <c r="BO117" s="3">
        <f>IF(OR(Data!BP117="", Data!$H117="", $G117=""), 0, ((Data!BP117*Data!$H117*$G117)/2000) * IF(AND(BO$5="Particulate", ISNUMBER(Data!$O117)), (1-Data!$O117), 1) * IF(AND($K$3="Yes", ISNUMBER(Data!$Q117)), (1-Data!$Q117), 1))</f>
        <v>0</v>
      </c>
      <c r="BP117" s="3">
        <f>IF(OR(Data!BQ117="", Data!$H117="", $G117=""), 0, ((Data!BQ117*Data!$H117*$G117)/2000) * IF(AND(BP$5="Particulate", ISNUMBER(Data!$O117)), (1-Data!$O117), 1) * IF(AND($K$3="Yes", ISNUMBER(Data!$Q117)), (1-Data!$Q117), 1))</f>
        <v>0</v>
      </c>
      <c r="BQ117" s="3">
        <f>IF(OR(Data!BR117="", Data!$H117="", $G117=""), 0, ((Data!BR117*Data!$H117*$G117)/2000) * IF(AND(BQ$5="Particulate", ISNUMBER(Data!$O117)), (1-Data!$O117), 1) * IF(AND($K$3="Yes", ISNUMBER(Data!$Q117)), (1-Data!$Q117), 1))</f>
        <v>0</v>
      </c>
      <c r="BR117" s="3">
        <f>IF(OR(Data!BS117="", Data!$H117="", $G117=""), 0, ((Data!BS117*Data!$H117*$G117)/2000) * IF(AND(BR$5="Particulate", ISNUMBER(Data!$O117)), (1-Data!$O117), 1) * IF(AND($K$3="Yes", ISNUMBER(Data!$Q117)), (1-Data!$Q117), 1))</f>
        <v>0</v>
      </c>
      <c r="BS117" s="3">
        <f>IF(OR(Data!BT117="", Data!$H117="", $G117=""), 0, ((Data!BT117*Data!$H117*$G117)/2000) * IF(AND(BS$5="Particulate", ISNUMBER(Data!$O117)), (1-Data!$O117), 1) * IF(AND($K$3="Yes", ISNUMBER(Data!$Q117)), (1-Data!$Q117), 1))</f>
        <v>0</v>
      </c>
      <c r="BT117" s="3">
        <f>IF(OR(Data!BU117="", Data!$H117="", $G117=""), 0, ((Data!BU117*Data!$H117*$G117)/2000) * IF(AND(BT$5="Particulate", ISNUMBER(Data!$O117)), (1-Data!$O117), 1) * IF(AND($K$3="Yes", ISNUMBER(Data!$Q117)), (1-Data!$Q117), 1))</f>
        <v>0</v>
      </c>
      <c r="BU117" s="3">
        <f>IF(OR(Data!BV117="", Data!$H117="", $G117=""), 0, ((Data!BV117*Data!$H117*$G117)/2000) * IF(AND(BU$5="Particulate", ISNUMBER(Data!$O117)), (1-Data!$O117), 1) * IF(AND($K$3="Yes", ISNUMBER(Data!$Q117)), (1-Data!$Q117), 1))</f>
        <v>0</v>
      </c>
      <c r="BV117" s="3">
        <f>IF(OR(Data!BW117="", Data!$H117="", $G117=""), 0, ((Data!BW117*Data!$H117*$G117)/2000) * IF(AND(BV$5="Particulate", ISNUMBER(Data!$O117)), (1-Data!$O117), 1) * IF(AND($K$3="Yes", ISNUMBER(Data!$Q117)), (1-Data!$Q117), 1))</f>
        <v>0</v>
      </c>
      <c r="BW117" s="3">
        <f>IF(OR(Data!BX117="", Data!$H117="", $G117=""), 0, ((Data!BX117*Data!$H117*$G117)/2000) * IF(AND(BW$5="Particulate", ISNUMBER(Data!$O117)), (1-Data!$O117), 1) * IF(AND($K$3="Yes", ISNUMBER(Data!$Q117)), (1-Data!$Q117), 1))</f>
        <v>0</v>
      </c>
      <c r="BX117" s="3">
        <f>IF(OR(Data!BY117="", Data!$H117="", $G117=""), 0, ((Data!BY117*Data!$H117*$G117)/2000) * IF(AND(BX$5="Particulate", ISNUMBER(Data!$O117)), (1-Data!$O117), 1) * IF(AND($K$3="Yes", ISNUMBER(Data!$Q117)), (1-Data!$Q117), 1))</f>
        <v>0</v>
      </c>
      <c r="BY117" s="3">
        <f>IF(OR(Data!BZ117="", Data!$H117="", $G117=""), 0, ((Data!BZ117*Data!$H117*$G117)/2000) * IF(AND(BY$5="Particulate", ISNUMBER(Data!$O117)), (1-Data!$O117), 1) * IF(AND($K$3="Yes", ISNUMBER(Data!$Q117)), (1-Data!$Q117), 1))</f>
        <v>0</v>
      </c>
      <c r="BZ117" s="3">
        <f>IF(OR(Data!CA117="", Data!$H117="", $G117=""), 0, ((Data!CA117*Data!$H117*$G117)/2000) * IF(AND(BZ$5="Particulate", ISNUMBER(Data!$O117)), (1-Data!$O117), 1) * IF(AND($K$3="Yes", ISNUMBER(Data!$Q117)), (1-Data!$Q117), 1))</f>
        <v>0</v>
      </c>
    </row>
    <row r="118" spans="1:78" x14ac:dyDescent="0.25">
      <c r="A118" s="347">
        <f>Data!A118</f>
        <v>110</v>
      </c>
      <c r="B118" s="108">
        <f>Data!B118</f>
        <v>0</v>
      </c>
      <c r="C118" s="108">
        <f>Data!C118</f>
        <v>0</v>
      </c>
      <c r="D118" s="108">
        <f>Data!D118</f>
        <v>0</v>
      </c>
      <c r="E118" s="108">
        <f>Data!E118</f>
        <v>0</v>
      </c>
      <c r="F118" s="108">
        <f>Data!F118</f>
        <v>0</v>
      </c>
      <c r="G118" s="189"/>
      <c r="Q118" s="365">
        <f>IF(ISNUMBER(Data!$K118), (Data!$K118*$G118)/2000, IF(AND(ISNUMBER(Data!$H118), ISNUMBER(Data!$I118)), (Data!$H118*Data!$I118*$G118)/2000, 0))</f>
        <v>0</v>
      </c>
      <c r="R118" s="17">
        <f>IF(ISNUMBER(Data!$L118), (Data!$L118*$G118)/2000, IF(AND(ISNUMBER(Data!$H118), ISNUMBER(Data!$J118)), (Data!$H118*Data!$J118*$G118)/2000, 0)) * IF(ISNUMBER(Data!$O118), 1-Data!$O118, 1) * IF(AND($K$3="yes",ISNUMBER(Data!$Q118)),(1-Data!$Q118),1)</f>
        <v>0</v>
      </c>
      <c r="S118" s="3">
        <f>IF(OR(Data!T118="", Data!$H118="", $G118=""), 0, ((Data!T118*Data!$H118*$G118)/2000) * IF(AND(S$5="Particulate", ISNUMBER(Data!$O118)), (1-Data!$O118), 1) * IF(AND($K$3="Yes", ISNUMBER(Data!$Q118)), (1-Data!$Q118), 1))</f>
        <v>0</v>
      </c>
      <c r="T118" s="3">
        <f>IF(OR(Data!U118="", Data!$H118="", $G118=""), 0, ((Data!U118*Data!$H118*$G118)/2000) * IF(AND(T$5="Particulate", ISNUMBER(Data!$O118)), (1-Data!$O118), 1) * IF(AND($K$3="Yes", ISNUMBER(Data!$Q118)), (1-Data!$Q118), 1))</f>
        <v>0</v>
      </c>
      <c r="U118" s="3">
        <f>IF(OR(Data!V118="", Data!$H118="", $G118=""), 0, ((Data!V118*Data!$H118*$G118)/2000) * IF(AND(U$5="Particulate", ISNUMBER(Data!$O118)), (1-Data!$O118), 1) * IF(AND($K$3="Yes", ISNUMBER(Data!$Q118)), (1-Data!$Q118), 1))</f>
        <v>0</v>
      </c>
      <c r="V118" s="3">
        <f>IF(OR(Data!W118="", Data!$H118="", $G118=""), 0, ((Data!W118*Data!$H118*$G118)/2000) * IF(AND(V$5="Particulate", ISNUMBER(Data!$O118)), (1-Data!$O118), 1) * IF(AND($K$3="Yes", ISNUMBER(Data!$Q118)), (1-Data!$Q118), 1))</f>
        <v>0</v>
      </c>
      <c r="W118" s="3">
        <f>IF(OR(Data!X118="", Data!$H118="", $G118=""), 0, ((Data!X118*Data!$H118*$G118)/2000) * IF(AND(W$5="Particulate", ISNUMBER(Data!$O118)), (1-Data!$O118), 1) * IF(AND($K$3="Yes", ISNUMBER(Data!$Q118)), (1-Data!$Q118), 1))</f>
        <v>0</v>
      </c>
      <c r="X118" s="3">
        <f>IF(OR(Data!Y118="", Data!$H118="", $G118=""), 0, ((Data!Y118*Data!$H118*$G118)/2000) * IF(AND(X$5="Particulate", ISNUMBER(Data!$O118)), (1-Data!$O118), 1) * IF(AND($K$3="Yes", ISNUMBER(Data!$Q118)), (1-Data!$Q118), 1))</f>
        <v>0</v>
      </c>
      <c r="Y118" s="3">
        <f>IF(OR(Data!Z118="", Data!$H118="", $G118=""), 0, ((Data!Z118*Data!$H118*$G118)/2000) * IF(AND(Y$5="Particulate", ISNUMBER(Data!$O118)), (1-Data!$O118), 1) * IF(AND($K$3="Yes", ISNUMBER(Data!$Q118)), (1-Data!$Q118), 1))</f>
        <v>0</v>
      </c>
      <c r="Z118" s="3">
        <f>IF(OR(Data!AA118="", Data!$H118="", $G118=""), 0, ((Data!AA118*Data!$H118*$G118)/2000) * IF(AND(Z$5="Particulate", ISNUMBER(Data!$O118)), (1-Data!$O118), 1) * IF(AND($K$3="Yes", ISNUMBER(Data!$Q118)), (1-Data!$Q118), 1))</f>
        <v>0</v>
      </c>
      <c r="AA118" s="3">
        <f>IF(OR(Data!AB118="", Data!$H118="", $G118=""), 0, ((Data!AB118*Data!$H118*$G118)/2000) * IF(AND(AA$5="Particulate", ISNUMBER(Data!$O118)), (1-Data!$O118), 1) * IF(AND($K$3="Yes", ISNUMBER(Data!$Q118)), (1-Data!$Q118), 1))</f>
        <v>0</v>
      </c>
      <c r="AB118" s="3">
        <f>IF(OR(Data!AC118="", Data!$H118="", $G118=""), 0, ((Data!AC118*Data!$H118*$G118)/2000) * IF(AND(AB$5="Particulate", ISNUMBER(Data!$O118)), (1-Data!$O118), 1) * IF(AND($K$3="Yes", ISNUMBER(Data!$Q118)), (1-Data!$Q118), 1))</f>
        <v>0</v>
      </c>
      <c r="AC118" s="3">
        <f>IF(OR(Data!AD118="", Data!$H118="", $G118=""), 0, ((Data!AD118*Data!$H118*$G118)/2000) * IF(AND(AC$5="Particulate", ISNUMBER(Data!$O118)), (1-Data!$O118), 1) * IF(AND($K$3="Yes", ISNUMBER(Data!$Q118)), (1-Data!$Q118), 1))</f>
        <v>0</v>
      </c>
      <c r="AD118" s="3">
        <f>IF(OR(Data!AE118="", Data!$H118="", $G118=""), 0, ((Data!AE118*Data!$H118*$G118)/2000) * IF(AND(AD$5="Particulate", ISNUMBER(Data!$O118)), (1-Data!$O118), 1) * IF(AND($K$3="Yes", ISNUMBER(Data!$Q118)), (1-Data!$Q118), 1))</f>
        <v>0</v>
      </c>
      <c r="AE118" s="3">
        <f>IF(OR(Data!AF118="", Data!$H118="", $G118=""), 0, ((Data!AF118*Data!$H118*$G118)/2000) * IF(AND(AE$5="Particulate", ISNUMBER(Data!$O118)), (1-Data!$O118), 1) * IF(AND($K$3="Yes", ISNUMBER(Data!$Q118)), (1-Data!$Q118), 1))</f>
        <v>0</v>
      </c>
      <c r="AF118" s="3">
        <f>IF(OR(Data!AG118="", Data!$H118="", $G118=""), 0, ((Data!AG118*Data!$H118*$G118)/2000) * IF(AND(AF$5="Particulate", ISNUMBER(Data!$O118)), (1-Data!$O118), 1) * IF(AND($K$3="Yes", ISNUMBER(Data!$Q118)), (1-Data!$Q118), 1))</f>
        <v>0</v>
      </c>
      <c r="AG118" s="3">
        <f>IF(OR(Data!AH118="", Data!$H118="", $G118=""), 0, ((Data!AH118*Data!$H118*$G118)/2000) * IF(AND(AG$5="Particulate", ISNUMBER(Data!$O118)), (1-Data!$O118), 1) * IF(AND($K$3="Yes", ISNUMBER(Data!$Q118)), (1-Data!$Q118), 1))</f>
        <v>0</v>
      </c>
      <c r="AH118" s="3">
        <f>IF(OR(Data!AI118="", Data!$H118="", $G118=""), 0, ((Data!AI118*Data!$H118*$G118)/2000) * IF(AND(AH$5="Particulate", ISNUMBER(Data!$O118)), (1-Data!$O118), 1) * IF(AND($K$3="Yes", ISNUMBER(Data!$Q118)), (1-Data!$Q118), 1))</f>
        <v>0</v>
      </c>
      <c r="AI118" s="3">
        <f>IF(OR(Data!AJ118="", Data!$H118="", $G118=""), 0, ((Data!AJ118*Data!$H118*$G118)/2000) * IF(AND(AI$5="Particulate", ISNUMBER(Data!$O118)), (1-Data!$O118), 1) * IF(AND($K$3="Yes", ISNUMBER(Data!$Q118)), (1-Data!$Q118), 1))</f>
        <v>0</v>
      </c>
      <c r="AJ118" s="3">
        <f>IF(OR(Data!AK118="", Data!$H118="", $G118=""), 0, ((Data!AK118*Data!$H118*$G118)/2000) * IF(AND(AJ$5="Particulate", ISNUMBER(Data!$O118)), (1-Data!$O118), 1) * IF(AND($K$3="Yes", ISNUMBER(Data!$Q118)), (1-Data!$Q118), 1))</f>
        <v>0</v>
      </c>
      <c r="AK118" s="3">
        <f>IF(OR(Data!AL118="", Data!$H118="", $G118=""), 0, ((Data!AL118*Data!$H118*$G118)/2000) * IF(AND(AK$5="Particulate", ISNUMBER(Data!$O118)), (1-Data!$O118), 1) * IF(AND($K$3="Yes", ISNUMBER(Data!$Q118)), (1-Data!$Q118), 1))</f>
        <v>0</v>
      </c>
      <c r="AL118" s="3">
        <f>IF(OR(Data!AM118="", Data!$H118="", $G118=""), 0, ((Data!AM118*Data!$H118*$G118)/2000) * IF(AND(AL$5="Particulate", ISNUMBER(Data!$O118)), (1-Data!$O118), 1) * IF(AND($K$3="Yes", ISNUMBER(Data!$Q118)), (1-Data!$Q118), 1))</f>
        <v>0</v>
      </c>
      <c r="AM118" s="3">
        <f>IF(OR(Data!AN118="", Data!$H118="", $G118=""), 0, ((Data!AN118*Data!$H118*$G118)/2000) * IF(AND(AM$5="Particulate", ISNUMBER(Data!$O118)), (1-Data!$O118), 1) * IF(AND($K$3="Yes", ISNUMBER(Data!$Q118)), (1-Data!$Q118), 1))</f>
        <v>0</v>
      </c>
      <c r="AN118" s="3">
        <f>IF(OR(Data!AO118="", Data!$H118="", $G118=""), 0, ((Data!AO118*Data!$H118*$G118)/2000) * IF(AND(AN$5="Particulate", ISNUMBER(Data!$O118)), (1-Data!$O118), 1) * IF(AND($K$3="Yes", ISNUMBER(Data!$Q118)), (1-Data!$Q118), 1))</f>
        <v>0</v>
      </c>
      <c r="AO118" s="3">
        <f>IF(OR(Data!AP118="", Data!$H118="", $G118=""), 0, ((Data!AP118*Data!$H118*$G118)/2000) * IF(AND(AO$5="Particulate", ISNUMBER(Data!$O118)), (1-Data!$O118), 1) * IF(AND($K$3="Yes", ISNUMBER(Data!$Q118)), (1-Data!$Q118), 1))</f>
        <v>0</v>
      </c>
      <c r="AP118" s="3">
        <f>IF(OR(Data!AQ118="", Data!$H118="", $G118=""), 0, ((Data!AQ118*Data!$H118*$G118)/2000) * IF(AND(AP$5="Particulate", ISNUMBER(Data!$O118)), (1-Data!$O118), 1) * IF(AND($K$3="Yes", ISNUMBER(Data!$Q118)), (1-Data!$Q118), 1))</f>
        <v>0</v>
      </c>
      <c r="AQ118" s="3">
        <f>IF(OR(Data!AR118="", Data!$H118="", $G118=""), 0, ((Data!AR118*Data!$H118*$G118)/2000) * IF(AND(AQ$5="Particulate", ISNUMBER(Data!$O118)), (1-Data!$O118), 1) * IF(AND($K$3="Yes", ISNUMBER(Data!$Q118)), (1-Data!$Q118), 1))</f>
        <v>0</v>
      </c>
      <c r="AR118" s="3">
        <f>IF(OR(Data!AS118="", Data!$H118="", $G118=""), 0, ((Data!AS118*Data!$H118*$G118)/2000) * IF(AND(AR$5="Particulate", ISNUMBER(Data!$O118)), (1-Data!$O118), 1) * IF(AND($K$3="Yes", ISNUMBER(Data!$Q118)), (1-Data!$Q118), 1))</f>
        <v>0</v>
      </c>
      <c r="AS118" s="3">
        <f>IF(OR(Data!AT118="", Data!$H118="", $G118=""), 0, ((Data!AT118*Data!$H118*$G118)/2000) * IF(AND(AS$5="Particulate", ISNUMBER(Data!$O118)), (1-Data!$O118), 1) * IF(AND($K$3="Yes", ISNUMBER(Data!$Q118)), (1-Data!$Q118), 1))</f>
        <v>0</v>
      </c>
      <c r="AT118" s="3">
        <f>IF(OR(Data!AU118="", Data!$H118="", $G118=""), 0, ((Data!AU118*Data!$H118*$G118)/2000) * IF(AND(AT$5="Particulate", ISNUMBER(Data!$O118)), (1-Data!$O118), 1) * IF(AND($K$3="Yes", ISNUMBER(Data!$Q118)), (1-Data!$Q118), 1))</f>
        <v>0</v>
      </c>
      <c r="AU118" s="3">
        <f>IF(OR(Data!AV118="", Data!$H118="", $G118=""), 0, ((Data!AV118*Data!$H118*$G118)/2000) * IF(AND(AU$5="Particulate", ISNUMBER(Data!$O118)), (1-Data!$O118), 1) * IF(AND($K$3="Yes", ISNUMBER(Data!$Q118)), (1-Data!$Q118), 1))</f>
        <v>0</v>
      </c>
      <c r="AV118" s="3">
        <f>IF(OR(Data!AW118="", Data!$H118="", $G118=""), 0, ((Data!AW118*Data!$H118*$G118)/2000) * IF(AND(AV$5="Particulate", ISNUMBER(Data!$O118)), (1-Data!$O118), 1) * IF(AND($K$3="Yes", ISNUMBER(Data!$Q118)), (1-Data!$Q118), 1))</f>
        <v>0</v>
      </c>
      <c r="AW118" s="3">
        <f>IF(OR(Data!AX118="", Data!$H118="", $G118=""), 0, ((Data!AX118*Data!$H118*$G118)/2000) * IF(AND(AW$5="Particulate", ISNUMBER(Data!$O118)), (1-Data!$O118), 1) * IF(AND($K$3="Yes", ISNUMBER(Data!$Q118)), (1-Data!$Q118), 1))</f>
        <v>0</v>
      </c>
      <c r="AX118" s="3">
        <f>IF(OR(Data!AY118="", Data!$H118="", $G118=""), 0, ((Data!AY118*Data!$H118*$G118)/2000) * IF(AND(AX$5="Particulate", ISNUMBER(Data!$O118)), (1-Data!$O118), 1) * IF(AND($K$3="Yes", ISNUMBER(Data!$Q118)), (1-Data!$Q118), 1))</f>
        <v>0</v>
      </c>
      <c r="AY118" s="3">
        <f>IF(OR(Data!AZ118="", Data!$H118="", $G118=""), 0, ((Data!AZ118*Data!$H118*$G118)/2000) * IF(AND(AY$5="Particulate", ISNUMBER(Data!$O118)), (1-Data!$O118), 1) * IF(AND($K$3="Yes", ISNUMBER(Data!$Q118)), (1-Data!$Q118), 1))</f>
        <v>0</v>
      </c>
      <c r="AZ118" s="3">
        <f>IF(OR(Data!BA118="", Data!$H118="", $G118=""), 0, ((Data!BA118*Data!$H118*$G118)/2000) * IF(AND(AZ$5="Particulate", ISNUMBER(Data!$O118)), (1-Data!$O118), 1) * IF(AND($K$3="Yes", ISNUMBER(Data!$Q118)), (1-Data!$Q118), 1))</f>
        <v>0</v>
      </c>
      <c r="BA118" s="3">
        <f>IF(OR(Data!BB118="", Data!$H118="", $G118=""), 0, ((Data!BB118*Data!$H118*$G118)/2000) * IF(AND(BA$5="Particulate", ISNUMBER(Data!$O118)), (1-Data!$O118), 1) * IF(AND($K$3="Yes", ISNUMBER(Data!$Q118)), (1-Data!$Q118), 1))</f>
        <v>0</v>
      </c>
      <c r="BB118" s="3">
        <f>IF(OR(Data!BC118="", Data!$H118="", $G118=""), 0, ((Data!BC118*Data!$H118*$G118)/2000) * IF(AND(BB$5="Particulate", ISNUMBER(Data!$O118)), (1-Data!$O118), 1) * IF(AND($K$3="Yes", ISNUMBER(Data!$Q118)), (1-Data!$Q118), 1))</f>
        <v>0</v>
      </c>
      <c r="BC118" s="3">
        <f>IF(OR(Data!BD118="", Data!$H118="", $G118=""), 0, ((Data!BD118*Data!$H118*$G118)/2000) * IF(AND(BC$5="Particulate", ISNUMBER(Data!$O118)), (1-Data!$O118), 1) * IF(AND($K$3="Yes", ISNUMBER(Data!$Q118)), (1-Data!$Q118), 1))</f>
        <v>0</v>
      </c>
      <c r="BD118" s="3">
        <f>IF(OR(Data!BE118="", Data!$H118="", $G118=""), 0, ((Data!BE118*Data!$H118*$G118)/2000) * IF(AND(BD$5="Particulate", ISNUMBER(Data!$O118)), (1-Data!$O118), 1) * IF(AND($K$3="Yes", ISNUMBER(Data!$Q118)), (1-Data!$Q118), 1))</f>
        <v>0</v>
      </c>
      <c r="BE118" s="3">
        <f>IF(OR(Data!BF118="", Data!$H118="", $G118=""), 0, ((Data!BF118*Data!$H118*$G118)/2000) * IF(AND(BE$5="Particulate", ISNUMBER(Data!$O118)), (1-Data!$O118), 1) * IF(AND($K$3="Yes", ISNUMBER(Data!$Q118)), (1-Data!$Q118), 1))</f>
        <v>0</v>
      </c>
      <c r="BF118" s="3">
        <f>IF(OR(Data!BG118="", Data!$H118="", $G118=""), 0, ((Data!BG118*Data!$H118*$G118)/2000) * IF(AND(BF$5="Particulate", ISNUMBER(Data!$O118)), (1-Data!$O118), 1) * IF(AND($K$3="Yes", ISNUMBER(Data!$Q118)), (1-Data!$Q118), 1))</f>
        <v>0</v>
      </c>
      <c r="BG118" s="3">
        <f>IF(OR(Data!BH118="", Data!$H118="", $G118=""), 0, ((Data!BH118*Data!$H118*$G118)/2000) * IF(AND(BG$5="Particulate", ISNUMBER(Data!$O118)), (1-Data!$O118), 1) * IF(AND($K$3="Yes", ISNUMBER(Data!$Q118)), (1-Data!$Q118), 1))</f>
        <v>0</v>
      </c>
      <c r="BH118" s="3">
        <f>IF(OR(Data!BI118="", Data!$H118="", $G118=""), 0, ((Data!BI118*Data!$H118*$G118)/2000) * IF(AND(BH$5="Particulate", ISNUMBER(Data!$O118)), (1-Data!$O118), 1) * IF(AND($K$3="Yes", ISNUMBER(Data!$Q118)), (1-Data!$Q118), 1))</f>
        <v>0</v>
      </c>
      <c r="BI118" s="3">
        <f>IF(OR(Data!BJ118="", Data!$H118="", $G118=""), 0, ((Data!BJ118*Data!$H118*$G118)/2000) * IF(AND(BI$5="Particulate", ISNUMBER(Data!$O118)), (1-Data!$O118), 1) * IF(AND($K$3="Yes", ISNUMBER(Data!$Q118)), (1-Data!$Q118), 1))</f>
        <v>0</v>
      </c>
      <c r="BJ118" s="3">
        <f>IF(OR(Data!BK118="", Data!$H118="", $G118=""), 0, ((Data!BK118*Data!$H118*$G118)/2000) * IF(AND(BJ$5="Particulate", ISNUMBER(Data!$O118)), (1-Data!$O118), 1) * IF(AND($K$3="Yes", ISNUMBER(Data!$Q118)), (1-Data!$Q118), 1))</f>
        <v>0</v>
      </c>
      <c r="BK118" s="3">
        <f>IF(OR(Data!BL118="", Data!$H118="", $G118=""), 0, ((Data!BL118*Data!$H118*$G118)/2000) * IF(AND(BK$5="Particulate", ISNUMBER(Data!$O118)), (1-Data!$O118), 1) * IF(AND($K$3="Yes", ISNUMBER(Data!$Q118)), (1-Data!$Q118), 1))</f>
        <v>0</v>
      </c>
      <c r="BL118" s="3">
        <f>IF(OR(Data!BM118="", Data!$H118="", $G118=""), 0, ((Data!BM118*Data!$H118*$G118)/2000) * IF(AND(BL$5="Particulate", ISNUMBER(Data!$O118)), (1-Data!$O118), 1) * IF(AND($K$3="Yes", ISNUMBER(Data!$Q118)), (1-Data!$Q118), 1))</f>
        <v>0</v>
      </c>
      <c r="BM118" s="3">
        <f>IF(OR(Data!BN118="", Data!$H118="", $G118=""), 0, ((Data!BN118*Data!$H118*$G118)/2000) * IF(AND(BM$5="Particulate", ISNUMBER(Data!$O118)), (1-Data!$O118), 1) * IF(AND($K$3="Yes", ISNUMBER(Data!$Q118)), (1-Data!$Q118), 1))</f>
        <v>0</v>
      </c>
      <c r="BN118" s="3">
        <f>IF(OR(Data!BO118="", Data!$H118="", $G118=""), 0, ((Data!BO118*Data!$H118*$G118)/2000) * IF(AND(BN$5="Particulate", ISNUMBER(Data!$O118)), (1-Data!$O118), 1) * IF(AND($K$3="Yes", ISNUMBER(Data!$Q118)), (1-Data!$Q118), 1))</f>
        <v>0</v>
      </c>
      <c r="BO118" s="3">
        <f>IF(OR(Data!BP118="", Data!$H118="", $G118=""), 0, ((Data!BP118*Data!$H118*$G118)/2000) * IF(AND(BO$5="Particulate", ISNUMBER(Data!$O118)), (1-Data!$O118), 1) * IF(AND($K$3="Yes", ISNUMBER(Data!$Q118)), (1-Data!$Q118), 1))</f>
        <v>0</v>
      </c>
      <c r="BP118" s="3">
        <f>IF(OR(Data!BQ118="", Data!$H118="", $G118=""), 0, ((Data!BQ118*Data!$H118*$G118)/2000) * IF(AND(BP$5="Particulate", ISNUMBER(Data!$O118)), (1-Data!$O118), 1) * IF(AND($K$3="Yes", ISNUMBER(Data!$Q118)), (1-Data!$Q118), 1))</f>
        <v>0</v>
      </c>
      <c r="BQ118" s="3">
        <f>IF(OR(Data!BR118="", Data!$H118="", $G118=""), 0, ((Data!BR118*Data!$H118*$G118)/2000) * IF(AND(BQ$5="Particulate", ISNUMBER(Data!$O118)), (1-Data!$O118), 1) * IF(AND($K$3="Yes", ISNUMBER(Data!$Q118)), (1-Data!$Q118), 1))</f>
        <v>0</v>
      </c>
      <c r="BR118" s="3">
        <f>IF(OR(Data!BS118="", Data!$H118="", $G118=""), 0, ((Data!BS118*Data!$H118*$G118)/2000) * IF(AND(BR$5="Particulate", ISNUMBER(Data!$O118)), (1-Data!$O118), 1) * IF(AND($K$3="Yes", ISNUMBER(Data!$Q118)), (1-Data!$Q118), 1))</f>
        <v>0</v>
      </c>
      <c r="BS118" s="3">
        <f>IF(OR(Data!BT118="", Data!$H118="", $G118=""), 0, ((Data!BT118*Data!$H118*$G118)/2000) * IF(AND(BS$5="Particulate", ISNUMBER(Data!$O118)), (1-Data!$O118), 1) * IF(AND($K$3="Yes", ISNUMBER(Data!$Q118)), (1-Data!$Q118), 1))</f>
        <v>0</v>
      </c>
      <c r="BT118" s="3">
        <f>IF(OR(Data!BU118="", Data!$H118="", $G118=""), 0, ((Data!BU118*Data!$H118*$G118)/2000) * IF(AND(BT$5="Particulate", ISNUMBER(Data!$O118)), (1-Data!$O118), 1) * IF(AND($K$3="Yes", ISNUMBER(Data!$Q118)), (1-Data!$Q118), 1))</f>
        <v>0</v>
      </c>
      <c r="BU118" s="3">
        <f>IF(OR(Data!BV118="", Data!$H118="", $G118=""), 0, ((Data!BV118*Data!$H118*$G118)/2000) * IF(AND(BU$5="Particulate", ISNUMBER(Data!$O118)), (1-Data!$O118), 1) * IF(AND($K$3="Yes", ISNUMBER(Data!$Q118)), (1-Data!$Q118), 1))</f>
        <v>0</v>
      </c>
      <c r="BV118" s="3">
        <f>IF(OR(Data!BW118="", Data!$H118="", $G118=""), 0, ((Data!BW118*Data!$H118*$G118)/2000) * IF(AND(BV$5="Particulate", ISNUMBER(Data!$O118)), (1-Data!$O118), 1) * IF(AND($K$3="Yes", ISNUMBER(Data!$Q118)), (1-Data!$Q118), 1))</f>
        <v>0</v>
      </c>
      <c r="BW118" s="3">
        <f>IF(OR(Data!BX118="", Data!$H118="", $G118=""), 0, ((Data!BX118*Data!$H118*$G118)/2000) * IF(AND(BW$5="Particulate", ISNUMBER(Data!$O118)), (1-Data!$O118), 1) * IF(AND($K$3="Yes", ISNUMBER(Data!$Q118)), (1-Data!$Q118), 1))</f>
        <v>0</v>
      </c>
      <c r="BX118" s="3">
        <f>IF(OR(Data!BY118="", Data!$H118="", $G118=""), 0, ((Data!BY118*Data!$H118*$G118)/2000) * IF(AND(BX$5="Particulate", ISNUMBER(Data!$O118)), (1-Data!$O118), 1) * IF(AND($K$3="Yes", ISNUMBER(Data!$Q118)), (1-Data!$Q118), 1))</f>
        <v>0</v>
      </c>
      <c r="BY118" s="3">
        <f>IF(OR(Data!BZ118="", Data!$H118="", $G118=""), 0, ((Data!BZ118*Data!$H118*$G118)/2000) * IF(AND(BY$5="Particulate", ISNUMBER(Data!$O118)), (1-Data!$O118), 1) * IF(AND($K$3="Yes", ISNUMBER(Data!$Q118)), (1-Data!$Q118), 1))</f>
        <v>0</v>
      </c>
      <c r="BZ118" s="3">
        <f>IF(OR(Data!CA118="", Data!$H118="", $G118=""), 0, ((Data!CA118*Data!$H118*$G118)/2000) * IF(AND(BZ$5="Particulate", ISNUMBER(Data!$O118)), (1-Data!$O118), 1) * IF(AND($K$3="Yes", ISNUMBER(Data!$Q118)), (1-Data!$Q118), 1))</f>
        <v>0</v>
      </c>
    </row>
    <row r="119" spans="1:78" x14ac:dyDescent="0.25">
      <c r="A119" s="347">
        <f>Data!A119</f>
        <v>111</v>
      </c>
      <c r="B119" s="108">
        <f>Data!B119</f>
        <v>0</v>
      </c>
      <c r="C119" s="108">
        <f>Data!C119</f>
        <v>0</v>
      </c>
      <c r="D119" s="108">
        <f>Data!D119</f>
        <v>0</v>
      </c>
      <c r="E119" s="108">
        <f>Data!E119</f>
        <v>0</v>
      </c>
      <c r="F119" s="108">
        <f>Data!F119</f>
        <v>0</v>
      </c>
      <c r="G119" s="189"/>
      <c r="Q119" s="365">
        <f>IF(ISNUMBER(Data!$K119), (Data!$K119*$G119)/2000, IF(AND(ISNUMBER(Data!$H119), ISNUMBER(Data!$I119)), (Data!$H119*Data!$I119*$G119)/2000, 0))</f>
        <v>0</v>
      </c>
      <c r="R119" s="17">
        <f>IF(ISNUMBER(Data!$L119), (Data!$L119*$G119)/2000, IF(AND(ISNUMBER(Data!$H119), ISNUMBER(Data!$J119)), (Data!$H119*Data!$J119*$G119)/2000, 0)) * IF(ISNUMBER(Data!$O119), 1-Data!$O119, 1) * IF(AND($K$3="yes",ISNUMBER(Data!$Q119)),(1-Data!$Q119),1)</f>
        <v>0</v>
      </c>
      <c r="S119" s="3">
        <f>IF(OR(Data!T119="", Data!$H119="", $G119=""), 0, ((Data!T119*Data!$H119*$G119)/2000) * IF(AND(S$5="Particulate", ISNUMBER(Data!$O119)), (1-Data!$O119), 1) * IF(AND($K$3="Yes", ISNUMBER(Data!$Q119)), (1-Data!$Q119), 1))</f>
        <v>0</v>
      </c>
      <c r="T119" s="3">
        <f>IF(OR(Data!U119="", Data!$H119="", $G119=""), 0, ((Data!U119*Data!$H119*$G119)/2000) * IF(AND(T$5="Particulate", ISNUMBER(Data!$O119)), (1-Data!$O119), 1) * IF(AND($K$3="Yes", ISNUMBER(Data!$Q119)), (1-Data!$Q119), 1))</f>
        <v>0</v>
      </c>
      <c r="U119" s="3">
        <f>IF(OR(Data!V119="", Data!$H119="", $G119=""), 0, ((Data!V119*Data!$H119*$G119)/2000) * IF(AND(U$5="Particulate", ISNUMBER(Data!$O119)), (1-Data!$O119), 1) * IF(AND($K$3="Yes", ISNUMBER(Data!$Q119)), (1-Data!$Q119), 1))</f>
        <v>0</v>
      </c>
      <c r="V119" s="3">
        <f>IF(OR(Data!W119="", Data!$H119="", $G119=""), 0, ((Data!W119*Data!$H119*$G119)/2000) * IF(AND(V$5="Particulate", ISNUMBER(Data!$O119)), (1-Data!$O119), 1) * IF(AND($K$3="Yes", ISNUMBER(Data!$Q119)), (1-Data!$Q119), 1))</f>
        <v>0</v>
      </c>
      <c r="W119" s="3">
        <f>IF(OR(Data!X119="", Data!$H119="", $G119=""), 0, ((Data!X119*Data!$H119*$G119)/2000) * IF(AND(W$5="Particulate", ISNUMBER(Data!$O119)), (1-Data!$O119), 1) * IF(AND($K$3="Yes", ISNUMBER(Data!$Q119)), (1-Data!$Q119), 1))</f>
        <v>0</v>
      </c>
      <c r="X119" s="3">
        <f>IF(OR(Data!Y119="", Data!$H119="", $G119=""), 0, ((Data!Y119*Data!$H119*$G119)/2000) * IF(AND(X$5="Particulate", ISNUMBER(Data!$O119)), (1-Data!$O119), 1) * IF(AND($K$3="Yes", ISNUMBER(Data!$Q119)), (1-Data!$Q119), 1))</f>
        <v>0</v>
      </c>
      <c r="Y119" s="3">
        <f>IF(OR(Data!Z119="", Data!$H119="", $G119=""), 0, ((Data!Z119*Data!$H119*$G119)/2000) * IF(AND(Y$5="Particulate", ISNUMBER(Data!$O119)), (1-Data!$O119), 1) * IF(AND($K$3="Yes", ISNUMBER(Data!$Q119)), (1-Data!$Q119), 1))</f>
        <v>0</v>
      </c>
      <c r="Z119" s="3">
        <f>IF(OR(Data!AA119="", Data!$H119="", $G119=""), 0, ((Data!AA119*Data!$H119*$G119)/2000) * IF(AND(Z$5="Particulate", ISNUMBER(Data!$O119)), (1-Data!$O119), 1) * IF(AND($K$3="Yes", ISNUMBER(Data!$Q119)), (1-Data!$Q119), 1))</f>
        <v>0</v>
      </c>
      <c r="AA119" s="3">
        <f>IF(OR(Data!AB119="", Data!$H119="", $G119=""), 0, ((Data!AB119*Data!$H119*$G119)/2000) * IF(AND(AA$5="Particulate", ISNUMBER(Data!$O119)), (1-Data!$O119), 1) * IF(AND($K$3="Yes", ISNUMBER(Data!$Q119)), (1-Data!$Q119), 1))</f>
        <v>0</v>
      </c>
      <c r="AB119" s="3">
        <f>IF(OR(Data!AC119="", Data!$H119="", $G119=""), 0, ((Data!AC119*Data!$H119*$G119)/2000) * IF(AND(AB$5="Particulate", ISNUMBER(Data!$O119)), (1-Data!$O119), 1) * IF(AND($K$3="Yes", ISNUMBER(Data!$Q119)), (1-Data!$Q119), 1))</f>
        <v>0</v>
      </c>
      <c r="AC119" s="3">
        <f>IF(OR(Data!AD119="", Data!$H119="", $G119=""), 0, ((Data!AD119*Data!$H119*$G119)/2000) * IF(AND(AC$5="Particulate", ISNUMBER(Data!$O119)), (1-Data!$O119), 1) * IF(AND($K$3="Yes", ISNUMBER(Data!$Q119)), (1-Data!$Q119), 1))</f>
        <v>0</v>
      </c>
      <c r="AD119" s="3">
        <f>IF(OR(Data!AE119="", Data!$H119="", $G119=""), 0, ((Data!AE119*Data!$H119*$G119)/2000) * IF(AND(AD$5="Particulate", ISNUMBER(Data!$O119)), (1-Data!$O119), 1) * IF(AND($K$3="Yes", ISNUMBER(Data!$Q119)), (1-Data!$Q119), 1))</f>
        <v>0</v>
      </c>
      <c r="AE119" s="3">
        <f>IF(OR(Data!AF119="", Data!$H119="", $G119=""), 0, ((Data!AF119*Data!$H119*$G119)/2000) * IF(AND(AE$5="Particulate", ISNUMBER(Data!$O119)), (1-Data!$O119), 1) * IF(AND($K$3="Yes", ISNUMBER(Data!$Q119)), (1-Data!$Q119), 1))</f>
        <v>0</v>
      </c>
      <c r="AF119" s="3">
        <f>IF(OR(Data!AG119="", Data!$H119="", $G119=""), 0, ((Data!AG119*Data!$H119*$G119)/2000) * IF(AND(AF$5="Particulate", ISNUMBER(Data!$O119)), (1-Data!$O119), 1) * IF(AND($K$3="Yes", ISNUMBER(Data!$Q119)), (1-Data!$Q119), 1))</f>
        <v>0</v>
      </c>
      <c r="AG119" s="3">
        <f>IF(OR(Data!AH119="", Data!$H119="", $G119=""), 0, ((Data!AH119*Data!$H119*$G119)/2000) * IF(AND(AG$5="Particulate", ISNUMBER(Data!$O119)), (1-Data!$O119), 1) * IF(AND($K$3="Yes", ISNUMBER(Data!$Q119)), (1-Data!$Q119), 1))</f>
        <v>0</v>
      </c>
      <c r="AH119" s="3">
        <f>IF(OR(Data!AI119="", Data!$H119="", $G119=""), 0, ((Data!AI119*Data!$H119*$G119)/2000) * IF(AND(AH$5="Particulate", ISNUMBER(Data!$O119)), (1-Data!$O119), 1) * IF(AND($K$3="Yes", ISNUMBER(Data!$Q119)), (1-Data!$Q119), 1))</f>
        <v>0</v>
      </c>
      <c r="AI119" s="3">
        <f>IF(OR(Data!AJ119="", Data!$H119="", $G119=""), 0, ((Data!AJ119*Data!$H119*$G119)/2000) * IF(AND(AI$5="Particulate", ISNUMBER(Data!$O119)), (1-Data!$O119), 1) * IF(AND($K$3="Yes", ISNUMBER(Data!$Q119)), (1-Data!$Q119), 1))</f>
        <v>0</v>
      </c>
      <c r="AJ119" s="3">
        <f>IF(OR(Data!AK119="", Data!$H119="", $G119=""), 0, ((Data!AK119*Data!$H119*$G119)/2000) * IF(AND(AJ$5="Particulate", ISNUMBER(Data!$O119)), (1-Data!$O119), 1) * IF(AND($K$3="Yes", ISNUMBER(Data!$Q119)), (1-Data!$Q119), 1))</f>
        <v>0</v>
      </c>
      <c r="AK119" s="3">
        <f>IF(OR(Data!AL119="", Data!$H119="", $G119=""), 0, ((Data!AL119*Data!$H119*$G119)/2000) * IF(AND(AK$5="Particulate", ISNUMBER(Data!$O119)), (1-Data!$O119), 1) * IF(AND($K$3="Yes", ISNUMBER(Data!$Q119)), (1-Data!$Q119), 1))</f>
        <v>0</v>
      </c>
      <c r="AL119" s="3">
        <f>IF(OR(Data!AM119="", Data!$H119="", $G119=""), 0, ((Data!AM119*Data!$H119*$G119)/2000) * IF(AND(AL$5="Particulate", ISNUMBER(Data!$O119)), (1-Data!$O119), 1) * IF(AND($K$3="Yes", ISNUMBER(Data!$Q119)), (1-Data!$Q119), 1))</f>
        <v>0</v>
      </c>
      <c r="AM119" s="3">
        <f>IF(OR(Data!AN119="", Data!$H119="", $G119=""), 0, ((Data!AN119*Data!$H119*$G119)/2000) * IF(AND(AM$5="Particulate", ISNUMBER(Data!$O119)), (1-Data!$O119), 1) * IF(AND($K$3="Yes", ISNUMBER(Data!$Q119)), (1-Data!$Q119), 1))</f>
        <v>0</v>
      </c>
      <c r="AN119" s="3">
        <f>IF(OR(Data!AO119="", Data!$H119="", $G119=""), 0, ((Data!AO119*Data!$H119*$G119)/2000) * IF(AND(AN$5="Particulate", ISNUMBER(Data!$O119)), (1-Data!$O119), 1) * IF(AND($K$3="Yes", ISNUMBER(Data!$Q119)), (1-Data!$Q119), 1))</f>
        <v>0</v>
      </c>
      <c r="AO119" s="3">
        <f>IF(OR(Data!AP119="", Data!$H119="", $G119=""), 0, ((Data!AP119*Data!$H119*$G119)/2000) * IF(AND(AO$5="Particulate", ISNUMBER(Data!$O119)), (1-Data!$O119), 1) * IF(AND($K$3="Yes", ISNUMBER(Data!$Q119)), (1-Data!$Q119), 1))</f>
        <v>0</v>
      </c>
      <c r="AP119" s="3">
        <f>IF(OR(Data!AQ119="", Data!$H119="", $G119=""), 0, ((Data!AQ119*Data!$H119*$G119)/2000) * IF(AND(AP$5="Particulate", ISNUMBER(Data!$O119)), (1-Data!$O119), 1) * IF(AND($K$3="Yes", ISNUMBER(Data!$Q119)), (1-Data!$Q119), 1))</f>
        <v>0</v>
      </c>
      <c r="AQ119" s="3">
        <f>IF(OR(Data!AR119="", Data!$H119="", $G119=""), 0, ((Data!AR119*Data!$H119*$G119)/2000) * IF(AND(AQ$5="Particulate", ISNUMBER(Data!$O119)), (1-Data!$O119), 1) * IF(AND($K$3="Yes", ISNUMBER(Data!$Q119)), (1-Data!$Q119), 1))</f>
        <v>0</v>
      </c>
      <c r="AR119" s="3">
        <f>IF(OR(Data!AS119="", Data!$H119="", $G119=""), 0, ((Data!AS119*Data!$H119*$G119)/2000) * IF(AND(AR$5="Particulate", ISNUMBER(Data!$O119)), (1-Data!$O119), 1) * IF(AND($K$3="Yes", ISNUMBER(Data!$Q119)), (1-Data!$Q119), 1))</f>
        <v>0</v>
      </c>
      <c r="AS119" s="3">
        <f>IF(OR(Data!AT119="", Data!$H119="", $G119=""), 0, ((Data!AT119*Data!$H119*$G119)/2000) * IF(AND(AS$5="Particulate", ISNUMBER(Data!$O119)), (1-Data!$O119), 1) * IF(AND($K$3="Yes", ISNUMBER(Data!$Q119)), (1-Data!$Q119), 1))</f>
        <v>0</v>
      </c>
      <c r="AT119" s="3">
        <f>IF(OR(Data!AU119="", Data!$H119="", $G119=""), 0, ((Data!AU119*Data!$H119*$G119)/2000) * IF(AND(AT$5="Particulate", ISNUMBER(Data!$O119)), (1-Data!$O119), 1) * IF(AND($K$3="Yes", ISNUMBER(Data!$Q119)), (1-Data!$Q119), 1))</f>
        <v>0</v>
      </c>
      <c r="AU119" s="3">
        <f>IF(OR(Data!AV119="", Data!$H119="", $G119=""), 0, ((Data!AV119*Data!$H119*$G119)/2000) * IF(AND(AU$5="Particulate", ISNUMBER(Data!$O119)), (1-Data!$O119), 1) * IF(AND($K$3="Yes", ISNUMBER(Data!$Q119)), (1-Data!$Q119), 1))</f>
        <v>0</v>
      </c>
      <c r="AV119" s="3">
        <f>IF(OR(Data!AW119="", Data!$H119="", $G119=""), 0, ((Data!AW119*Data!$H119*$G119)/2000) * IF(AND(AV$5="Particulate", ISNUMBER(Data!$O119)), (1-Data!$O119), 1) * IF(AND($K$3="Yes", ISNUMBER(Data!$Q119)), (1-Data!$Q119), 1))</f>
        <v>0</v>
      </c>
      <c r="AW119" s="3">
        <f>IF(OR(Data!AX119="", Data!$H119="", $G119=""), 0, ((Data!AX119*Data!$H119*$G119)/2000) * IF(AND(AW$5="Particulate", ISNUMBER(Data!$O119)), (1-Data!$O119), 1) * IF(AND($K$3="Yes", ISNUMBER(Data!$Q119)), (1-Data!$Q119), 1))</f>
        <v>0</v>
      </c>
      <c r="AX119" s="3">
        <f>IF(OR(Data!AY119="", Data!$H119="", $G119=""), 0, ((Data!AY119*Data!$H119*$G119)/2000) * IF(AND(AX$5="Particulate", ISNUMBER(Data!$O119)), (1-Data!$O119), 1) * IF(AND($K$3="Yes", ISNUMBER(Data!$Q119)), (1-Data!$Q119), 1))</f>
        <v>0</v>
      </c>
      <c r="AY119" s="3">
        <f>IF(OR(Data!AZ119="", Data!$H119="", $G119=""), 0, ((Data!AZ119*Data!$H119*$G119)/2000) * IF(AND(AY$5="Particulate", ISNUMBER(Data!$O119)), (1-Data!$O119), 1) * IF(AND($K$3="Yes", ISNUMBER(Data!$Q119)), (1-Data!$Q119), 1))</f>
        <v>0</v>
      </c>
      <c r="AZ119" s="3">
        <f>IF(OR(Data!BA119="", Data!$H119="", $G119=""), 0, ((Data!BA119*Data!$H119*$G119)/2000) * IF(AND(AZ$5="Particulate", ISNUMBER(Data!$O119)), (1-Data!$O119), 1) * IF(AND($K$3="Yes", ISNUMBER(Data!$Q119)), (1-Data!$Q119), 1))</f>
        <v>0</v>
      </c>
      <c r="BA119" s="3">
        <f>IF(OR(Data!BB119="", Data!$H119="", $G119=""), 0, ((Data!BB119*Data!$H119*$G119)/2000) * IF(AND(BA$5="Particulate", ISNUMBER(Data!$O119)), (1-Data!$O119), 1) * IF(AND($K$3="Yes", ISNUMBER(Data!$Q119)), (1-Data!$Q119), 1))</f>
        <v>0</v>
      </c>
      <c r="BB119" s="3">
        <f>IF(OR(Data!BC119="", Data!$H119="", $G119=""), 0, ((Data!BC119*Data!$H119*$G119)/2000) * IF(AND(BB$5="Particulate", ISNUMBER(Data!$O119)), (1-Data!$O119), 1) * IF(AND($K$3="Yes", ISNUMBER(Data!$Q119)), (1-Data!$Q119), 1))</f>
        <v>0</v>
      </c>
      <c r="BC119" s="3">
        <f>IF(OR(Data!BD119="", Data!$H119="", $G119=""), 0, ((Data!BD119*Data!$H119*$G119)/2000) * IF(AND(BC$5="Particulate", ISNUMBER(Data!$O119)), (1-Data!$O119), 1) * IF(AND($K$3="Yes", ISNUMBER(Data!$Q119)), (1-Data!$Q119), 1))</f>
        <v>0</v>
      </c>
      <c r="BD119" s="3">
        <f>IF(OR(Data!BE119="", Data!$H119="", $G119=""), 0, ((Data!BE119*Data!$H119*$G119)/2000) * IF(AND(BD$5="Particulate", ISNUMBER(Data!$O119)), (1-Data!$O119), 1) * IF(AND($K$3="Yes", ISNUMBER(Data!$Q119)), (1-Data!$Q119), 1))</f>
        <v>0</v>
      </c>
      <c r="BE119" s="3">
        <f>IF(OR(Data!BF119="", Data!$H119="", $G119=""), 0, ((Data!BF119*Data!$H119*$G119)/2000) * IF(AND(BE$5="Particulate", ISNUMBER(Data!$O119)), (1-Data!$O119), 1) * IF(AND($K$3="Yes", ISNUMBER(Data!$Q119)), (1-Data!$Q119), 1))</f>
        <v>0</v>
      </c>
      <c r="BF119" s="3">
        <f>IF(OR(Data!BG119="", Data!$H119="", $G119=""), 0, ((Data!BG119*Data!$H119*$G119)/2000) * IF(AND(BF$5="Particulate", ISNUMBER(Data!$O119)), (1-Data!$O119), 1) * IF(AND($K$3="Yes", ISNUMBER(Data!$Q119)), (1-Data!$Q119), 1))</f>
        <v>0</v>
      </c>
      <c r="BG119" s="3">
        <f>IF(OR(Data!BH119="", Data!$H119="", $G119=""), 0, ((Data!BH119*Data!$H119*$G119)/2000) * IF(AND(BG$5="Particulate", ISNUMBER(Data!$O119)), (1-Data!$O119), 1) * IF(AND($K$3="Yes", ISNUMBER(Data!$Q119)), (1-Data!$Q119), 1))</f>
        <v>0</v>
      </c>
      <c r="BH119" s="3">
        <f>IF(OR(Data!BI119="", Data!$H119="", $G119=""), 0, ((Data!BI119*Data!$H119*$G119)/2000) * IF(AND(BH$5="Particulate", ISNUMBER(Data!$O119)), (1-Data!$O119), 1) * IF(AND($K$3="Yes", ISNUMBER(Data!$Q119)), (1-Data!$Q119), 1))</f>
        <v>0</v>
      </c>
      <c r="BI119" s="3">
        <f>IF(OR(Data!BJ119="", Data!$H119="", $G119=""), 0, ((Data!BJ119*Data!$H119*$G119)/2000) * IF(AND(BI$5="Particulate", ISNUMBER(Data!$O119)), (1-Data!$O119), 1) * IF(AND($K$3="Yes", ISNUMBER(Data!$Q119)), (1-Data!$Q119), 1))</f>
        <v>0</v>
      </c>
      <c r="BJ119" s="3">
        <f>IF(OR(Data!BK119="", Data!$H119="", $G119=""), 0, ((Data!BK119*Data!$H119*$G119)/2000) * IF(AND(BJ$5="Particulate", ISNUMBER(Data!$O119)), (1-Data!$O119), 1) * IF(AND($K$3="Yes", ISNUMBER(Data!$Q119)), (1-Data!$Q119), 1))</f>
        <v>0</v>
      </c>
      <c r="BK119" s="3">
        <f>IF(OR(Data!BL119="", Data!$H119="", $G119=""), 0, ((Data!BL119*Data!$H119*$G119)/2000) * IF(AND(BK$5="Particulate", ISNUMBER(Data!$O119)), (1-Data!$O119), 1) * IF(AND($K$3="Yes", ISNUMBER(Data!$Q119)), (1-Data!$Q119), 1))</f>
        <v>0</v>
      </c>
      <c r="BL119" s="3">
        <f>IF(OR(Data!BM119="", Data!$H119="", $G119=""), 0, ((Data!BM119*Data!$H119*$G119)/2000) * IF(AND(BL$5="Particulate", ISNUMBER(Data!$O119)), (1-Data!$O119), 1) * IF(AND($K$3="Yes", ISNUMBER(Data!$Q119)), (1-Data!$Q119), 1))</f>
        <v>0</v>
      </c>
      <c r="BM119" s="3">
        <f>IF(OR(Data!BN119="", Data!$H119="", $G119=""), 0, ((Data!BN119*Data!$H119*$G119)/2000) * IF(AND(BM$5="Particulate", ISNUMBER(Data!$O119)), (1-Data!$O119), 1) * IF(AND($K$3="Yes", ISNUMBER(Data!$Q119)), (1-Data!$Q119), 1))</f>
        <v>0</v>
      </c>
      <c r="BN119" s="3">
        <f>IF(OR(Data!BO119="", Data!$H119="", $G119=""), 0, ((Data!BO119*Data!$H119*$G119)/2000) * IF(AND(BN$5="Particulate", ISNUMBER(Data!$O119)), (1-Data!$O119), 1) * IF(AND($K$3="Yes", ISNUMBER(Data!$Q119)), (1-Data!$Q119), 1))</f>
        <v>0</v>
      </c>
      <c r="BO119" s="3">
        <f>IF(OR(Data!BP119="", Data!$H119="", $G119=""), 0, ((Data!BP119*Data!$H119*$G119)/2000) * IF(AND(BO$5="Particulate", ISNUMBER(Data!$O119)), (1-Data!$O119), 1) * IF(AND($K$3="Yes", ISNUMBER(Data!$Q119)), (1-Data!$Q119), 1))</f>
        <v>0</v>
      </c>
      <c r="BP119" s="3">
        <f>IF(OR(Data!BQ119="", Data!$H119="", $G119=""), 0, ((Data!BQ119*Data!$H119*$G119)/2000) * IF(AND(BP$5="Particulate", ISNUMBER(Data!$O119)), (1-Data!$O119), 1) * IF(AND($K$3="Yes", ISNUMBER(Data!$Q119)), (1-Data!$Q119), 1))</f>
        <v>0</v>
      </c>
      <c r="BQ119" s="3">
        <f>IF(OR(Data!BR119="", Data!$H119="", $G119=""), 0, ((Data!BR119*Data!$H119*$G119)/2000) * IF(AND(BQ$5="Particulate", ISNUMBER(Data!$O119)), (1-Data!$O119), 1) * IF(AND($K$3="Yes", ISNUMBER(Data!$Q119)), (1-Data!$Q119), 1))</f>
        <v>0</v>
      </c>
      <c r="BR119" s="3">
        <f>IF(OR(Data!BS119="", Data!$H119="", $G119=""), 0, ((Data!BS119*Data!$H119*$G119)/2000) * IF(AND(BR$5="Particulate", ISNUMBER(Data!$O119)), (1-Data!$O119), 1) * IF(AND($K$3="Yes", ISNUMBER(Data!$Q119)), (1-Data!$Q119), 1))</f>
        <v>0</v>
      </c>
      <c r="BS119" s="3">
        <f>IF(OR(Data!BT119="", Data!$H119="", $G119=""), 0, ((Data!BT119*Data!$H119*$G119)/2000) * IF(AND(BS$5="Particulate", ISNUMBER(Data!$O119)), (1-Data!$O119), 1) * IF(AND($K$3="Yes", ISNUMBER(Data!$Q119)), (1-Data!$Q119), 1))</f>
        <v>0</v>
      </c>
      <c r="BT119" s="3">
        <f>IF(OR(Data!BU119="", Data!$H119="", $G119=""), 0, ((Data!BU119*Data!$H119*$G119)/2000) * IF(AND(BT$5="Particulate", ISNUMBER(Data!$O119)), (1-Data!$O119), 1) * IF(AND($K$3="Yes", ISNUMBER(Data!$Q119)), (1-Data!$Q119), 1))</f>
        <v>0</v>
      </c>
      <c r="BU119" s="3">
        <f>IF(OR(Data!BV119="", Data!$H119="", $G119=""), 0, ((Data!BV119*Data!$H119*$G119)/2000) * IF(AND(BU$5="Particulate", ISNUMBER(Data!$O119)), (1-Data!$O119), 1) * IF(AND($K$3="Yes", ISNUMBER(Data!$Q119)), (1-Data!$Q119), 1))</f>
        <v>0</v>
      </c>
      <c r="BV119" s="3">
        <f>IF(OR(Data!BW119="", Data!$H119="", $G119=""), 0, ((Data!BW119*Data!$H119*$G119)/2000) * IF(AND(BV$5="Particulate", ISNUMBER(Data!$O119)), (1-Data!$O119), 1) * IF(AND($K$3="Yes", ISNUMBER(Data!$Q119)), (1-Data!$Q119), 1))</f>
        <v>0</v>
      </c>
      <c r="BW119" s="3">
        <f>IF(OR(Data!BX119="", Data!$H119="", $G119=""), 0, ((Data!BX119*Data!$H119*$G119)/2000) * IF(AND(BW$5="Particulate", ISNUMBER(Data!$O119)), (1-Data!$O119), 1) * IF(AND($K$3="Yes", ISNUMBER(Data!$Q119)), (1-Data!$Q119), 1))</f>
        <v>0</v>
      </c>
      <c r="BX119" s="3">
        <f>IF(OR(Data!BY119="", Data!$H119="", $G119=""), 0, ((Data!BY119*Data!$H119*$G119)/2000) * IF(AND(BX$5="Particulate", ISNUMBER(Data!$O119)), (1-Data!$O119), 1) * IF(AND($K$3="Yes", ISNUMBER(Data!$Q119)), (1-Data!$Q119), 1))</f>
        <v>0</v>
      </c>
      <c r="BY119" s="3">
        <f>IF(OR(Data!BZ119="", Data!$H119="", $G119=""), 0, ((Data!BZ119*Data!$H119*$G119)/2000) * IF(AND(BY$5="Particulate", ISNUMBER(Data!$O119)), (1-Data!$O119), 1) * IF(AND($K$3="Yes", ISNUMBER(Data!$Q119)), (1-Data!$Q119), 1))</f>
        <v>0</v>
      </c>
      <c r="BZ119" s="3">
        <f>IF(OR(Data!CA119="", Data!$H119="", $G119=""), 0, ((Data!CA119*Data!$H119*$G119)/2000) * IF(AND(BZ$5="Particulate", ISNUMBER(Data!$O119)), (1-Data!$O119), 1) * IF(AND($K$3="Yes", ISNUMBER(Data!$Q119)), (1-Data!$Q119), 1))</f>
        <v>0</v>
      </c>
    </row>
    <row r="120" spans="1:78" x14ac:dyDescent="0.25">
      <c r="A120" s="347">
        <f>Data!A120</f>
        <v>112</v>
      </c>
      <c r="B120" s="108">
        <f>Data!B120</f>
        <v>0</v>
      </c>
      <c r="C120" s="108">
        <f>Data!C120</f>
        <v>0</v>
      </c>
      <c r="D120" s="108">
        <f>Data!D120</f>
        <v>0</v>
      </c>
      <c r="E120" s="108">
        <f>Data!E120</f>
        <v>0</v>
      </c>
      <c r="F120" s="108">
        <f>Data!F120</f>
        <v>0</v>
      </c>
      <c r="G120" s="189"/>
      <c r="Q120" s="365">
        <f>IF(ISNUMBER(Data!$K120), (Data!$K120*$G120)/2000, IF(AND(ISNUMBER(Data!$H120), ISNUMBER(Data!$I120)), (Data!$H120*Data!$I120*$G120)/2000, 0))</f>
        <v>0</v>
      </c>
      <c r="R120" s="17">
        <f>IF(ISNUMBER(Data!$L120), (Data!$L120*$G120)/2000, IF(AND(ISNUMBER(Data!$H120), ISNUMBER(Data!$J120)), (Data!$H120*Data!$J120*$G120)/2000, 0)) * IF(ISNUMBER(Data!$O120), 1-Data!$O120, 1) * IF(AND($K$3="yes",ISNUMBER(Data!$Q120)),(1-Data!$Q120),1)</f>
        <v>0</v>
      </c>
      <c r="S120" s="3">
        <f>IF(OR(Data!T120="", Data!$H120="", $G120=""), 0, ((Data!T120*Data!$H120*$G120)/2000) * IF(AND(S$5="Particulate", ISNUMBER(Data!$O120)), (1-Data!$O120), 1) * IF(AND($K$3="Yes", ISNUMBER(Data!$Q120)), (1-Data!$Q120), 1))</f>
        <v>0</v>
      </c>
      <c r="T120" s="3">
        <f>IF(OR(Data!U120="", Data!$H120="", $G120=""), 0, ((Data!U120*Data!$H120*$G120)/2000) * IF(AND(T$5="Particulate", ISNUMBER(Data!$O120)), (1-Data!$O120), 1) * IF(AND($K$3="Yes", ISNUMBER(Data!$Q120)), (1-Data!$Q120), 1))</f>
        <v>0</v>
      </c>
      <c r="U120" s="3">
        <f>IF(OR(Data!V120="", Data!$H120="", $G120=""), 0, ((Data!V120*Data!$H120*$G120)/2000) * IF(AND(U$5="Particulate", ISNUMBER(Data!$O120)), (1-Data!$O120), 1) * IF(AND($K$3="Yes", ISNUMBER(Data!$Q120)), (1-Data!$Q120), 1))</f>
        <v>0</v>
      </c>
      <c r="V120" s="3">
        <f>IF(OR(Data!W120="", Data!$H120="", $G120=""), 0, ((Data!W120*Data!$H120*$G120)/2000) * IF(AND(V$5="Particulate", ISNUMBER(Data!$O120)), (1-Data!$O120), 1) * IF(AND($K$3="Yes", ISNUMBER(Data!$Q120)), (1-Data!$Q120), 1))</f>
        <v>0</v>
      </c>
      <c r="W120" s="3">
        <f>IF(OR(Data!X120="", Data!$H120="", $G120=""), 0, ((Data!X120*Data!$H120*$G120)/2000) * IF(AND(W$5="Particulate", ISNUMBER(Data!$O120)), (1-Data!$O120), 1) * IF(AND($K$3="Yes", ISNUMBER(Data!$Q120)), (1-Data!$Q120), 1))</f>
        <v>0</v>
      </c>
      <c r="X120" s="3">
        <f>IF(OR(Data!Y120="", Data!$H120="", $G120=""), 0, ((Data!Y120*Data!$H120*$G120)/2000) * IF(AND(X$5="Particulate", ISNUMBER(Data!$O120)), (1-Data!$O120), 1) * IF(AND($K$3="Yes", ISNUMBER(Data!$Q120)), (1-Data!$Q120), 1))</f>
        <v>0</v>
      </c>
      <c r="Y120" s="3">
        <f>IF(OR(Data!Z120="", Data!$H120="", $G120=""), 0, ((Data!Z120*Data!$H120*$G120)/2000) * IF(AND(Y$5="Particulate", ISNUMBER(Data!$O120)), (1-Data!$O120), 1) * IF(AND($K$3="Yes", ISNUMBER(Data!$Q120)), (1-Data!$Q120), 1))</f>
        <v>0</v>
      </c>
      <c r="Z120" s="3">
        <f>IF(OR(Data!AA120="", Data!$H120="", $G120=""), 0, ((Data!AA120*Data!$H120*$G120)/2000) * IF(AND(Z$5="Particulate", ISNUMBER(Data!$O120)), (1-Data!$O120), 1) * IF(AND($K$3="Yes", ISNUMBER(Data!$Q120)), (1-Data!$Q120), 1))</f>
        <v>0</v>
      </c>
      <c r="AA120" s="3">
        <f>IF(OR(Data!AB120="", Data!$H120="", $G120=""), 0, ((Data!AB120*Data!$H120*$G120)/2000) * IF(AND(AA$5="Particulate", ISNUMBER(Data!$O120)), (1-Data!$O120), 1) * IF(AND($K$3="Yes", ISNUMBER(Data!$Q120)), (1-Data!$Q120), 1))</f>
        <v>0</v>
      </c>
      <c r="AB120" s="3">
        <f>IF(OR(Data!AC120="", Data!$H120="", $G120=""), 0, ((Data!AC120*Data!$H120*$G120)/2000) * IF(AND(AB$5="Particulate", ISNUMBER(Data!$O120)), (1-Data!$O120), 1) * IF(AND($K$3="Yes", ISNUMBER(Data!$Q120)), (1-Data!$Q120), 1))</f>
        <v>0</v>
      </c>
      <c r="AC120" s="3">
        <f>IF(OR(Data!AD120="", Data!$H120="", $G120=""), 0, ((Data!AD120*Data!$H120*$G120)/2000) * IF(AND(AC$5="Particulate", ISNUMBER(Data!$O120)), (1-Data!$O120), 1) * IF(AND($K$3="Yes", ISNUMBER(Data!$Q120)), (1-Data!$Q120), 1))</f>
        <v>0</v>
      </c>
      <c r="AD120" s="3">
        <f>IF(OR(Data!AE120="", Data!$H120="", $G120=""), 0, ((Data!AE120*Data!$H120*$G120)/2000) * IF(AND(AD$5="Particulate", ISNUMBER(Data!$O120)), (1-Data!$O120), 1) * IF(AND($K$3="Yes", ISNUMBER(Data!$Q120)), (1-Data!$Q120), 1))</f>
        <v>0</v>
      </c>
      <c r="AE120" s="3">
        <f>IF(OR(Data!AF120="", Data!$H120="", $G120=""), 0, ((Data!AF120*Data!$H120*$G120)/2000) * IF(AND(AE$5="Particulate", ISNUMBER(Data!$O120)), (1-Data!$O120), 1) * IF(AND($K$3="Yes", ISNUMBER(Data!$Q120)), (1-Data!$Q120), 1))</f>
        <v>0</v>
      </c>
      <c r="AF120" s="3">
        <f>IF(OR(Data!AG120="", Data!$H120="", $G120=""), 0, ((Data!AG120*Data!$H120*$G120)/2000) * IF(AND(AF$5="Particulate", ISNUMBER(Data!$O120)), (1-Data!$O120), 1) * IF(AND($K$3="Yes", ISNUMBER(Data!$Q120)), (1-Data!$Q120), 1))</f>
        <v>0</v>
      </c>
      <c r="AG120" s="3">
        <f>IF(OR(Data!AH120="", Data!$H120="", $G120=""), 0, ((Data!AH120*Data!$H120*$G120)/2000) * IF(AND(AG$5="Particulate", ISNUMBER(Data!$O120)), (1-Data!$O120), 1) * IF(AND($K$3="Yes", ISNUMBER(Data!$Q120)), (1-Data!$Q120), 1))</f>
        <v>0</v>
      </c>
      <c r="AH120" s="3">
        <f>IF(OR(Data!AI120="", Data!$H120="", $G120=""), 0, ((Data!AI120*Data!$H120*$G120)/2000) * IF(AND(AH$5="Particulate", ISNUMBER(Data!$O120)), (1-Data!$O120), 1) * IF(AND($K$3="Yes", ISNUMBER(Data!$Q120)), (1-Data!$Q120), 1))</f>
        <v>0</v>
      </c>
      <c r="AI120" s="3">
        <f>IF(OR(Data!AJ120="", Data!$H120="", $G120=""), 0, ((Data!AJ120*Data!$H120*$G120)/2000) * IF(AND(AI$5="Particulate", ISNUMBER(Data!$O120)), (1-Data!$O120), 1) * IF(AND($K$3="Yes", ISNUMBER(Data!$Q120)), (1-Data!$Q120), 1))</f>
        <v>0</v>
      </c>
      <c r="AJ120" s="3">
        <f>IF(OR(Data!AK120="", Data!$H120="", $G120=""), 0, ((Data!AK120*Data!$H120*$G120)/2000) * IF(AND(AJ$5="Particulate", ISNUMBER(Data!$O120)), (1-Data!$O120), 1) * IF(AND($K$3="Yes", ISNUMBER(Data!$Q120)), (1-Data!$Q120), 1))</f>
        <v>0</v>
      </c>
      <c r="AK120" s="3">
        <f>IF(OR(Data!AL120="", Data!$H120="", $G120=""), 0, ((Data!AL120*Data!$H120*$G120)/2000) * IF(AND(AK$5="Particulate", ISNUMBER(Data!$O120)), (1-Data!$O120), 1) * IF(AND($K$3="Yes", ISNUMBER(Data!$Q120)), (1-Data!$Q120), 1))</f>
        <v>0</v>
      </c>
      <c r="AL120" s="3">
        <f>IF(OR(Data!AM120="", Data!$H120="", $G120=""), 0, ((Data!AM120*Data!$H120*$G120)/2000) * IF(AND(AL$5="Particulate", ISNUMBER(Data!$O120)), (1-Data!$O120), 1) * IF(AND($K$3="Yes", ISNUMBER(Data!$Q120)), (1-Data!$Q120), 1))</f>
        <v>0</v>
      </c>
      <c r="AM120" s="3">
        <f>IF(OR(Data!AN120="", Data!$H120="", $G120=""), 0, ((Data!AN120*Data!$H120*$G120)/2000) * IF(AND(AM$5="Particulate", ISNUMBER(Data!$O120)), (1-Data!$O120), 1) * IF(AND($K$3="Yes", ISNUMBER(Data!$Q120)), (1-Data!$Q120), 1))</f>
        <v>0</v>
      </c>
      <c r="AN120" s="3">
        <f>IF(OR(Data!AO120="", Data!$H120="", $G120=""), 0, ((Data!AO120*Data!$H120*$G120)/2000) * IF(AND(AN$5="Particulate", ISNUMBER(Data!$O120)), (1-Data!$O120), 1) * IF(AND($K$3="Yes", ISNUMBER(Data!$Q120)), (1-Data!$Q120), 1))</f>
        <v>0</v>
      </c>
      <c r="AO120" s="3">
        <f>IF(OR(Data!AP120="", Data!$H120="", $G120=""), 0, ((Data!AP120*Data!$H120*$G120)/2000) * IF(AND(AO$5="Particulate", ISNUMBER(Data!$O120)), (1-Data!$O120), 1) * IF(AND($K$3="Yes", ISNUMBER(Data!$Q120)), (1-Data!$Q120), 1))</f>
        <v>0</v>
      </c>
      <c r="AP120" s="3">
        <f>IF(OR(Data!AQ120="", Data!$H120="", $G120=""), 0, ((Data!AQ120*Data!$H120*$G120)/2000) * IF(AND(AP$5="Particulate", ISNUMBER(Data!$O120)), (1-Data!$O120), 1) * IF(AND($K$3="Yes", ISNUMBER(Data!$Q120)), (1-Data!$Q120), 1))</f>
        <v>0</v>
      </c>
      <c r="AQ120" s="3">
        <f>IF(OR(Data!AR120="", Data!$H120="", $G120=""), 0, ((Data!AR120*Data!$H120*$G120)/2000) * IF(AND(AQ$5="Particulate", ISNUMBER(Data!$O120)), (1-Data!$O120), 1) * IF(AND($K$3="Yes", ISNUMBER(Data!$Q120)), (1-Data!$Q120), 1))</f>
        <v>0</v>
      </c>
      <c r="AR120" s="3">
        <f>IF(OR(Data!AS120="", Data!$H120="", $G120=""), 0, ((Data!AS120*Data!$H120*$G120)/2000) * IF(AND(AR$5="Particulate", ISNUMBER(Data!$O120)), (1-Data!$O120), 1) * IF(AND($K$3="Yes", ISNUMBER(Data!$Q120)), (1-Data!$Q120), 1))</f>
        <v>0</v>
      </c>
      <c r="AS120" s="3">
        <f>IF(OR(Data!AT120="", Data!$H120="", $G120=""), 0, ((Data!AT120*Data!$H120*$G120)/2000) * IF(AND(AS$5="Particulate", ISNUMBER(Data!$O120)), (1-Data!$O120), 1) * IF(AND($K$3="Yes", ISNUMBER(Data!$Q120)), (1-Data!$Q120), 1))</f>
        <v>0</v>
      </c>
      <c r="AT120" s="3">
        <f>IF(OR(Data!AU120="", Data!$H120="", $G120=""), 0, ((Data!AU120*Data!$H120*$G120)/2000) * IF(AND(AT$5="Particulate", ISNUMBER(Data!$O120)), (1-Data!$O120), 1) * IF(AND($K$3="Yes", ISNUMBER(Data!$Q120)), (1-Data!$Q120), 1))</f>
        <v>0</v>
      </c>
      <c r="AU120" s="3">
        <f>IF(OR(Data!AV120="", Data!$H120="", $G120=""), 0, ((Data!AV120*Data!$H120*$G120)/2000) * IF(AND(AU$5="Particulate", ISNUMBER(Data!$O120)), (1-Data!$O120), 1) * IF(AND($K$3="Yes", ISNUMBER(Data!$Q120)), (1-Data!$Q120), 1))</f>
        <v>0</v>
      </c>
      <c r="AV120" s="3">
        <f>IF(OR(Data!AW120="", Data!$H120="", $G120=""), 0, ((Data!AW120*Data!$H120*$G120)/2000) * IF(AND(AV$5="Particulate", ISNUMBER(Data!$O120)), (1-Data!$O120), 1) * IF(AND($K$3="Yes", ISNUMBER(Data!$Q120)), (1-Data!$Q120), 1))</f>
        <v>0</v>
      </c>
      <c r="AW120" s="3">
        <f>IF(OR(Data!AX120="", Data!$H120="", $G120=""), 0, ((Data!AX120*Data!$H120*$G120)/2000) * IF(AND(AW$5="Particulate", ISNUMBER(Data!$O120)), (1-Data!$O120), 1) * IF(AND($K$3="Yes", ISNUMBER(Data!$Q120)), (1-Data!$Q120), 1))</f>
        <v>0</v>
      </c>
      <c r="AX120" s="3">
        <f>IF(OR(Data!AY120="", Data!$H120="", $G120=""), 0, ((Data!AY120*Data!$H120*$G120)/2000) * IF(AND(AX$5="Particulate", ISNUMBER(Data!$O120)), (1-Data!$O120), 1) * IF(AND($K$3="Yes", ISNUMBER(Data!$Q120)), (1-Data!$Q120), 1))</f>
        <v>0</v>
      </c>
      <c r="AY120" s="3">
        <f>IF(OR(Data!AZ120="", Data!$H120="", $G120=""), 0, ((Data!AZ120*Data!$H120*$G120)/2000) * IF(AND(AY$5="Particulate", ISNUMBER(Data!$O120)), (1-Data!$O120), 1) * IF(AND($K$3="Yes", ISNUMBER(Data!$Q120)), (1-Data!$Q120), 1))</f>
        <v>0</v>
      </c>
      <c r="AZ120" s="3">
        <f>IF(OR(Data!BA120="", Data!$H120="", $G120=""), 0, ((Data!BA120*Data!$H120*$G120)/2000) * IF(AND(AZ$5="Particulate", ISNUMBER(Data!$O120)), (1-Data!$O120), 1) * IF(AND($K$3="Yes", ISNUMBER(Data!$Q120)), (1-Data!$Q120), 1))</f>
        <v>0</v>
      </c>
      <c r="BA120" s="3">
        <f>IF(OR(Data!BB120="", Data!$H120="", $G120=""), 0, ((Data!BB120*Data!$H120*$G120)/2000) * IF(AND(BA$5="Particulate", ISNUMBER(Data!$O120)), (1-Data!$O120), 1) * IF(AND($K$3="Yes", ISNUMBER(Data!$Q120)), (1-Data!$Q120), 1))</f>
        <v>0</v>
      </c>
      <c r="BB120" s="3">
        <f>IF(OR(Data!BC120="", Data!$H120="", $G120=""), 0, ((Data!BC120*Data!$H120*$G120)/2000) * IF(AND(BB$5="Particulate", ISNUMBER(Data!$O120)), (1-Data!$O120), 1) * IF(AND($K$3="Yes", ISNUMBER(Data!$Q120)), (1-Data!$Q120), 1))</f>
        <v>0</v>
      </c>
      <c r="BC120" s="3">
        <f>IF(OR(Data!BD120="", Data!$H120="", $G120=""), 0, ((Data!BD120*Data!$H120*$G120)/2000) * IF(AND(BC$5="Particulate", ISNUMBER(Data!$O120)), (1-Data!$O120), 1) * IF(AND($K$3="Yes", ISNUMBER(Data!$Q120)), (1-Data!$Q120), 1))</f>
        <v>0</v>
      </c>
      <c r="BD120" s="3">
        <f>IF(OR(Data!BE120="", Data!$H120="", $G120=""), 0, ((Data!BE120*Data!$H120*$G120)/2000) * IF(AND(BD$5="Particulate", ISNUMBER(Data!$O120)), (1-Data!$O120), 1) * IF(AND($K$3="Yes", ISNUMBER(Data!$Q120)), (1-Data!$Q120), 1))</f>
        <v>0</v>
      </c>
      <c r="BE120" s="3">
        <f>IF(OR(Data!BF120="", Data!$H120="", $G120=""), 0, ((Data!BF120*Data!$H120*$G120)/2000) * IF(AND(BE$5="Particulate", ISNUMBER(Data!$O120)), (1-Data!$O120), 1) * IF(AND($K$3="Yes", ISNUMBER(Data!$Q120)), (1-Data!$Q120), 1))</f>
        <v>0</v>
      </c>
      <c r="BF120" s="3">
        <f>IF(OR(Data!BG120="", Data!$H120="", $G120=""), 0, ((Data!BG120*Data!$H120*$G120)/2000) * IF(AND(BF$5="Particulate", ISNUMBER(Data!$O120)), (1-Data!$O120), 1) * IF(AND($K$3="Yes", ISNUMBER(Data!$Q120)), (1-Data!$Q120), 1))</f>
        <v>0</v>
      </c>
      <c r="BG120" s="3">
        <f>IF(OR(Data!BH120="", Data!$H120="", $G120=""), 0, ((Data!BH120*Data!$H120*$G120)/2000) * IF(AND(BG$5="Particulate", ISNUMBER(Data!$O120)), (1-Data!$O120), 1) * IF(AND($K$3="Yes", ISNUMBER(Data!$Q120)), (1-Data!$Q120), 1))</f>
        <v>0</v>
      </c>
      <c r="BH120" s="3">
        <f>IF(OR(Data!BI120="", Data!$H120="", $G120=""), 0, ((Data!BI120*Data!$H120*$G120)/2000) * IF(AND(BH$5="Particulate", ISNUMBER(Data!$O120)), (1-Data!$O120), 1) * IF(AND($K$3="Yes", ISNUMBER(Data!$Q120)), (1-Data!$Q120), 1))</f>
        <v>0</v>
      </c>
      <c r="BI120" s="3">
        <f>IF(OR(Data!BJ120="", Data!$H120="", $G120=""), 0, ((Data!BJ120*Data!$H120*$G120)/2000) * IF(AND(BI$5="Particulate", ISNUMBER(Data!$O120)), (1-Data!$O120), 1) * IF(AND($K$3="Yes", ISNUMBER(Data!$Q120)), (1-Data!$Q120), 1))</f>
        <v>0</v>
      </c>
      <c r="BJ120" s="3">
        <f>IF(OR(Data!BK120="", Data!$H120="", $G120=""), 0, ((Data!BK120*Data!$H120*$G120)/2000) * IF(AND(BJ$5="Particulate", ISNUMBER(Data!$O120)), (1-Data!$O120), 1) * IF(AND($K$3="Yes", ISNUMBER(Data!$Q120)), (1-Data!$Q120), 1))</f>
        <v>0</v>
      </c>
      <c r="BK120" s="3">
        <f>IF(OR(Data!BL120="", Data!$H120="", $G120=""), 0, ((Data!BL120*Data!$H120*$G120)/2000) * IF(AND(BK$5="Particulate", ISNUMBER(Data!$O120)), (1-Data!$O120), 1) * IF(AND($K$3="Yes", ISNUMBER(Data!$Q120)), (1-Data!$Q120), 1))</f>
        <v>0</v>
      </c>
      <c r="BL120" s="3">
        <f>IF(OR(Data!BM120="", Data!$H120="", $G120=""), 0, ((Data!BM120*Data!$H120*$G120)/2000) * IF(AND(BL$5="Particulate", ISNUMBER(Data!$O120)), (1-Data!$O120), 1) * IF(AND($K$3="Yes", ISNUMBER(Data!$Q120)), (1-Data!$Q120), 1))</f>
        <v>0</v>
      </c>
      <c r="BM120" s="3">
        <f>IF(OR(Data!BN120="", Data!$H120="", $G120=""), 0, ((Data!BN120*Data!$H120*$G120)/2000) * IF(AND(BM$5="Particulate", ISNUMBER(Data!$O120)), (1-Data!$O120), 1) * IF(AND($K$3="Yes", ISNUMBER(Data!$Q120)), (1-Data!$Q120), 1))</f>
        <v>0</v>
      </c>
      <c r="BN120" s="3">
        <f>IF(OR(Data!BO120="", Data!$H120="", $G120=""), 0, ((Data!BO120*Data!$H120*$G120)/2000) * IF(AND(BN$5="Particulate", ISNUMBER(Data!$O120)), (1-Data!$O120), 1) * IF(AND($K$3="Yes", ISNUMBER(Data!$Q120)), (1-Data!$Q120), 1))</f>
        <v>0</v>
      </c>
      <c r="BO120" s="3">
        <f>IF(OR(Data!BP120="", Data!$H120="", $G120=""), 0, ((Data!BP120*Data!$H120*$G120)/2000) * IF(AND(BO$5="Particulate", ISNUMBER(Data!$O120)), (1-Data!$O120), 1) * IF(AND($K$3="Yes", ISNUMBER(Data!$Q120)), (1-Data!$Q120), 1))</f>
        <v>0</v>
      </c>
      <c r="BP120" s="3">
        <f>IF(OR(Data!BQ120="", Data!$H120="", $G120=""), 0, ((Data!BQ120*Data!$H120*$G120)/2000) * IF(AND(BP$5="Particulate", ISNUMBER(Data!$O120)), (1-Data!$O120), 1) * IF(AND($K$3="Yes", ISNUMBER(Data!$Q120)), (1-Data!$Q120), 1))</f>
        <v>0</v>
      </c>
      <c r="BQ120" s="3">
        <f>IF(OR(Data!BR120="", Data!$H120="", $G120=""), 0, ((Data!BR120*Data!$H120*$G120)/2000) * IF(AND(BQ$5="Particulate", ISNUMBER(Data!$O120)), (1-Data!$O120), 1) * IF(AND($K$3="Yes", ISNUMBER(Data!$Q120)), (1-Data!$Q120), 1))</f>
        <v>0</v>
      </c>
      <c r="BR120" s="3">
        <f>IF(OR(Data!BS120="", Data!$H120="", $G120=""), 0, ((Data!BS120*Data!$H120*$G120)/2000) * IF(AND(BR$5="Particulate", ISNUMBER(Data!$O120)), (1-Data!$O120), 1) * IF(AND($K$3="Yes", ISNUMBER(Data!$Q120)), (1-Data!$Q120), 1))</f>
        <v>0</v>
      </c>
      <c r="BS120" s="3">
        <f>IF(OR(Data!BT120="", Data!$H120="", $G120=""), 0, ((Data!BT120*Data!$H120*$G120)/2000) * IF(AND(BS$5="Particulate", ISNUMBER(Data!$O120)), (1-Data!$O120), 1) * IF(AND($K$3="Yes", ISNUMBER(Data!$Q120)), (1-Data!$Q120), 1))</f>
        <v>0</v>
      </c>
      <c r="BT120" s="3">
        <f>IF(OR(Data!BU120="", Data!$H120="", $G120=""), 0, ((Data!BU120*Data!$H120*$G120)/2000) * IF(AND(BT$5="Particulate", ISNUMBER(Data!$O120)), (1-Data!$O120), 1) * IF(AND($K$3="Yes", ISNUMBER(Data!$Q120)), (1-Data!$Q120), 1))</f>
        <v>0</v>
      </c>
      <c r="BU120" s="3">
        <f>IF(OR(Data!BV120="", Data!$H120="", $G120=""), 0, ((Data!BV120*Data!$H120*$G120)/2000) * IF(AND(BU$5="Particulate", ISNUMBER(Data!$O120)), (1-Data!$O120), 1) * IF(AND($K$3="Yes", ISNUMBER(Data!$Q120)), (1-Data!$Q120), 1))</f>
        <v>0</v>
      </c>
      <c r="BV120" s="3">
        <f>IF(OR(Data!BW120="", Data!$H120="", $G120=""), 0, ((Data!BW120*Data!$H120*$G120)/2000) * IF(AND(BV$5="Particulate", ISNUMBER(Data!$O120)), (1-Data!$O120), 1) * IF(AND($K$3="Yes", ISNUMBER(Data!$Q120)), (1-Data!$Q120), 1))</f>
        <v>0</v>
      </c>
      <c r="BW120" s="3">
        <f>IF(OR(Data!BX120="", Data!$H120="", $G120=""), 0, ((Data!BX120*Data!$H120*$G120)/2000) * IF(AND(BW$5="Particulate", ISNUMBER(Data!$O120)), (1-Data!$O120), 1) * IF(AND($K$3="Yes", ISNUMBER(Data!$Q120)), (1-Data!$Q120), 1))</f>
        <v>0</v>
      </c>
      <c r="BX120" s="3">
        <f>IF(OR(Data!BY120="", Data!$H120="", $G120=""), 0, ((Data!BY120*Data!$H120*$G120)/2000) * IF(AND(BX$5="Particulate", ISNUMBER(Data!$O120)), (1-Data!$O120), 1) * IF(AND($K$3="Yes", ISNUMBER(Data!$Q120)), (1-Data!$Q120), 1))</f>
        <v>0</v>
      </c>
      <c r="BY120" s="3">
        <f>IF(OR(Data!BZ120="", Data!$H120="", $G120=""), 0, ((Data!BZ120*Data!$H120*$G120)/2000) * IF(AND(BY$5="Particulate", ISNUMBER(Data!$O120)), (1-Data!$O120), 1) * IF(AND($K$3="Yes", ISNUMBER(Data!$Q120)), (1-Data!$Q120), 1))</f>
        <v>0</v>
      </c>
      <c r="BZ120" s="3">
        <f>IF(OR(Data!CA120="", Data!$H120="", $G120=""), 0, ((Data!CA120*Data!$H120*$G120)/2000) * IF(AND(BZ$5="Particulate", ISNUMBER(Data!$O120)), (1-Data!$O120), 1) * IF(AND($K$3="Yes", ISNUMBER(Data!$Q120)), (1-Data!$Q120), 1))</f>
        <v>0</v>
      </c>
    </row>
    <row r="121" spans="1:78" x14ac:dyDescent="0.25">
      <c r="A121" s="347">
        <f>Data!A121</f>
        <v>113</v>
      </c>
      <c r="B121" s="108">
        <f>Data!B121</f>
        <v>0</v>
      </c>
      <c r="C121" s="108">
        <f>Data!C121</f>
        <v>0</v>
      </c>
      <c r="D121" s="108">
        <f>Data!D121</f>
        <v>0</v>
      </c>
      <c r="E121" s="108">
        <f>Data!E121</f>
        <v>0</v>
      </c>
      <c r="F121" s="108">
        <f>Data!F121</f>
        <v>0</v>
      </c>
      <c r="G121" s="189"/>
      <c r="Q121" s="365">
        <f>IF(ISNUMBER(Data!$K121), (Data!$K121*$G121)/2000, IF(AND(ISNUMBER(Data!$H121), ISNUMBER(Data!$I121)), (Data!$H121*Data!$I121*$G121)/2000, 0))</f>
        <v>0</v>
      </c>
      <c r="R121" s="17">
        <f>IF(ISNUMBER(Data!$L121), (Data!$L121*$G121)/2000, IF(AND(ISNUMBER(Data!$H121), ISNUMBER(Data!$J121)), (Data!$H121*Data!$J121*$G121)/2000, 0)) * IF(ISNUMBER(Data!$O121), 1-Data!$O121, 1) * IF(AND($K$3="yes",ISNUMBER(Data!$Q121)),(1-Data!$Q121),1)</f>
        <v>0</v>
      </c>
      <c r="S121" s="3">
        <f>IF(OR(Data!T121="", Data!$H121="", $G121=""), 0, ((Data!T121*Data!$H121*$G121)/2000) * IF(AND(S$5="Particulate", ISNUMBER(Data!$O121)), (1-Data!$O121), 1) * IF(AND($K$3="Yes", ISNUMBER(Data!$Q121)), (1-Data!$Q121), 1))</f>
        <v>0</v>
      </c>
      <c r="T121" s="3">
        <f>IF(OR(Data!U121="", Data!$H121="", $G121=""), 0, ((Data!U121*Data!$H121*$G121)/2000) * IF(AND(T$5="Particulate", ISNUMBER(Data!$O121)), (1-Data!$O121), 1) * IF(AND($K$3="Yes", ISNUMBER(Data!$Q121)), (1-Data!$Q121), 1))</f>
        <v>0</v>
      </c>
      <c r="U121" s="3">
        <f>IF(OR(Data!V121="", Data!$H121="", $G121=""), 0, ((Data!V121*Data!$H121*$G121)/2000) * IF(AND(U$5="Particulate", ISNUMBER(Data!$O121)), (1-Data!$O121), 1) * IF(AND($K$3="Yes", ISNUMBER(Data!$Q121)), (1-Data!$Q121), 1))</f>
        <v>0</v>
      </c>
      <c r="V121" s="3">
        <f>IF(OR(Data!W121="", Data!$H121="", $G121=""), 0, ((Data!W121*Data!$H121*$G121)/2000) * IF(AND(V$5="Particulate", ISNUMBER(Data!$O121)), (1-Data!$O121), 1) * IF(AND($K$3="Yes", ISNUMBER(Data!$Q121)), (1-Data!$Q121), 1))</f>
        <v>0</v>
      </c>
      <c r="W121" s="3">
        <f>IF(OR(Data!X121="", Data!$H121="", $G121=""), 0, ((Data!X121*Data!$H121*$G121)/2000) * IF(AND(W$5="Particulate", ISNUMBER(Data!$O121)), (1-Data!$O121), 1) * IF(AND($K$3="Yes", ISNUMBER(Data!$Q121)), (1-Data!$Q121), 1))</f>
        <v>0</v>
      </c>
      <c r="X121" s="3">
        <f>IF(OR(Data!Y121="", Data!$H121="", $G121=""), 0, ((Data!Y121*Data!$H121*$G121)/2000) * IF(AND(X$5="Particulate", ISNUMBER(Data!$O121)), (1-Data!$O121), 1) * IF(AND($K$3="Yes", ISNUMBER(Data!$Q121)), (1-Data!$Q121), 1))</f>
        <v>0</v>
      </c>
      <c r="Y121" s="3">
        <f>IF(OR(Data!Z121="", Data!$H121="", $G121=""), 0, ((Data!Z121*Data!$H121*$G121)/2000) * IF(AND(Y$5="Particulate", ISNUMBER(Data!$O121)), (1-Data!$O121), 1) * IF(AND($K$3="Yes", ISNUMBER(Data!$Q121)), (1-Data!$Q121), 1))</f>
        <v>0</v>
      </c>
      <c r="Z121" s="3">
        <f>IF(OR(Data!AA121="", Data!$H121="", $G121=""), 0, ((Data!AA121*Data!$H121*$G121)/2000) * IF(AND(Z$5="Particulate", ISNUMBER(Data!$O121)), (1-Data!$O121), 1) * IF(AND($K$3="Yes", ISNUMBER(Data!$Q121)), (1-Data!$Q121), 1))</f>
        <v>0</v>
      </c>
      <c r="AA121" s="3">
        <f>IF(OR(Data!AB121="", Data!$H121="", $G121=""), 0, ((Data!AB121*Data!$H121*$G121)/2000) * IF(AND(AA$5="Particulate", ISNUMBER(Data!$O121)), (1-Data!$O121), 1) * IF(AND($K$3="Yes", ISNUMBER(Data!$Q121)), (1-Data!$Q121), 1))</f>
        <v>0</v>
      </c>
      <c r="AB121" s="3">
        <f>IF(OR(Data!AC121="", Data!$H121="", $G121=""), 0, ((Data!AC121*Data!$H121*$G121)/2000) * IF(AND(AB$5="Particulate", ISNUMBER(Data!$O121)), (1-Data!$O121), 1) * IF(AND($K$3="Yes", ISNUMBER(Data!$Q121)), (1-Data!$Q121), 1))</f>
        <v>0</v>
      </c>
      <c r="AC121" s="3">
        <f>IF(OR(Data!AD121="", Data!$H121="", $G121=""), 0, ((Data!AD121*Data!$H121*$G121)/2000) * IF(AND(AC$5="Particulate", ISNUMBER(Data!$O121)), (1-Data!$O121), 1) * IF(AND($K$3="Yes", ISNUMBER(Data!$Q121)), (1-Data!$Q121), 1))</f>
        <v>0</v>
      </c>
      <c r="AD121" s="3">
        <f>IF(OR(Data!AE121="", Data!$H121="", $G121=""), 0, ((Data!AE121*Data!$H121*$G121)/2000) * IF(AND(AD$5="Particulate", ISNUMBER(Data!$O121)), (1-Data!$O121), 1) * IF(AND($K$3="Yes", ISNUMBER(Data!$Q121)), (1-Data!$Q121), 1))</f>
        <v>0</v>
      </c>
      <c r="AE121" s="3">
        <f>IF(OR(Data!AF121="", Data!$H121="", $G121=""), 0, ((Data!AF121*Data!$H121*$G121)/2000) * IF(AND(AE$5="Particulate", ISNUMBER(Data!$O121)), (1-Data!$O121), 1) * IF(AND($K$3="Yes", ISNUMBER(Data!$Q121)), (1-Data!$Q121), 1))</f>
        <v>0</v>
      </c>
      <c r="AF121" s="3">
        <f>IF(OR(Data!AG121="", Data!$H121="", $G121=""), 0, ((Data!AG121*Data!$H121*$G121)/2000) * IF(AND(AF$5="Particulate", ISNUMBER(Data!$O121)), (1-Data!$O121), 1) * IF(AND($K$3="Yes", ISNUMBER(Data!$Q121)), (1-Data!$Q121), 1))</f>
        <v>0</v>
      </c>
      <c r="AG121" s="3">
        <f>IF(OR(Data!AH121="", Data!$H121="", $G121=""), 0, ((Data!AH121*Data!$H121*$G121)/2000) * IF(AND(AG$5="Particulate", ISNUMBER(Data!$O121)), (1-Data!$O121), 1) * IF(AND($K$3="Yes", ISNUMBER(Data!$Q121)), (1-Data!$Q121), 1))</f>
        <v>0</v>
      </c>
      <c r="AH121" s="3">
        <f>IF(OR(Data!AI121="", Data!$H121="", $G121=""), 0, ((Data!AI121*Data!$H121*$G121)/2000) * IF(AND(AH$5="Particulate", ISNUMBER(Data!$O121)), (1-Data!$O121), 1) * IF(AND($K$3="Yes", ISNUMBER(Data!$Q121)), (1-Data!$Q121), 1))</f>
        <v>0</v>
      </c>
      <c r="AI121" s="3">
        <f>IF(OR(Data!AJ121="", Data!$H121="", $G121=""), 0, ((Data!AJ121*Data!$H121*$G121)/2000) * IF(AND(AI$5="Particulate", ISNUMBER(Data!$O121)), (1-Data!$O121), 1) * IF(AND($K$3="Yes", ISNUMBER(Data!$Q121)), (1-Data!$Q121), 1))</f>
        <v>0</v>
      </c>
      <c r="AJ121" s="3">
        <f>IF(OR(Data!AK121="", Data!$H121="", $G121=""), 0, ((Data!AK121*Data!$H121*$G121)/2000) * IF(AND(AJ$5="Particulate", ISNUMBER(Data!$O121)), (1-Data!$O121), 1) * IF(AND($K$3="Yes", ISNUMBER(Data!$Q121)), (1-Data!$Q121), 1))</f>
        <v>0</v>
      </c>
      <c r="AK121" s="3">
        <f>IF(OR(Data!AL121="", Data!$H121="", $G121=""), 0, ((Data!AL121*Data!$H121*$G121)/2000) * IF(AND(AK$5="Particulate", ISNUMBER(Data!$O121)), (1-Data!$O121), 1) * IF(AND($K$3="Yes", ISNUMBER(Data!$Q121)), (1-Data!$Q121), 1))</f>
        <v>0</v>
      </c>
      <c r="AL121" s="3">
        <f>IF(OR(Data!AM121="", Data!$H121="", $G121=""), 0, ((Data!AM121*Data!$H121*$G121)/2000) * IF(AND(AL$5="Particulate", ISNUMBER(Data!$O121)), (1-Data!$O121), 1) * IF(AND($K$3="Yes", ISNUMBER(Data!$Q121)), (1-Data!$Q121), 1))</f>
        <v>0</v>
      </c>
      <c r="AM121" s="3">
        <f>IF(OR(Data!AN121="", Data!$H121="", $G121=""), 0, ((Data!AN121*Data!$H121*$G121)/2000) * IF(AND(AM$5="Particulate", ISNUMBER(Data!$O121)), (1-Data!$O121), 1) * IF(AND($K$3="Yes", ISNUMBER(Data!$Q121)), (1-Data!$Q121), 1))</f>
        <v>0</v>
      </c>
      <c r="AN121" s="3">
        <f>IF(OR(Data!AO121="", Data!$H121="", $G121=""), 0, ((Data!AO121*Data!$H121*$G121)/2000) * IF(AND(AN$5="Particulate", ISNUMBER(Data!$O121)), (1-Data!$O121), 1) * IF(AND($K$3="Yes", ISNUMBER(Data!$Q121)), (1-Data!$Q121), 1))</f>
        <v>0</v>
      </c>
      <c r="AO121" s="3">
        <f>IF(OR(Data!AP121="", Data!$H121="", $G121=""), 0, ((Data!AP121*Data!$H121*$G121)/2000) * IF(AND(AO$5="Particulate", ISNUMBER(Data!$O121)), (1-Data!$O121), 1) * IF(AND($K$3="Yes", ISNUMBER(Data!$Q121)), (1-Data!$Q121), 1))</f>
        <v>0</v>
      </c>
      <c r="AP121" s="3">
        <f>IF(OR(Data!AQ121="", Data!$H121="", $G121=""), 0, ((Data!AQ121*Data!$H121*$G121)/2000) * IF(AND(AP$5="Particulate", ISNUMBER(Data!$O121)), (1-Data!$O121), 1) * IF(AND($K$3="Yes", ISNUMBER(Data!$Q121)), (1-Data!$Q121), 1))</f>
        <v>0</v>
      </c>
      <c r="AQ121" s="3">
        <f>IF(OR(Data!AR121="", Data!$H121="", $G121=""), 0, ((Data!AR121*Data!$H121*$G121)/2000) * IF(AND(AQ$5="Particulate", ISNUMBER(Data!$O121)), (1-Data!$O121), 1) * IF(AND($K$3="Yes", ISNUMBER(Data!$Q121)), (1-Data!$Q121), 1))</f>
        <v>0</v>
      </c>
      <c r="AR121" s="3">
        <f>IF(OR(Data!AS121="", Data!$H121="", $G121=""), 0, ((Data!AS121*Data!$H121*$G121)/2000) * IF(AND(AR$5="Particulate", ISNUMBER(Data!$O121)), (1-Data!$O121), 1) * IF(AND($K$3="Yes", ISNUMBER(Data!$Q121)), (1-Data!$Q121), 1))</f>
        <v>0</v>
      </c>
      <c r="AS121" s="3">
        <f>IF(OR(Data!AT121="", Data!$H121="", $G121=""), 0, ((Data!AT121*Data!$H121*$G121)/2000) * IF(AND(AS$5="Particulate", ISNUMBER(Data!$O121)), (1-Data!$O121), 1) * IF(AND($K$3="Yes", ISNUMBER(Data!$Q121)), (1-Data!$Q121), 1))</f>
        <v>0</v>
      </c>
      <c r="AT121" s="3">
        <f>IF(OR(Data!AU121="", Data!$H121="", $G121=""), 0, ((Data!AU121*Data!$H121*$G121)/2000) * IF(AND(AT$5="Particulate", ISNUMBER(Data!$O121)), (1-Data!$O121), 1) * IF(AND($K$3="Yes", ISNUMBER(Data!$Q121)), (1-Data!$Q121), 1))</f>
        <v>0</v>
      </c>
      <c r="AU121" s="3">
        <f>IF(OR(Data!AV121="", Data!$H121="", $G121=""), 0, ((Data!AV121*Data!$H121*$G121)/2000) * IF(AND(AU$5="Particulate", ISNUMBER(Data!$O121)), (1-Data!$O121), 1) * IF(AND($K$3="Yes", ISNUMBER(Data!$Q121)), (1-Data!$Q121), 1))</f>
        <v>0</v>
      </c>
      <c r="AV121" s="3">
        <f>IF(OR(Data!AW121="", Data!$H121="", $G121=""), 0, ((Data!AW121*Data!$H121*$G121)/2000) * IF(AND(AV$5="Particulate", ISNUMBER(Data!$O121)), (1-Data!$O121), 1) * IF(AND($K$3="Yes", ISNUMBER(Data!$Q121)), (1-Data!$Q121), 1))</f>
        <v>0</v>
      </c>
      <c r="AW121" s="3">
        <f>IF(OR(Data!AX121="", Data!$H121="", $G121=""), 0, ((Data!AX121*Data!$H121*$G121)/2000) * IF(AND(AW$5="Particulate", ISNUMBER(Data!$O121)), (1-Data!$O121), 1) * IF(AND($K$3="Yes", ISNUMBER(Data!$Q121)), (1-Data!$Q121), 1))</f>
        <v>0</v>
      </c>
      <c r="AX121" s="3">
        <f>IF(OR(Data!AY121="", Data!$H121="", $G121=""), 0, ((Data!AY121*Data!$H121*$G121)/2000) * IF(AND(AX$5="Particulate", ISNUMBER(Data!$O121)), (1-Data!$O121), 1) * IF(AND($K$3="Yes", ISNUMBER(Data!$Q121)), (1-Data!$Q121), 1))</f>
        <v>0</v>
      </c>
      <c r="AY121" s="3">
        <f>IF(OR(Data!AZ121="", Data!$H121="", $G121=""), 0, ((Data!AZ121*Data!$H121*$G121)/2000) * IF(AND(AY$5="Particulate", ISNUMBER(Data!$O121)), (1-Data!$O121), 1) * IF(AND($K$3="Yes", ISNUMBER(Data!$Q121)), (1-Data!$Q121), 1))</f>
        <v>0</v>
      </c>
      <c r="AZ121" s="3">
        <f>IF(OR(Data!BA121="", Data!$H121="", $G121=""), 0, ((Data!BA121*Data!$H121*$G121)/2000) * IF(AND(AZ$5="Particulate", ISNUMBER(Data!$O121)), (1-Data!$O121), 1) * IF(AND($K$3="Yes", ISNUMBER(Data!$Q121)), (1-Data!$Q121), 1))</f>
        <v>0</v>
      </c>
      <c r="BA121" s="3">
        <f>IF(OR(Data!BB121="", Data!$H121="", $G121=""), 0, ((Data!BB121*Data!$H121*$G121)/2000) * IF(AND(BA$5="Particulate", ISNUMBER(Data!$O121)), (1-Data!$O121), 1) * IF(AND($K$3="Yes", ISNUMBER(Data!$Q121)), (1-Data!$Q121), 1))</f>
        <v>0</v>
      </c>
      <c r="BB121" s="3">
        <f>IF(OR(Data!BC121="", Data!$H121="", $G121=""), 0, ((Data!BC121*Data!$H121*$G121)/2000) * IF(AND(BB$5="Particulate", ISNUMBER(Data!$O121)), (1-Data!$O121), 1) * IF(AND($K$3="Yes", ISNUMBER(Data!$Q121)), (1-Data!$Q121), 1))</f>
        <v>0</v>
      </c>
      <c r="BC121" s="3">
        <f>IF(OR(Data!BD121="", Data!$H121="", $G121=""), 0, ((Data!BD121*Data!$H121*$G121)/2000) * IF(AND(BC$5="Particulate", ISNUMBER(Data!$O121)), (1-Data!$O121), 1) * IF(AND($K$3="Yes", ISNUMBER(Data!$Q121)), (1-Data!$Q121), 1))</f>
        <v>0</v>
      </c>
      <c r="BD121" s="3">
        <f>IF(OR(Data!BE121="", Data!$H121="", $G121=""), 0, ((Data!BE121*Data!$H121*$G121)/2000) * IF(AND(BD$5="Particulate", ISNUMBER(Data!$O121)), (1-Data!$O121), 1) * IF(AND($K$3="Yes", ISNUMBER(Data!$Q121)), (1-Data!$Q121), 1))</f>
        <v>0</v>
      </c>
      <c r="BE121" s="3">
        <f>IF(OR(Data!BF121="", Data!$H121="", $G121=""), 0, ((Data!BF121*Data!$H121*$G121)/2000) * IF(AND(BE$5="Particulate", ISNUMBER(Data!$O121)), (1-Data!$O121), 1) * IF(AND($K$3="Yes", ISNUMBER(Data!$Q121)), (1-Data!$Q121), 1))</f>
        <v>0</v>
      </c>
      <c r="BF121" s="3">
        <f>IF(OR(Data!BG121="", Data!$H121="", $G121=""), 0, ((Data!BG121*Data!$H121*$G121)/2000) * IF(AND(BF$5="Particulate", ISNUMBER(Data!$O121)), (1-Data!$O121), 1) * IF(AND($K$3="Yes", ISNUMBER(Data!$Q121)), (1-Data!$Q121), 1))</f>
        <v>0</v>
      </c>
      <c r="BG121" s="3">
        <f>IF(OR(Data!BH121="", Data!$H121="", $G121=""), 0, ((Data!BH121*Data!$H121*$G121)/2000) * IF(AND(BG$5="Particulate", ISNUMBER(Data!$O121)), (1-Data!$O121), 1) * IF(AND($K$3="Yes", ISNUMBER(Data!$Q121)), (1-Data!$Q121), 1))</f>
        <v>0</v>
      </c>
      <c r="BH121" s="3">
        <f>IF(OR(Data!BI121="", Data!$H121="", $G121=""), 0, ((Data!BI121*Data!$H121*$G121)/2000) * IF(AND(BH$5="Particulate", ISNUMBER(Data!$O121)), (1-Data!$O121), 1) * IF(AND($K$3="Yes", ISNUMBER(Data!$Q121)), (1-Data!$Q121), 1))</f>
        <v>0</v>
      </c>
      <c r="BI121" s="3">
        <f>IF(OR(Data!BJ121="", Data!$H121="", $G121=""), 0, ((Data!BJ121*Data!$H121*$G121)/2000) * IF(AND(BI$5="Particulate", ISNUMBER(Data!$O121)), (1-Data!$O121), 1) * IF(AND($K$3="Yes", ISNUMBER(Data!$Q121)), (1-Data!$Q121), 1))</f>
        <v>0</v>
      </c>
      <c r="BJ121" s="3">
        <f>IF(OR(Data!BK121="", Data!$H121="", $G121=""), 0, ((Data!BK121*Data!$H121*$G121)/2000) * IF(AND(BJ$5="Particulate", ISNUMBER(Data!$O121)), (1-Data!$O121), 1) * IF(AND($K$3="Yes", ISNUMBER(Data!$Q121)), (1-Data!$Q121), 1))</f>
        <v>0</v>
      </c>
      <c r="BK121" s="3">
        <f>IF(OR(Data!BL121="", Data!$H121="", $G121=""), 0, ((Data!BL121*Data!$H121*$G121)/2000) * IF(AND(BK$5="Particulate", ISNUMBER(Data!$O121)), (1-Data!$O121), 1) * IF(AND($K$3="Yes", ISNUMBER(Data!$Q121)), (1-Data!$Q121), 1))</f>
        <v>0</v>
      </c>
      <c r="BL121" s="3">
        <f>IF(OR(Data!BM121="", Data!$H121="", $G121=""), 0, ((Data!BM121*Data!$H121*$G121)/2000) * IF(AND(BL$5="Particulate", ISNUMBER(Data!$O121)), (1-Data!$O121), 1) * IF(AND($K$3="Yes", ISNUMBER(Data!$Q121)), (1-Data!$Q121), 1))</f>
        <v>0</v>
      </c>
      <c r="BM121" s="3">
        <f>IF(OR(Data!BN121="", Data!$H121="", $G121=""), 0, ((Data!BN121*Data!$H121*$G121)/2000) * IF(AND(BM$5="Particulate", ISNUMBER(Data!$O121)), (1-Data!$O121), 1) * IF(AND($K$3="Yes", ISNUMBER(Data!$Q121)), (1-Data!$Q121), 1))</f>
        <v>0</v>
      </c>
      <c r="BN121" s="3">
        <f>IF(OR(Data!BO121="", Data!$H121="", $G121=""), 0, ((Data!BO121*Data!$H121*$G121)/2000) * IF(AND(BN$5="Particulate", ISNUMBER(Data!$O121)), (1-Data!$O121), 1) * IF(AND($K$3="Yes", ISNUMBER(Data!$Q121)), (1-Data!$Q121), 1))</f>
        <v>0</v>
      </c>
      <c r="BO121" s="3">
        <f>IF(OR(Data!BP121="", Data!$H121="", $G121=""), 0, ((Data!BP121*Data!$H121*$G121)/2000) * IF(AND(BO$5="Particulate", ISNUMBER(Data!$O121)), (1-Data!$O121), 1) * IF(AND($K$3="Yes", ISNUMBER(Data!$Q121)), (1-Data!$Q121), 1))</f>
        <v>0</v>
      </c>
      <c r="BP121" s="3">
        <f>IF(OR(Data!BQ121="", Data!$H121="", $G121=""), 0, ((Data!BQ121*Data!$H121*$G121)/2000) * IF(AND(BP$5="Particulate", ISNUMBER(Data!$O121)), (1-Data!$O121), 1) * IF(AND($K$3="Yes", ISNUMBER(Data!$Q121)), (1-Data!$Q121), 1))</f>
        <v>0</v>
      </c>
      <c r="BQ121" s="3">
        <f>IF(OR(Data!BR121="", Data!$H121="", $G121=""), 0, ((Data!BR121*Data!$H121*$G121)/2000) * IF(AND(BQ$5="Particulate", ISNUMBER(Data!$O121)), (1-Data!$O121), 1) * IF(AND($K$3="Yes", ISNUMBER(Data!$Q121)), (1-Data!$Q121), 1))</f>
        <v>0</v>
      </c>
      <c r="BR121" s="3">
        <f>IF(OR(Data!BS121="", Data!$H121="", $G121=""), 0, ((Data!BS121*Data!$H121*$G121)/2000) * IF(AND(BR$5="Particulate", ISNUMBER(Data!$O121)), (1-Data!$O121), 1) * IF(AND($K$3="Yes", ISNUMBER(Data!$Q121)), (1-Data!$Q121), 1))</f>
        <v>0</v>
      </c>
      <c r="BS121" s="3">
        <f>IF(OR(Data!BT121="", Data!$H121="", $G121=""), 0, ((Data!BT121*Data!$H121*$G121)/2000) * IF(AND(BS$5="Particulate", ISNUMBER(Data!$O121)), (1-Data!$O121), 1) * IF(AND($K$3="Yes", ISNUMBER(Data!$Q121)), (1-Data!$Q121), 1))</f>
        <v>0</v>
      </c>
      <c r="BT121" s="3">
        <f>IF(OR(Data!BU121="", Data!$H121="", $G121=""), 0, ((Data!BU121*Data!$H121*$G121)/2000) * IF(AND(BT$5="Particulate", ISNUMBER(Data!$O121)), (1-Data!$O121), 1) * IF(AND($K$3="Yes", ISNUMBER(Data!$Q121)), (1-Data!$Q121), 1))</f>
        <v>0</v>
      </c>
      <c r="BU121" s="3">
        <f>IF(OR(Data!BV121="", Data!$H121="", $G121=""), 0, ((Data!BV121*Data!$H121*$G121)/2000) * IF(AND(BU$5="Particulate", ISNUMBER(Data!$O121)), (1-Data!$O121), 1) * IF(AND($K$3="Yes", ISNUMBER(Data!$Q121)), (1-Data!$Q121), 1))</f>
        <v>0</v>
      </c>
      <c r="BV121" s="3">
        <f>IF(OR(Data!BW121="", Data!$H121="", $G121=""), 0, ((Data!BW121*Data!$H121*$G121)/2000) * IF(AND(BV$5="Particulate", ISNUMBER(Data!$O121)), (1-Data!$O121), 1) * IF(AND($K$3="Yes", ISNUMBER(Data!$Q121)), (1-Data!$Q121), 1))</f>
        <v>0</v>
      </c>
      <c r="BW121" s="3">
        <f>IF(OR(Data!BX121="", Data!$H121="", $G121=""), 0, ((Data!BX121*Data!$H121*$G121)/2000) * IF(AND(BW$5="Particulate", ISNUMBER(Data!$O121)), (1-Data!$O121), 1) * IF(AND($K$3="Yes", ISNUMBER(Data!$Q121)), (1-Data!$Q121), 1))</f>
        <v>0</v>
      </c>
      <c r="BX121" s="3">
        <f>IF(OR(Data!BY121="", Data!$H121="", $G121=""), 0, ((Data!BY121*Data!$H121*$G121)/2000) * IF(AND(BX$5="Particulate", ISNUMBER(Data!$O121)), (1-Data!$O121), 1) * IF(AND($K$3="Yes", ISNUMBER(Data!$Q121)), (1-Data!$Q121), 1))</f>
        <v>0</v>
      </c>
      <c r="BY121" s="3">
        <f>IF(OR(Data!BZ121="", Data!$H121="", $G121=""), 0, ((Data!BZ121*Data!$H121*$G121)/2000) * IF(AND(BY$5="Particulate", ISNUMBER(Data!$O121)), (1-Data!$O121), 1) * IF(AND($K$3="Yes", ISNUMBER(Data!$Q121)), (1-Data!$Q121), 1))</f>
        <v>0</v>
      </c>
      <c r="BZ121" s="3">
        <f>IF(OR(Data!CA121="", Data!$H121="", $G121=""), 0, ((Data!CA121*Data!$H121*$G121)/2000) * IF(AND(BZ$5="Particulate", ISNUMBER(Data!$O121)), (1-Data!$O121), 1) * IF(AND($K$3="Yes", ISNUMBER(Data!$Q121)), (1-Data!$Q121), 1))</f>
        <v>0</v>
      </c>
    </row>
    <row r="122" spans="1:78" x14ac:dyDescent="0.25">
      <c r="A122" s="347">
        <f>Data!A122</f>
        <v>114</v>
      </c>
      <c r="B122" s="108">
        <f>Data!B122</f>
        <v>0</v>
      </c>
      <c r="C122" s="108">
        <f>Data!C122</f>
        <v>0</v>
      </c>
      <c r="D122" s="108">
        <f>Data!D122</f>
        <v>0</v>
      </c>
      <c r="E122" s="108">
        <f>Data!E122</f>
        <v>0</v>
      </c>
      <c r="F122" s="108">
        <f>Data!F122</f>
        <v>0</v>
      </c>
      <c r="G122" s="189"/>
      <c r="Q122" s="365">
        <f>IF(ISNUMBER(Data!$K122), (Data!$K122*$G122)/2000, IF(AND(ISNUMBER(Data!$H122), ISNUMBER(Data!$I122)), (Data!$H122*Data!$I122*$G122)/2000, 0))</f>
        <v>0</v>
      </c>
      <c r="R122" s="17">
        <f>IF(ISNUMBER(Data!$L122), (Data!$L122*$G122)/2000, IF(AND(ISNUMBER(Data!$H122), ISNUMBER(Data!$J122)), (Data!$H122*Data!$J122*$G122)/2000, 0)) * IF(ISNUMBER(Data!$O122), 1-Data!$O122, 1) * IF(AND($K$3="yes",ISNUMBER(Data!$Q122)),(1-Data!$Q122),1)</f>
        <v>0</v>
      </c>
      <c r="S122" s="3">
        <f>IF(OR(Data!T122="", Data!$H122="", $G122=""), 0, ((Data!T122*Data!$H122*$G122)/2000) * IF(AND(S$5="Particulate", ISNUMBER(Data!$O122)), (1-Data!$O122), 1) * IF(AND($K$3="Yes", ISNUMBER(Data!$Q122)), (1-Data!$Q122), 1))</f>
        <v>0</v>
      </c>
      <c r="T122" s="3">
        <f>IF(OR(Data!U122="", Data!$H122="", $G122=""), 0, ((Data!U122*Data!$H122*$G122)/2000) * IF(AND(T$5="Particulate", ISNUMBER(Data!$O122)), (1-Data!$O122), 1) * IF(AND($K$3="Yes", ISNUMBER(Data!$Q122)), (1-Data!$Q122), 1))</f>
        <v>0</v>
      </c>
      <c r="U122" s="3">
        <f>IF(OR(Data!V122="", Data!$H122="", $G122=""), 0, ((Data!V122*Data!$H122*$G122)/2000) * IF(AND(U$5="Particulate", ISNUMBER(Data!$O122)), (1-Data!$O122), 1) * IF(AND($K$3="Yes", ISNUMBER(Data!$Q122)), (1-Data!$Q122), 1))</f>
        <v>0</v>
      </c>
      <c r="V122" s="3">
        <f>IF(OR(Data!W122="", Data!$H122="", $G122=""), 0, ((Data!W122*Data!$H122*$G122)/2000) * IF(AND(V$5="Particulate", ISNUMBER(Data!$O122)), (1-Data!$O122), 1) * IF(AND($K$3="Yes", ISNUMBER(Data!$Q122)), (1-Data!$Q122), 1))</f>
        <v>0</v>
      </c>
      <c r="W122" s="3">
        <f>IF(OR(Data!X122="", Data!$H122="", $G122=""), 0, ((Data!X122*Data!$H122*$G122)/2000) * IF(AND(W$5="Particulate", ISNUMBER(Data!$O122)), (1-Data!$O122), 1) * IF(AND($K$3="Yes", ISNUMBER(Data!$Q122)), (1-Data!$Q122), 1))</f>
        <v>0</v>
      </c>
      <c r="X122" s="3">
        <f>IF(OR(Data!Y122="", Data!$H122="", $G122=""), 0, ((Data!Y122*Data!$H122*$G122)/2000) * IF(AND(X$5="Particulate", ISNUMBER(Data!$O122)), (1-Data!$O122), 1) * IF(AND($K$3="Yes", ISNUMBER(Data!$Q122)), (1-Data!$Q122), 1))</f>
        <v>0</v>
      </c>
      <c r="Y122" s="3">
        <f>IF(OR(Data!Z122="", Data!$H122="", $G122=""), 0, ((Data!Z122*Data!$H122*$G122)/2000) * IF(AND(Y$5="Particulate", ISNUMBER(Data!$O122)), (1-Data!$O122), 1) * IF(AND($K$3="Yes", ISNUMBER(Data!$Q122)), (1-Data!$Q122), 1))</f>
        <v>0</v>
      </c>
      <c r="Z122" s="3">
        <f>IF(OR(Data!AA122="", Data!$H122="", $G122=""), 0, ((Data!AA122*Data!$H122*$G122)/2000) * IF(AND(Z$5="Particulate", ISNUMBER(Data!$O122)), (1-Data!$O122), 1) * IF(AND($K$3="Yes", ISNUMBER(Data!$Q122)), (1-Data!$Q122), 1))</f>
        <v>0</v>
      </c>
      <c r="AA122" s="3">
        <f>IF(OR(Data!AB122="", Data!$H122="", $G122=""), 0, ((Data!AB122*Data!$H122*$G122)/2000) * IF(AND(AA$5="Particulate", ISNUMBER(Data!$O122)), (1-Data!$O122), 1) * IF(AND($K$3="Yes", ISNUMBER(Data!$Q122)), (1-Data!$Q122), 1))</f>
        <v>0</v>
      </c>
      <c r="AB122" s="3">
        <f>IF(OR(Data!AC122="", Data!$H122="", $G122=""), 0, ((Data!AC122*Data!$H122*$G122)/2000) * IF(AND(AB$5="Particulate", ISNUMBER(Data!$O122)), (1-Data!$O122), 1) * IF(AND($K$3="Yes", ISNUMBER(Data!$Q122)), (1-Data!$Q122), 1))</f>
        <v>0</v>
      </c>
      <c r="AC122" s="3">
        <f>IF(OR(Data!AD122="", Data!$H122="", $G122=""), 0, ((Data!AD122*Data!$H122*$G122)/2000) * IF(AND(AC$5="Particulate", ISNUMBER(Data!$O122)), (1-Data!$O122), 1) * IF(AND($K$3="Yes", ISNUMBER(Data!$Q122)), (1-Data!$Q122), 1))</f>
        <v>0</v>
      </c>
      <c r="AD122" s="3">
        <f>IF(OR(Data!AE122="", Data!$H122="", $G122=""), 0, ((Data!AE122*Data!$H122*$G122)/2000) * IF(AND(AD$5="Particulate", ISNUMBER(Data!$O122)), (1-Data!$O122), 1) * IF(AND($K$3="Yes", ISNUMBER(Data!$Q122)), (1-Data!$Q122), 1))</f>
        <v>0</v>
      </c>
      <c r="AE122" s="3">
        <f>IF(OR(Data!AF122="", Data!$H122="", $G122=""), 0, ((Data!AF122*Data!$H122*$G122)/2000) * IF(AND(AE$5="Particulate", ISNUMBER(Data!$O122)), (1-Data!$O122), 1) * IF(AND($K$3="Yes", ISNUMBER(Data!$Q122)), (1-Data!$Q122), 1))</f>
        <v>0</v>
      </c>
      <c r="AF122" s="3">
        <f>IF(OR(Data!AG122="", Data!$H122="", $G122=""), 0, ((Data!AG122*Data!$H122*$G122)/2000) * IF(AND(AF$5="Particulate", ISNUMBER(Data!$O122)), (1-Data!$O122), 1) * IF(AND($K$3="Yes", ISNUMBER(Data!$Q122)), (1-Data!$Q122), 1))</f>
        <v>0</v>
      </c>
      <c r="AG122" s="3">
        <f>IF(OR(Data!AH122="", Data!$H122="", $G122=""), 0, ((Data!AH122*Data!$H122*$G122)/2000) * IF(AND(AG$5="Particulate", ISNUMBER(Data!$O122)), (1-Data!$O122), 1) * IF(AND($K$3="Yes", ISNUMBER(Data!$Q122)), (1-Data!$Q122), 1))</f>
        <v>0</v>
      </c>
      <c r="AH122" s="3">
        <f>IF(OR(Data!AI122="", Data!$H122="", $G122=""), 0, ((Data!AI122*Data!$H122*$G122)/2000) * IF(AND(AH$5="Particulate", ISNUMBER(Data!$O122)), (1-Data!$O122), 1) * IF(AND($K$3="Yes", ISNUMBER(Data!$Q122)), (1-Data!$Q122), 1))</f>
        <v>0</v>
      </c>
      <c r="AI122" s="3">
        <f>IF(OR(Data!AJ122="", Data!$H122="", $G122=""), 0, ((Data!AJ122*Data!$H122*$G122)/2000) * IF(AND(AI$5="Particulate", ISNUMBER(Data!$O122)), (1-Data!$O122), 1) * IF(AND($K$3="Yes", ISNUMBER(Data!$Q122)), (1-Data!$Q122), 1))</f>
        <v>0</v>
      </c>
      <c r="AJ122" s="3">
        <f>IF(OR(Data!AK122="", Data!$H122="", $G122=""), 0, ((Data!AK122*Data!$H122*$G122)/2000) * IF(AND(AJ$5="Particulate", ISNUMBER(Data!$O122)), (1-Data!$O122), 1) * IF(AND($K$3="Yes", ISNUMBER(Data!$Q122)), (1-Data!$Q122), 1))</f>
        <v>0</v>
      </c>
      <c r="AK122" s="3">
        <f>IF(OR(Data!AL122="", Data!$H122="", $G122=""), 0, ((Data!AL122*Data!$H122*$G122)/2000) * IF(AND(AK$5="Particulate", ISNUMBER(Data!$O122)), (1-Data!$O122), 1) * IF(AND($K$3="Yes", ISNUMBER(Data!$Q122)), (1-Data!$Q122), 1))</f>
        <v>0</v>
      </c>
      <c r="AL122" s="3">
        <f>IF(OR(Data!AM122="", Data!$H122="", $G122=""), 0, ((Data!AM122*Data!$H122*$G122)/2000) * IF(AND(AL$5="Particulate", ISNUMBER(Data!$O122)), (1-Data!$O122), 1) * IF(AND($K$3="Yes", ISNUMBER(Data!$Q122)), (1-Data!$Q122), 1))</f>
        <v>0</v>
      </c>
      <c r="AM122" s="3">
        <f>IF(OR(Data!AN122="", Data!$H122="", $G122=""), 0, ((Data!AN122*Data!$H122*$G122)/2000) * IF(AND(AM$5="Particulate", ISNUMBER(Data!$O122)), (1-Data!$O122), 1) * IF(AND($K$3="Yes", ISNUMBER(Data!$Q122)), (1-Data!$Q122), 1))</f>
        <v>0</v>
      </c>
      <c r="AN122" s="3">
        <f>IF(OR(Data!AO122="", Data!$H122="", $G122=""), 0, ((Data!AO122*Data!$H122*$G122)/2000) * IF(AND(AN$5="Particulate", ISNUMBER(Data!$O122)), (1-Data!$O122), 1) * IF(AND($K$3="Yes", ISNUMBER(Data!$Q122)), (1-Data!$Q122), 1))</f>
        <v>0</v>
      </c>
      <c r="AO122" s="3">
        <f>IF(OR(Data!AP122="", Data!$H122="", $G122=""), 0, ((Data!AP122*Data!$H122*$G122)/2000) * IF(AND(AO$5="Particulate", ISNUMBER(Data!$O122)), (1-Data!$O122), 1) * IF(AND($K$3="Yes", ISNUMBER(Data!$Q122)), (1-Data!$Q122), 1))</f>
        <v>0</v>
      </c>
      <c r="AP122" s="3">
        <f>IF(OR(Data!AQ122="", Data!$H122="", $G122=""), 0, ((Data!AQ122*Data!$H122*$G122)/2000) * IF(AND(AP$5="Particulate", ISNUMBER(Data!$O122)), (1-Data!$O122), 1) * IF(AND($K$3="Yes", ISNUMBER(Data!$Q122)), (1-Data!$Q122), 1))</f>
        <v>0</v>
      </c>
      <c r="AQ122" s="3">
        <f>IF(OR(Data!AR122="", Data!$H122="", $G122=""), 0, ((Data!AR122*Data!$H122*$G122)/2000) * IF(AND(AQ$5="Particulate", ISNUMBER(Data!$O122)), (1-Data!$O122), 1) * IF(AND($K$3="Yes", ISNUMBER(Data!$Q122)), (1-Data!$Q122), 1))</f>
        <v>0</v>
      </c>
      <c r="AR122" s="3">
        <f>IF(OR(Data!AS122="", Data!$H122="", $G122=""), 0, ((Data!AS122*Data!$H122*$G122)/2000) * IF(AND(AR$5="Particulate", ISNUMBER(Data!$O122)), (1-Data!$O122), 1) * IF(AND($K$3="Yes", ISNUMBER(Data!$Q122)), (1-Data!$Q122), 1))</f>
        <v>0</v>
      </c>
      <c r="AS122" s="3">
        <f>IF(OR(Data!AT122="", Data!$H122="", $G122=""), 0, ((Data!AT122*Data!$H122*$G122)/2000) * IF(AND(AS$5="Particulate", ISNUMBER(Data!$O122)), (1-Data!$O122), 1) * IF(AND($K$3="Yes", ISNUMBER(Data!$Q122)), (1-Data!$Q122), 1))</f>
        <v>0</v>
      </c>
      <c r="AT122" s="3">
        <f>IF(OR(Data!AU122="", Data!$H122="", $G122=""), 0, ((Data!AU122*Data!$H122*$G122)/2000) * IF(AND(AT$5="Particulate", ISNUMBER(Data!$O122)), (1-Data!$O122), 1) * IF(AND($K$3="Yes", ISNUMBER(Data!$Q122)), (1-Data!$Q122), 1))</f>
        <v>0</v>
      </c>
      <c r="AU122" s="3">
        <f>IF(OR(Data!AV122="", Data!$H122="", $G122=""), 0, ((Data!AV122*Data!$H122*$G122)/2000) * IF(AND(AU$5="Particulate", ISNUMBER(Data!$O122)), (1-Data!$O122), 1) * IF(AND($K$3="Yes", ISNUMBER(Data!$Q122)), (1-Data!$Q122), 1))</f>
        <v>0</v>
      </c>
      <c r="AV122" s="3">
        <f>IF(OR(Data!AW122="", Data!$H122="", $G122=""), 0, ((Data!AW122*Data!$H122*$G122)/2000) * IF(AND(AV$5="Particulate", ISNUMBER(Data!$O122)), (1-Data!$O122), 1) * IF(AND($K$3="Yes", ISNUMBER(Data!$Q122)), (1-Data!$Q122), 1))</f>
        <v>0</v>
      </c>
      <c r="AW122" s="3">
        <f>IF(OR(Data!AX122="", Data!$H122="", $G122=""), 0, ((Data!AX122*Data!$H122*$G122)/2000) * IF(AND(AW$5="Particulate", ISNUMBER(Data!$O122)), (1-Data!$O122), 1) * IF(AND($K$3="Yes", ISNUMBER(Data!$Q122)), (1-Data!$Q122), 1))</f>
        <v>0</v>
      </c>
      <c r="AX122" s="3">
        <f>IF(OR(Data!AY122="", Data!$H122="", $G122=""), 0, ((Data!AY122*Data!$H122*$G122)/2000) * IF(AND(AX$5="Particulate", ISNUMBER(Data!$O122)), (1-Data!$O122), 1) * IF(AND($K$3="Yes", ISNUMBER(Data!$Q122)), (1-Data!$Q122), 1))</f>
        <v>0</v>
      </c>
      <c r="AY122" s="3">
        <f>IF(OR(Data!AZ122="", Data!$H122="", $G122=""), 0, ((Data!AZ122*Data!$H122*$G122)/2000) * IF(AND(AY$5="Particulate", ISNUMBER(Data!$O122)), (1-Data!$O122), 1) * IF(AND($K$3="Yes", ISNUMBER(Data!$Q122)), (1-Data!$Q122), 1))</f>
        <v>0</v>
      </c>
      <c r="AZ122" s="3">
        <f>IF(OR(Data!BA122="", Data!$H122="", $G122=""), 0, ((Data!BA122*Data!$H122*$G122)/2000) * IF(AND(AZ$5="Particulate", ISNUMBER(Data!$O122)), (1-Data!$O122), 1) * IF(AND($K$3="Yes", ISNUMBER(Data!$Q122)), (1-Data!$Q122), 1))</f>
        <v>0</v>
      </c>
      <c r="BA122" s="3">
        <f>IF(OR(Data!BB122="", Data!$H122="", $G122=""), 0, ((Data!BB122*Data!$H122*$G122)/2000) * IF(AND(BA$5="Particulate", ISNUMBER(Data!$O122)), (1-Data!$O122), 1) * IF(AND($K$3="Yes", ISNUMBER(Data!$Q122)), (1-Data!$Q122), 1))</f>
        <v>0</v>
      </c>
      <c r="BB122" s="3">
        <f>IF(OR(Data!BC122="", Data!$H122="", $G122=""), 0, ((Data!BC122*Data!$H122*$G122)/2000) * IF(AND(BB$5="Particulate", ISNUMBER(Data!$O122)), (1-Data!$O122), 1) * IF(AND($K$3="Yes", ISNUMBER(Data!$Q122)), (1-Data!$Q122), 1))</f>
        <v>0</v>
      </c>
      <c r="BC122" s="3">
        <f>IF(OR(Data!BD122="", Data!$H122="", $G122=""), 0, ((Data!BD122*Data!$H122*$G122)/2000) * IF(AND(BC$5="Particulate", ISNUMBER(Data!$O122)), (1-Data!$O122), 1) * IF(AND($K$3="Yes", ISNUMBER(Data!$Q122)), (1-Data!$Q122), 1))</f>
        <v>0</v>
      </c>
      <c r="BD122" s="3">
        <f>IF(OR(Data!BE122="", Data!$H122="", $G122=""), 0, ((Data!BE122*Data!$H122*$G122)/2000) * IF(AND(BD$5="Particulate", ISNUMBER(Data!$O122)), (1-Data!$O122), 1) * IF(AND($K$3="Yes", ISNUMBER(Data!$Q122)), (1-Data!$Q122), 1))</f>
        <v>0</v>
      </c>
      <c r="BE122" s="3">
        <f>IF(OR(Data!BF122="", Data!$H122="", $G122=""), 0, ((Data!BF122*Data!$H122*$G122)/2000) * IF(AND(BE$5="Particulate", ISNUMBER(Data!$O122)), (1-Data!$O122), 1) * IF(AND($K$3="Yes", ISNUMBER(Data!$Q122)), (1-Data!$Q122), 1))</f>
        <v>0</v>
      </c>
      <c r="BF122" s="3">
        <f>IF(OR(Data!BG122="", Data!$H122="", $G122=""), 0, ((Data!BG122*Data!$H122*$G122)/2000) * IF(AND(BF$5="Particulate", ISNUMBER(Data!$O122)), (1-Data!$O122), 1) * IF(AND($K$3="Yes", ISNUMBER(Data!$Q122)), (1-Data!$Q122), 1))</f>
        <v>0</v>
      </c>
      <c r="BG122" s="3">
        <f>IF(OR(Data!BH122="", Data!$H122="", $G122=""), 0, ((Data!BH122*Data!$H122*$G122)/2000) * IF(AND(BG$5="Particulate", ISNUMBER(Data!$O122)), (1-Data!$O122), 1) * IF(AND($K$3="Yes", ISNUMBER(Data!$Q122)), (1-Data!$Q122), 1))</f>
        <v>0</v>
      </c>
      <c r="BH122" s="3">
        <f>IF(OR(Data!BI122="", Data!$H122="", $G122=""), 0, ((Data!BI122*Data!$H122*$G122)/2000) * IF(AND(BH$5="Particulate", ISNUMBER(Data!$O122)), (1-Data!$O122), 1) * IF(AND($K$3="Yes", ISNUMBER(Data!$Q122)), (1-Data!$Q122), 1))</f>
        <v>0</v>
      </c>
      <c r="BI122" s="3">
        <f>IF(OR(Data!BJ122="", Data!$H122="", $G122=""), 0, ((Data!BJ122*Data!$H122*$G122)/2000) * IF(AND(BI$5="Particulate", ISNUMBER(Data!$O122)), (1-Data!$O122), 1) * IF(AND($K$3="Yes", ISNUMBER(Data!$Q122)), (1-Data!$Q122), 1))</f>
        <v>0</v>
      </c>
      <c r="BJ122" s="3">
        <f>IF(OR(Data!BK122="", Data!$H122="", $G122=""), 0, ((Data!BK122*Data!$H122*$G122)/2000) * IF(AND(BJ$5="Particulate", ISNUMBER(Data!$O122)), (1-Data!$O122), 1) * IF(AND($K$3="Yes", ISNUMBER(Data!$Q122)), (1-Data!$Q122), 1))</f>
        <v>0</v>
      </c>
      <c r="BK122" s="3">
        <f>IF(OR(Data!BL122="", Data!$H122="", $G122=""), 0, ((Data!BL122*Data!$H122*$G122)/2000) * IF(AND(BK$5="Particulate", ISNUMBER(Data!$O122)), (1-Data!$O122), 1) * IF(AND($K$3="Yes", ISNUMBER(Data!$Q122)), (1-Data!$Q122), 1))</f>
        <v>0</v>
      </c>
      <c r="BL122" s="3">
        <f>IF(OR(Data!BM122="", Data!$H122="", $G122=""), 0, ((Data!BM122*Data!$H122*$G122)/2000) * IF(AND(BL$5="Particulate", ISNUMBER(Data!$O122)), (1-Data!$O122), 1) * IF(AND($K$3="Yes", ISNUMBER(Data!$Q122)), (1-Data!$Q122), 1))</f>
        <v>0</v>
      </c>
      <c r="BM122" s="3">
        <f>IF(OR(Data!BN122="", Data!$H122="", $G122=""), 0, ((Data!BN122*Data!$H122*$G122)/2000) * IF(AND(BM$5="Particulate", ISNUMBER(Data!$O122)), (1-Data!$O122), 1) * IF(AND($K$3="Yes", ISNUMBER(Data!$Q122)), (1-Data!$Q122), 1))</f>
        <v>0</v>
      </c>
      <c r="BN122" s="3">
        <f>IF(OR(Data!BO122="", Data!$H122="", $G122=""), 0, ((Data!BO122*Data!$H122*$G122)/2000) * IF(AND(BN$5="Particulate", ISNUMBER(Data!$O122)), (1-Data!$O122), 1) * IF(AND($K$3="Yes", ISNUMBER(Data!$Q122)), (1-Data!$Q122), 1))</f>
        <v>0</v>
      </c>
      <c r="BO122" s="3">
        <f>IF(OR(Data!BP122="", Data!$H122="", $G122=""), 0, ((Data!BP122*Data!$H122*$G122)/2000) * IF(AND(BO$5="Particulate", ISNUMBER(Data!$O122)), (1-Data!$O122), 1) * IF(AND($K$3="Yes", ISNUMBER(Data!$Q122)), (1-Data!$Q122), 1))</f>
        <v>0</v>
      </c>
      <c r="BP122" s="3">
        <f>IF(OR(Data!BQ122="", Data!$H122="", $G122=""), 0, ((Data!BQ122*Data!$H122*$G122)/2000) * IF(AND(BP$5="Particulate", ISNUMBER(Data!$O122)), (1-Data!$O122), 1) * IF(AND($K$3="Yes", ISNUMBER(Data!$Q122)), (1-Data!$Q122), 1))</f>
        <v>0</v>
      </c>
      <c r="BQ122" s="3">
        <f>IF(OR(Data!BR122="", Data!$H122="", $G122=""), 0, ((Data!BR122*Data!$H122*$G122)/2000) * IF(AND(BQ$5="Particulate", ISNUMBER(Data!$O122)), (1-Data!$O122), 1) * IF(AND($K$3="Yes", ISNUMBER(Data!$Q122)), (1-Data!$Q122), 1))</f>
        <v>0</v>
      </c>
      <c r="BR122" s="3">
        <f>IF(OR(Data!BS122="", Data!$H122="", $G122=""), 0, ((Data!BS122*Data!$H122*$G122)/2000) * IF(AND(BR$5="Particulate", ISNUMBER(Data!$O122)), (1-Data!$O122), 1) * IF(AND($K$3="Yes", ISNUMBER(Data!$Q122)), (1-Data!$Q122), 1))</f>
        <v>0</v>
      </c>
      <c r="BS122" s="3">
        <f>IF(OR(Data!BT122="", Data!$H122="", $G122=""), 0, ((Data!BT122*Data!$H122*$G122)/2000) * IF(AND(BS$5="Particulate", ISNUMBER(Data!$O122)), (1-Data!$O122), 1) * IF(AND($K$3="Yes", ISNUMBER(Data!$Q122)), (1-Data!$Q122), 1))</f>
        <v>0</v>
      </c>
      <c r="BT122" s="3">
        <f>IF(OR(Data!BU122="", Data!$H122="", $G122=""), 0, ((Data!BU122*Data!$H122*$G122)/2000) * IF(AND(BT$5="Particulate", ISNUMBER(Data!$O122)), (1-Data!$O122), 1) * IF(AND($K$3="Yes", ISNUMBER(Data!$Q122)), (1-Data!$Q122), 1))</f>
        <v>0</v>
      </c>
      <c r="BU122" s="3">
        <f>IF(OR(Data!BV122="", Data!$H122="", $G122=""), 0, ((Data!BV122*Data!$H122*$G122)/2000) * IF(AND(BU$5="Particulate", ISNUMBER(Data!$O122)), (1-Data!$O122), 1) * IF(AND($K$3="Yes", ISNUMBER(Data!$Q122)), (1-Data!$Q122), 1))</f>
        <v>0</v>
      </c>
      <c r="BV122" s="3">
        <f>IF(OR(Data!BW122="", Data!$H122="", $G122=""), 0, ((Data!BW122*Data!$H122*$G122)/2000) * IF(AND(BV$5="Particulate", ISNUMBER(Data!$O122)), (1-Data!$O122), 1) * IF(AND($K$3="Yes", ISNUMBER(Data!$Q122)), (1-Data!$Q122), 1))</f>
        <v>0</v>
      </c>
      <c r="BW122" s="3">
        <f>IF(OR(Data!BX122="", Data!$H122="", $G122=""), 0, ((Data!BX122*Data!$H122*$G122)/2000) * IF(AND(BW$5="Particulate", ISNUMBER(Data!$O122)), (1-Data!$O122), 1) * IF(AND($K$3="Yes", ISNUMBER(Data!$Q122)), (1-Data!$Q122), 1))</f>
        <v>0</v>
      </c>
      <c r="BX122" s="3">
        <f>IF(OR(Data!BY122="", Data!$H122="", $G122=""), 0, ((Data!BY122*Data!$H122*$G122)/2000) * IF(AND(BX$5="Particulate", ISNUMBER(Data!$O122)), (1-Data!$O122), 1) * IF(AND($K$3="Yes", ISNUMBER(Data!$Q122)), (1-Data!$Q122), 1))</f>
        <v>0</v>
      </c>
      <c r="BY122" s="3">
        <f>IF(OR(Data!BZ122="", Data!$H122="", $G122=""), 0, ((Data!BZ122*Data!$H122*$G122)/2000) * IF(AND(BY$5="Particulate", ISNUMBER(Data!$O122)), (1-Data!$O122), 1) * IF(AND($K$3="Yes", ISNUMBER(Data!$Q122)), (1-Data!$Q122), 1))</f>
        <v>0</v>
      </c>
      <c r="BZ122" s="3">
        <f>IF(OR(Data!CA122="", Data!$H122="", $G122=""), 0, ((Data!CA122*Data!$H122*$G122)/2000) * IF(AND(BZ$5="Particulate", ISNUMBER(Data!$O122)), (1-Data!$O122), 1) * IF(AND($K$3="Yes", ISNUMBER(Data!$Q122)), (1-Data!$Q122), 1))</f>
        <v>0</v>
      </c>
    </row>
    <row r="123" spans="1:78" x14ac:dyDescent="0.25">
      <c r="A123" s="347">
        <f>Data!A123</f>
        <v>115</v>
      </c>
      <c r="B123" s="108">
        <f>Data!B123</f>
        <v>0</v>
      </c>
      <c r="C123" s="108">
        <f>Data!C123</f>
        <v>0</v>
      </c>
      <c r="D123" s="108">
        <f>Data!D123</f>
        <v>0</v>
      </c>
      <c r="E123" s="108">
        <f>Data!E123</f>
        <v>0</v>
      </c>
      <c r="F123" s="108">
        <f>Data!F123</f>
        <v>0</v>
      </c>
      <c r="G123" s="189"/>
      <c r="Q123" s="365">
        <f>IF(ISNUMBER(Data!$K123), (Data!$K123*$G123)/2000, IF(AND(ISNUMBER(Data!$H123), ISNUMBER(Data!$I123)), (Data!$H123*Data!$I123*$G123)/2000, 0))</f>
        <v>0</v>
      </c>
      <c r="R123" s="17">
        <f>IF(ISNUMBER(Data!$L123), (Data!$L123*$G123)/2000, IF(AND(ISNUMBER(Data!$H123), ISNUMBER(Data!$J123)), (Data!$H123*Data!$J123*$G123)/2000, 0)) * IF(ISNUMBER(Data!$O123), 1-Data!$O123, 1) * IF(AND($K$3="yes",ISNUMBER(Data!$Q123)),(1-Data!$Q123),1)</f>
        <v>0</v>
      </c>
      <c r="S123" s="3">
        <f>IF(OR(Data!T123="", Data!$H123="", $G123=""), 0, ((Data!T123*Data!$H123*$G123)/2000) * IF(AND(S$5="Particulate", ISNUMBER(Data!$O123)), (1-Data!$O123), 1) * IF(AND($K$3="Yes", ISNUMBER(Data!$Q123)), (1-Data!$Q123), 1))</f>
        <v>0</v>
      </c>
      <c r="T123" s="3">
        <f>IF(OR(Data!U123="", Data!$H123="", $G123=""), 0, ((Data!U123*Data!$H123*$G123)/2000) * IF(AND(T$5="Particulate", ISNUMBER(Data!$O123)), (1-Data!$O123), 1) * IF(AND($K$3="Yes", ISNUMBER(Data!$Q123)), (1-Data!$Q123), 1))</f>
        <v>0</v>
      </c>
      <c r="U123" s="3">
        <f>IF(OR(Data!V123="", Data!$H123="", $G123=""), 0, ((Data!V123*Data!$H123*$G123)/2000) * IF(AND(U$5="Particulate", ISNUMBER(Data!$O123)), (1-Data!$O123), 1) * IF(AND($K$3="Yes", ISNUMBER(Data!$Q123)), (1-Data!$Q123), 1))</f>
        <v>0</v>
      </c>
      <c r="V123" s="3">
        <f>IF(OR(Data!W123="", Data!$H123="", $G123=""), 0, ((Data!W123*Data!$H123*$G123)/2000) * IF(AND(V$5="Particulate", ISNUMBER(Data!$O123)), (1-Data!$O123), 1) * IF(AND($K$3="Yes", ISNUMBER(Data!$Q123)), (1-Data!$Q123), 1))</f>
        <v>0</v>
      </c>
      <c r="W123" s="3">
        <f>IF(OR(Data!X123="", Data!$H123="", $G123=""), 0, ((Data!X123*Data!$H123*$G123)/2000) * IF(AND(W$5="Particulate", ISNUMBER(Data!$O123)), (1-Data!$O123), 1) * IF(AND($K$3="Yes", ISNUMBER(Data!$Q123)), (1-Data!$Q123), 1))</f>
        <v>0</v>
      </c>
      <c r="X123" s="3">
        <f>IF(OR(Data!Y123="", Data!$H123="", $G123=""), 0, ((Data!Y123*Data!$H123*$G123)/2000) * IF(AND(X$5="Particulate", ISNUMBER(Data!$O123)), (1-Data!$O123), 1) * IF(AND($K$3="Yes", ISNUMBER(Data!$Q123)), (1-Data!$Q123), 1))</f>
        <v>0</v>
      </c>
      <c r="Y123" s="3">
        <f>IF(OR(Data!Z123="", Data!$H123="", $G123=""), 0, ((Data!Z123*Data!$H123*$G123)/2000) * IF(AND(Y$5="Particulate", ISNUMBER(Data!$O123)), (1-Data!$O123), 1) * IF(AND($K$3="Yes", ISNUMBER(Data!$Q123)), (1-Data!$Q123), 1))</f>
        <v>0</v>
      </c>
      <c r="Z123" s="3">
        <f>IF(OR(Data!AA123="", Data!$H123="", $G123=""), 0, ((Data!AA123*Data!$H123*$G123)/2000) * IF(AND(Z$5="Particulate", ISNUMBER(Data!$O123)), (1-Data!$O123), 1) * IF(AND($K$3="Yes", ISNUMBER(Data!$Q123)), (1-Data!$Q123), 1))</f>
        <v>0</v>
      </c>
      <c r="AA123" s="3">
        <f>IF(OR(Data!AB123="", Data!$H123="", $G123=""), 0, ((Data!AB123*Data!$H123*$G123)/2000) * IF(AND(AA$5="Particulate", ISNUMBER(Data!$O123)), (1-Data!$O123), 1) * IF(AND($K$3="Yes", ISNUMBER(Data!$Q123)), (1-Data!$Q123), 1))</f>
        <v>0</v>
      </c>
      <c r="AB123" s="3">
        <f>IF(OR(Data!AC123="", Data!$H123="", $G123=""), 0, ((Data!AC123*Data!$H123*$G123)/2000) * IF(AND(AB$5="Particulate", ISNUMBER(Data!$O123)), (1-Data!$O123), 1) * IF(AND($K$3="Yes", ISNUMBER(Data!$Q123)), (1-Data!$Q123), 1))</f>
        <v>0</v>
      </c>
      <c r="AC123" s="3">
        <f>IF(OR(Data!AD123="", Data!$H123="", $G123=""), 0, ((Data!AD123*Data!$H123*$G123)/2000) * IF(AND(AC$5="Particulate", ISNUMBER(Data!$O123)), (1-Data!$O123), 1) * IF(AND($K$3="Yes", ISNUMBER(Data!$Q123)), (1-Data!$Q123), 1))</f>
        <v>0</v>
      </c>
      <c r="AD123" s="3">
        <f>IF(OR(Data!AE123="", Data!$H123="", $G123=""), 0, ((Data!AE123*Data!$H123*$G123)/2000) * IF(AND(AD$5="Particulate", ISNUMBER(Data!$O123)), (1-Data!$O123), 1) * IF(AND($K$3="Yes", ISNUMBER(Data!$Q123)), (1-Data!$Q123), 1))</f>
        <v>0</v>
      </c>
      <c r="AE123" s="3">
        <f>IF(OR(Data!AF123="", Data!$H123="", $G123=""), 0, ((Data!AF123*Data!$H123*$G123)/2000) * IF(AND(AE$5="Particulate", ISNUMBER(Data!$O123)), (1-Data!$O123), 1) * IF(AND($K$3="Yes", ISNUMBER(Data!$Q123)), (1-Data!$Q123), 1))</f>
        <v>0</v>
      </c>
      <c r="AF123" s="3">
        <f>IF(OR(Data!AG123="", Data!$H123="", $G123=""), 0, ((Data!AG123*Data!$H123*$G123)/2000) * IF(AND(AF$5="Particulate", ISNUMBER(Data!$O123)), (1-Data!$O123), 1) * IF(AND($K$3="Yes", ISNUMBER(Data!$Q123)), (1-Data!$Q123), 1))</f>
        <v>0</v>
      </c>
      <c r="AG123" s="3">
        <f>IF(OR(Data!AH123="", Data!$H123="", $G123=""), 0, ((Data!AH123*Data!$H123*$G123)/2000) * IF(AND(AG$5="Particulate", ISNUMBER(Data!$O123)), (1-Data!$O123), 1) * IF(AND($K$3="Yes", ISNUMBER(Data!$Q123)), (1-Data!$Q123), 1))</f>
        <v>0</v>
      </c>
      <c r="AH123" s="3">
        <f>IF(OR(Data!AI123="", Data!$H123="", $G123=""), 0, ((Data!AI123*Data!$H123*$G123)/2000) * IF(AND(AH$5="Particulate", ISNUMBER(Data!$O123)), (1-Data!$O123), 1) * IF(AND($K$3="Yes", ISNUMBER(Data!$Q123)), (1-Data!$Q123), 1))</f>
        <v>0</v>
      </c>
      <c r="AI123" s="3">
        <f>IF(OR(Data!AJ123="", Data!$H123="", $G123=""), 0, ((Data!AJ123*Data!$H123*$G123)/2000) * IF(AND(AI$5="Particulate", ISNUMBER(Data!$O123)), (1-Data!$O123), 1) * IF(AND($K$3="Yes", ISNUMBER(Data!$Q123)), (1-Data!$Q123), 1))</f>
        <v>0</v>
      </c>
      <c r="AJ123" s="3">
        <f>IF(OR(Data!AK123="", Data!$H123="", $G123=""), 0, ((Data!AK123*Data!$H123*$G123)/2000) * IF(AND(AJ$5="Particulate", ISNUMBER(Data!$O123)), (1-Data!$O123), 1) * IF(AND($K$3="Yes", ISNUMBER(Data!$Q123)), (1-Data!$Q123), 1))</f>
        <v>0</v>
      </c>
      <c r="AK123" s="3">
        <f>IF(OR(Data!AL123="", Data!$H123="", $G123=""), 0, ((Data!AL123*Data!$H123*$G123)/2000) * IF(AND(AK$5="Particulate", ISNUMBER(Data!$O123)), (1-Data!$O123), 1) * IF(AND($K$3="Yes", ISNUMBER(Data!$Q123)), (1-Data!$Q123), 1))</f>
        <v>0</v>
      </c>
      <c r="AL123" s="3">
        <f>IF(OR(Data!AM123="", Data!$H123="", $G123=""), 0, ((Data!AM123*Data!$H123*$G123)/2000) * IF(AND(AL$5="Particulate", ISNUMBER(Data!$O123)), (1-Data!$O123), 1) * IF(AND($K$3="Yes", ISNUMBER(Data!$Q123)), (1-Data!$Q123), 1))</f>
        <v>0</v>
      </c>
      <c r="AM123" s="3">
        <f>IF(OR(Data!AN123="", Data!$H123="", $G123=""), 0, ((Data!AN123*Data!$H123*$G123)/2000) * IF(AND(AM$5="Particulate", ISNUMBER(Data!$O123)), (1-Data!$O123), 1) * IF(AND($K$3="Yes", ISNUMBER(Data!$Q123)), (1-Data!$Q123), 1))</f>
        <v>0</v>
      </c>
      <c r="AN123" s="3">
        <f>IF(OR(Data!AO123="", Data!$H123="", $G123=""), 0, ((Data!AO123*Data!$H123*$G123)/2000) * IF(AND(AN$5="Particulate", ISNUMBER(Data!$O123)), (1-Data!$O123), 1) * IF(AND($K$3="Yes", ISNUMBER(Data!$Q123)), (1-Data!$Q123), 1))</f>
        <v>0</v>
      </c>
      <c r="AO123" s="3">
        <f>IF(OR(Data!AP123="", Data!$H123="", $G123=""), 0, ((Data!AP123*Data!$H123*$G123)/2000) * IF(AND(AO$5="Particulate", ISNUMBER(Data!$O123)), (1-Data!$O123), 1) * IF(AND($K$3="Yes", ISNUMBER(Data!$Q123)), (1-Data!$Q123), 1))</f>
        <v>0</v>
      </c>
      <c r="AP123" s="3">
        <f>IF(OR(Data!AQ123="", Data!$H123="", $G123=""), 0, ((Data!AQ123*Data!$H123*$G123)/2000) * IF(AND(AP$5="Particulate", ISNUMBER(Data!$O123)), (1-Data!$O123), 1) * IF(AND($K$3="Yes", ISNUMBER(Data!$Q123)), (1-Data!$Q123), 1))</f>
        <v>0</v>
      </c>
      <c r="AQ123" s="3">
        <f>IF(OR(Data!AR123="", Data!$H123="", $G123=""), 0, ((Data!AR123*Data!$H123*$G123)/2000) * IF(AND(AQ$5="Particulate", ISNUMBER(Data!$O123)), (1-Data!$O123), 1) * IF(AND($K$3="Yes", ISNUMBER(Data!$Q123)), (1-Data!$Q123), 1))</f>
        <v>0</v>
      </c>
      <c r="AR123" s="3">
        <f>IF(OR(Data!AS123="", Data!$H123="", $G123=""), 0, ((Data!AS123*Data!$H123*$G123)/2000) * IF(AND(AR$5="Particulate", ISNUMBER(Data!$O123)), (1-Data!$O123), 1) * IF(AND($K$3="Yes", ISNUMBER(Data!$Q123)), (1-Data!$Q123), 1))</f>
        <v>0</v>
      </c>
      <c r="AS123" s="3">
        <f>IF(OR(Data!AT123="", Data!$H123="", $G123=""), 0, ((Data!AT123*Data!$H123*$G123)/2000) * IF(AND(AS$5="Particulate", ISNUMBER(Data!$O123)), (1-Data!$O123), 1) * IF(AND($K$3="Yes", ISNUMBER(Data!$Q123)), (1-Data!$Q123), 1))</f>
        <v>0</v>
      </c>
      <c r="AT123" s="3">
        <f>IF(OR(Data!AU123="", Data!$H123="", $G123=""), 0, ((Data!AU123*Data!$H123*$G123)/2000) * IF(AND(AT$5="Particulate", ISNUMBER(Data!$O123)), (1-Data!$O123), 1) * IF(AND($K$3="Yes", ISNUMBER(Data!$Q123)), (1-Data!$Q123), 1))</f>
        <v>0</v>
      </c>
      <c r="AU123" s="3">
        <f>IF(OR(Data!AV123="", Data!$H123="", $G123=""), 0, ((Data!AV123*Data!$H123*$G123)/2000) * IF(AND(AU$5="Particulate", ISNUMBER(Data!$O123)), (1-Data!$O123), 1) * IF(AND($K$3="Yes", ISNUMBER(Data!$Q123)), (1-Data!$Q123), 1))</f>
        <v>0</v>
      </c>
      <c r="AV123" s="3">
        <f>IF(OR(Data!AW123="", Data!$H123="", $G123=""), 0, ((Data!AW123*Data!$H123*$G123)/2000) * IF(AND(AV$5="Particulate", ISNUMBER(Data!$O123)), (1-Data!$O123), 1) * IF(AND($K$3="Yes", ISNUMBER(Data!$Q123)), (1-Data!$Q123), 1))</f>
        <v>0</v>
      </c>
      <c r="AW123" s="3">
        <f>IF(OR(Data!AX123="", Data!$H123="", $G123=""), 0, ((Data!AX123*Data!$H123*$G123)/2000) * IF(AND(AW$5="Particulate", ISNUMBER(Data!$O123)), (1-Data!$O123), 1) * IF(AND($K$3="Yes", ISNUMBER(Data!$Q123)), (1-Data!$Q123), 1))</f>
        <v>0</v>
      </c>
      <c r="AX123" s="3">
        <f>IF(OR(Data!AY123="", Data!$H123="", $G123=""), 0, ((Data!AY123*Data!$H123*$G123)/2000) * IF(AND(AX$5="Particulate", ISNUMBER(Data!$O123)), (1-Data!$O123), 1) * IF(AND($K$3="Yes", ISNUMBER(Data!$Q123)), (1-Data!$Q123), 1))</f>
        <v>0</v>
      </c>
      <c r="AY123" s="3">
        <f>IF(OR(Data!AZ123="", Data!$H123="", $G123=""), 0, ((Data!AZ123*Data!$H123*$G123)/2000) * IF(AND(AY$5="Particulate", ISNUMBER(Data!$O123)), (1-Data!$O123), 1) * IF(AND($K$3="Yes", ISNUMBER(Data!$Q123)), (1-Data!$Q123), 1))</f>
        <v>0</v>
      </c>
      <c r="AZ123" s="3">
        <f>IF(OR(Data!BA123="", Data!$H123="", $G123=""), 0, ((Data!BA123*Data!$H123*$G123)/2000) * IF(AND(AZ$5="Particulate", ISNUMBER(Data!$O123)), (1-Data!$O123), 1) * IF(AND($K$3="Yes", ISNUMBER(Data!$Q123)), (1-Data!$Q123), 1))</f>
        <v>0</v>
      </c>
      <c r="BA123" s="3">
        <f>IF(OR(Data!BB123="", Data!$H123="", $G123=""), 0, ((Data!BB123*Data!$H123*$G123)/2000) * IF(AND(BA$5="Particulate", ISNUMBER(Data!$O123)), (1-Data!$O123), 1) * IF(AND($K$3="Yes", ISNUMBER(Data!$Q123)), (1-Data!$Q123), 1))</f>
        <v>0</v>
      </c>
      <c r="BB123" s="3">
        <f>IF(OR(Data!BC123="", Data!$H123="", $G123=""), 0, ((Data!BC123*Data!$H123*$G123)/2000) * IF(AND(BB$5="Particulate", ISNUMBER(Data!$O123)), (1-Data!$O123), 1) * IF(AND($K$3="Yes", ISNUMBER(Data!$Q123)), (1-Data!$Q123), 1))</f>
        <v>0</v>
      </c>
      <c r="BC123" s="3">
        <f>IF(OR(Data!BD123="", Data!$H123="", $G123=""), 0, ((Data!BD123*Data!$H123*$G123)/2000) * IF(AND(BC$5="Particulate", ISNUMBER(Data!$O123)), (1-Data!$O123), 1) * IF(AND($K$3="Yes", ISNUMBER(Data!$Q123)), (1-Data!$Q123), 1))</f>
        <v>0</v>
      </c>
      <c r="BD123" s="3">
        <f>IF(OR(Data!BE123="", Data!$H123="", $G123=""), 0, ((Data!BE123*Data!$H123*$G123)/2000) * IF(AND(BD$5="Particulate", ISNUMBER(Data!$O123)), (1-Data!$O123), 1) * IF(AND($K$3="Yes", ISNUMBER(Data!$Q123)), (1-Data!$Q123), 1))</f>
        <v>0</v>
      </c>
      <c r="BE123" s="3">
        <f>IF(OR(Data!BF123="", Data!$H123="", $G123=""), 0, ((Data!BF123*Data!$H123*$G123)/2000) * IF(AND(BE$5="Particulate", ISNUMBER(Data!$O123)), (1-Data!$O123), 1) * IF(AND($K$3="Yes", ISNUMBER(Data!$Q123)), (1-Data!$Q123), 1))</f>
        <v>0</v>
      </c>
      <c r="BF123" s="3">
        <f>IF(OR(Data!BG123="", Data!$H123="", $G123=""), 0, ((Data!BG123*Data!$H123*$G123)/2000) * IF(AND(BF$5="Particulate", ISNUMBER(Data!$O123)), (1-Data!$O123), 1) * IF(AND($K$3="Yes", ISNUMBER(Data!$Q123)), (1-Data!$Q123), 1))</f>
        <v>0</v>
      </c>
      <c r="BG123" s="3">
        <f>IF(OR(Data!BH123="", Data!$H123="", $G123=""), 0, ((Data!BH123*Data!$H123*$G123)/2000) * IF(AND(BG$5="Particulate", ISNUMBER(Data!$O123)), (1-Data!$O123), 1) * IF(AND($K$3="Yes", ISNUMBER(Data!$Q123)), (1-Data!$Q123), 1))</f>
        <v>0</v>
      </c>
      <c r="BH123" s="3">
        <f>IF(OR(Data!BI123="", Data!$H123="", $G123=""), 0, ((Data!BI123*Data!$H123*$G123)/2000) * IF(AND(BH$5="Particulate", ISNUMBER(Data!$O123)), (1-Data!$O123), 1) * IF(AND($K$3="Yes", ISNUMBER(Data!$Q123)), (1-Data!$Q123), 1))</f>
        <v>0</v>
      </c>
      <c r="BI123" s="3">
        <f>IF(OR(Data!BJ123="", Data!$H123="", $G123=""), 0, ((Data!BJ123*Data!$H123*$G123)/2000) * IF(AND(BI$5="Particulate", ISNUMBER(Data!$O123)), (1-Data!$O123), 1) * IF(AND($K$3="Yes", ISNUMBER(Data!$Q123)), (1-Data!$Q123), 1))</f>
        <v>0</v>
      </c>
      <c r="BJ123" s="3">
        <f>IF(OR(Data!BK123="", Data!$H123="", $G123=""), 0, ((Data!BK123*Data!$H123*$G123)/2000) * IF(AND(BJ$5="Particulate", ISNUMBER(Data!$O123)), (1-Data!$O123), 1) * IF(AND($K$3="Yes", ISNUMBER(Data!$Q123)), (1-Data!$Q123), 1))</f>
        <v>0</v>
      </c>
      <c r="BK123" s="3">
        <f>IF(OR(Data!BL123="", Data!$H123="", $G123=""), 0, ((Data!BL123*Data!$H123*$G123)/2000) * IF(AND(BK$5="Particulate", ISNUMBER(Data!$O123)), (1-Data!$O123), 1) * IF(AND($K$3="Yes", ISNUMBER(Data!$Q123)), (1-Data!$Q123), 1))</f>
        <v>0</v>
      </c>
      <c r="BL123" s="3">
        <f>IF(OR(Data!BM123="", Data!$H123="", $G123=""), 0, ((Data!BM123*Data!$H123*$G123)/2000) * IF(AND(BL$5="Particulate", ISNUMBER(Data!$O123)), (1-Data!$O123), 1) * IF(AND($K$3="Yes", ISNUMBER(Data!$Q123)), (1-Data!$Q123), 1))</f>
        <v>0</v>
      </c>
      <c r="BM123" s="3">
        <f>IF(OR(Data!BN123="", Data!$H123="", $G123=""), 0, ((Data!BN123*Data!$H123*$G123)/2000) * IF(AND(BM$5="Particulate", ISNUMBER(Data!$O123)), (1-Data!$O123), 1) * IF(AND($K$3="Yes", ISNUMBER(Data!$Q123)), (1-Data!$Q123), 1))</f>
        <v>0</v>
      </c>
      <c r="BN123" s="3">
        <f>IF(OR(Data!BO123="", Data!$H123="", $G123=""), 0, ((Data!BO123*Data!$H123*$G123)/2000) * IF(AND(BN$5="Particulate", ISNUMBER(Data!$O123)), (1-Data!$O123), 1) * IF(AND($K$3="Yes", ISNUMBER(Data!$Q123)), (1-Data!$Q123), 1))</f>
        <v>0</v>
      </c>
      <c r="BO123" s="3">
        <f>IF(OR(Data!BP123="", Data!$H123="", $G123=""), 0, ((Data!BP123*Data!$H123*$G123)/2000) * IF(AND(BO$5="Particulate", ISNUMBER(Data!$O123)), (1-Data!$O123), 1) * IF(AND($K$3="Yes", ISNUMBER(Data!$Q123)), (1-Data!$Q123), 1))</f>
        <v>0</v>
      </c>
      <c r="BP123" s="3">
        <f>IF(OR(Data!BQ123="", Data!$H123="", $G123=""), 0, ((Data!BQ123*Data!$H123*$G123)/2000) * IF(AND(BP$5="Particulate", ISNUMBER(Data!$O123)), (1-Data!$O123), 1) * IF(AND($K$3="Yes", ISNUMBER(Data!$Q123)), (1-Data!$Q123), 1))</f>
        <v>0</v>
      </c>
      <c r="BQ123" s="3">
        <f>IF(OR(Data!BR123="", Data!$H123="", $G123=""), 0, ((Data!BR123*Data!$H123*$G123)/2000) * IF(AND(BQ$5="Particulate", ISNUMBER(Data!$O123)), (1-Data!$O123), 1) * IF(AND($K$3="Yes", ISNUMBER(Data!$Q123)), (1-Data!$Q123), 1))</f>
        <v>0</v>
      </c>
      <c r="BR123" s="3">
        <f>IF(OR(Data!BS123="", Data!$H123="", $G123=""), 0, ((Data!BS123*Data!$H123*$G123)/2000) * IF(AND(BR$5="Particulate", ISNUMBER(Data!$O123)), (1-Data!$O123), 1) * IF(AND($K$3="Yes", ISNUMBER(Data!$Q123)), (1-Data!$Q123), 1))</f>
        <v>0</v>
      </c>
      <c r="BS123" s="3">
        <f>IF(OR(Data!BT123="", Data!$H123="", $G123=""), 0, ((Data!BT123*Data!$H123*$G123)/2000) * IF(AND(BS$5="Particulate", ISNUMBER(Data!$O123)), (1-Data!$O123), 1) * IF(AND($K$3="Yes", ISNUMBER(Data!$Q123)), (1-Data!$Q123), 1))</f>
        <v>0</v>
      </c>
      <c r="BT123" s="3">
        <f>IF(OR(Data!BU123="", Data!$H123="", $G123=""), 0, ((Data!BU123*Data!$H123*$G123)/2000) * IF(AND(BT$5="Particulate", ISNUMBER(Data!$O123)), (1-Data!$O123), 1) * IF(AND($K$3="Yes", ISNUMBER(Data!$Q123)), (1-Data!$Q123), 1))</f>
        <v>0</v>
      </c>
      <c r="BU123" s="3">
        <f>IF(OR(Data!BV123="", Data!$H123="", $G123=""), 0, ((Data!BV123*Data!$H123*$G123)/2000) * IF(AND(BU$5="Particulate", ISNUMBER(Data!$O123)), (1-Data!$O123), 1) * IF(AND($K$3="Yes", ISNUMBER(Data!$Q123)), (1-Data!$Q123), 1))</f>
        <v>0</v>
      </c>
      <c r="BV123" s="3">
        <f>IF(OR(Data!BW123="", Data!$H123="", $G123=""), 0, ((Data!BW123*Data!$H123*$G123)/2000) * IF(AND(BV$5="Particulate", ISNUMBER(Data!$O123)), (1-Data!$O123), 1) * IF(AND($K$3="Yes", ISNUMBER(Data!$Q123)), (1-Data!$Q123), 1))</f>
        <v>0</v>
      </c>
      <c r="BW123" s="3">
        <f>IF(OR(Data!BX123="", Data!$H123="", $G123=""), 0, ((Data!BX123*Data!$H123*$G123)/2000) * IF(AND(BW$5="Particulate", ISNUMBER(Data!$O123)), (1-Data!$O123), 1) * IF(AND($K$3="Yes", ISNUMBER(Data!$Q123)), (1-Data!$Q123), 1))</f>
        <v>0</v>
      </c>
      <c r="BX123" s="3">
        <f>IF(OR(Data!BY123="", Data!$H123="", $G123=""), 0, ((Data!BY123*Data!$H123*$G123)/2000) * IF(AND(BX$5="Particulate", ISNUMBER(Data!$O123)), (1-Data!$O123), 1) * IF(AND($K$3="Yes", ISNUMBER(Data!$Q123)), (1-Data!$Q123), 1))</f>
        <v>0</v>
      </c>
      <c r="BY123" s="3">
        <f>IF(OR(Data!BZ123="", Data!$H123="", $G123=""), 0, ((Data!BZ123*Data!$H123*$G123)/2000) * IF(AND(BY$5="Particulate", ISNUMBER(Data!$O123)), (1-Data!$O123), 1) * IF(AND($K$3="Yes", ISNUMBER(Data!$Q123)), (1-Data!$Q123), 1))</f>
        <v>0</v>
      </c>
      <c r="BZ123" s="3">
        <f>IF(OR(Data!CA123="", Data!$H123="", $G123=""), 0, ((Data!CA123*Data!$H123*$G123)/2000) * IF(AND(BZ$5="Particulate", ISNUMBER(Data!$O123)), (1-Data!$O123), 1) * IF(AND($K$3="Yes", ISNUMBER(Data!$Q123)), (1-Data!$Q123), 1))</f>
        <v>0</v>
      </c>
    </row>
    <row r="124" spans="1:78" x14ac:dyDescent="0.25">
      <c r="A124" s="347">
        <f>Data!A124</f>
        <v>116</v>
      </c>
      <c r="B124" s="108">
        <f>Data!B124</f>
        <v>0</v>
      </c>
      <c r="C124" s="108">
        <f>Data!C124</f>
        <v>0</v>
      </c>
      <c r="D124" s="108">
        <f>Data!D124</f>
        <v>0</v>
      </c>
      <c r="E124" s="108">
        <f>Data!E124</f>
        <v>0</v>
      </c>
      <c r="F124" s="108">
        <f>Data!F124</f>
        <v>0</v>
      </c>
      <c r="G124" s="189"/>
      <c r="Q124" s="365">
        <f>IF(ISNUMBER(Data!$K124), (Data!$K124*$G124)/2000, IF(AND(ISNUMBER(Data!$H124), ISNUMBER(Data!$I124)), (Data!$H124*Data!$I124*$G124)/2000, 0))</f>
        <v>0</v>
      </c>
      <c r="R124" s="17">
        <f>IF(ISNUMBER(Data!$L124), (Data!$L124*$G124)/2000, IF(AND(ISNUMBER(Data!$H124), ISNUMBER(Data!$J124)), (Data!$H124*Data!$J124*$G124)/2000, 0)) * IF(ISNUMBER(Data!$O124), 1-Data!$O124, 1) * IF(AND($K$3="yes",ISNUMBER(Data!$Q124)),(1-Data!$Q124),1)</f>
        <v>0</v>
      </c>
      <c r="S124" s="3">
        <f>IF(OR(Data!T124="", Data!$H124="", $G124=""), 0, ((Data!T124*Data!$H124*$G124)/2000) * IF(AND(S$5="Particulate", ISNUMBER(Data!$O124)), (1-Data!$O124), 1) * IF(AND($K$3="Yes", ISNUMBER(Data!$Q124)), (1-Data!$Q124), 1))</f>
        <v>0</v>
      </c>
      <c r="T124" s="3">
        <f>IF(OR(Data!U124="", Data!$H124="", $G124=""), 0, ((Data!U124*Data!$H124*$G124)/2000) * IF(AND(T$5="Particulate", ISNUMBER(Data!$O124)), (1-Data!$O124), 1) * IF(AND($K$3="Yes", ISNUMBER(Data!$Q124)), (1-Data!$Q124), 1))</f>
        <v>0</v>
      </c>
      <c r="U124" s="3">
        <f>IF(OR(Data!V124="", Data!$H124="", $G124=""), 0, ((Data!V124*Data!$H124*$G124)/2000) * IF(AND(U$5="Particulate", ISNUMBER(Data!$O124)), (1-Data!$O124), 1) * IF(AND($K$3="Yes", ISNUMBER(Data!$Q124)), (1-Data!$Q124), 1))</f>
        <v>0</v>
      </c>
      <c r="V124" s="3">
        <f>IF(OR(Data!W124="", Data!$H124="", $G124=""), 0, ((Data!W124*Data!$H124*$G124)/2000) * IF(AND(V$5="Particulate", ISNUMBER(Data!$O124)), (1-Data!$O124), 1) * IF(AND($K$3="Yes", ISNUMBER(Data!$Q124)), (1-Data!$Q124), 1))</f>
        <v>0</v>
      </c>
      <c r="W124" s="3">
        <f>IF(OR(Data!X124="", Data!$H124="", $G124=""), 0, ((Data!X124*Data!$H124*$G124)/2000) * IF(AND(W$5="Particulate", ISNUMBER(Data!$O124)), (1-Data!$O124), 1) * IF(AND($K$3="Yes", ISNUMBER(Data!$Q124)), (1-Data!$Q124), 1))</f>
        <v>0</v>
      </c>
      <c r="X124" s="3">
        <f>IF(OR(Data!Y124="", Data!$H124="", $G124=""), 0, ((Data!Y124*Data!$H124*$G124)/2000) * IF(AND(X$5="Particulate", ISNUMBER(Data!$O124)), (1-Data!$O124), 1) * IF(AND($K$3="Yes", ISNUMBER(Data!$Q124)), (1-Data!$Q124), 1))</f>
        <v>0</v>
      </c>
      <c r="Y124" s="3">
        <f>IF(OR(Data!Z124="", Data!$H124="", $G124=""), 0, ((Data!Z124*Data!$H124*$G124)/2000) * IF(AND(Y$5="Particulate", ISNUMBER(Data!$O124)), (1-Data!$O124), 1) * IF(AND($K$3="Yes", ISNUMBER(Data!$Q124)), (1-Data!$Q124), 1))</f>
        <v>0</v>
      </c>
      <c r="Z124" s="3">
        <f>IF(OR(Data!AA124="", Data!$H124="", $G124=""), 0, ((Data!AA124*Data!$H124*$G124)/2000) * IF(AND(Z$5="Particulate", ISNUMBER(Data!$O124)), (1-Data!$O124), 1) * IF(AND($K$3="Yes", ISNUMBER(Data!$Q124)), (1-Data!$Q124), 1))</f>
        <v>0</v>
      </c>
      <c r="AA124" s="3">
        <f>IF(OR(Data!AB124="", Data!$H124="", $G124=""), 0, ((Data!AB124*Data!$H124*$G124)/2000) * IF(AND(AA$5="Particulate", ISNUMBER(Data!$O124)), (1-Data!$O124), 1) * IF(AND($K$3="Yes", ISNUMBER(Data!$Q124)), (1-Data!$Q124), 1))</f>
        <v>0</v>
      </c>
      <c r="AB124" s="3">
        <f>IF(OR(Data!AC124="", Data!$H124="", $G124=""), 0, ((Data!AC124*Data!$H124*$G124)/2000) * IF(AND(AB$5="Particulate", ISNUMBER(Data!$O124)), (1-Data!$O124), 1) * IF(AND($K$3="Yes", ISNUMBER(Data!$Q124)), (1-Data!$Q124), 1))</f>
        <v>0</v>
      </c>
      <c r="AC124" s="3">
        <f>IF(OR(Data!AD124="", Data!$H124="", $G124=""), 0, ((Data!AD124*Data!$H124*$G124)/2000) * IF(AND(AC$5="Particulate", ISNUMBER(Data!$O124)), (1-Data!$O124), 1) * IF(AND($K$3="Yes", ISNUMBER(Data!$Q124)), (1-Data!$Q124), 1))</f>
        <v>0</v>
      </c>
      <c r="AD124" s="3">
        <f>IF(OR(Data!AE124="", Data!$H124="", $G124=""), 0, ((Data!AE124*Data!$H124*$G124)/2000) * IF(AND(AD$5="Particulate", ISNUMBER(Data!$O124)), (1-Data!$O124), 1) * IF(AND($K$3="Yes", ISNUMBER(Data!$Q124)), (1-Data!$Q124), 1))</f>
        <v>0</v>
      </c>
      <c r="AE124" s="3">
        <f>IF(OR(Data!AF124="", Data!$H124="", $G124=""), 0, ((Data!AF124*Data!$H124*$G124)/2000) * IF(AND(AE$5="Particulate", ISNUMBER(Data!$O124)), (1-Data!$O124), 1) * IF(AND($K$3="Yes", ISNUMBER(Data!$Q124)), (1-Data!$Q124), 1))</f>
        <v>0</v>
      </c>
      <c r="AF124" s="3">
        <f>IF(OR(Data!AG124="", Data!$H124="", $G124=""), 0, ((Data!AG124*Data!$H124*$G124)/2000) * IF(AND(AF$5="Particulate", ISNUMBER(Data!$O124)), (1-Data!$O124), 1) * IF(AND($K$3="Yes", ISNUMBER(Data!$Q124)), (1-Data!$Q124), 1))</f>
        <v>0</v>
      </c>
      <c r="AG124" s="3">
        <f>IF(OR(Data!AH124="", Data!$H124="", $G124=""), 0, ((Data!AH124*Data!$H124*$G124)/2000) * IF(AND(AG$5="Particulate", ISNUMBER(Data!$O124)), (1-Data!$O124), 1) * IF(AND($K$3="Yes", ISNUMBER(Data!$Q124)), (1-Data!$Q124), 1))</f>
        <v>0</v>
      </c>
      <c r="AH124" s="3">
        <f>IF(OR(Data!AI124="", Data!$H124="", $G124=""), 0, ((Data!AI124*Data!$H124*$G124)/2000) * IF(AND(AH$5="Particulate", ISNUMBER(Data!$O124)), (1-Data!$O124), 1) * IF(AND($K$3="Yes", ISNUMBER(Data!$Q124)), (1-Data!$Q124), 1))</f>
        <v>0</v>
      </c>
      <c r="AI124" s="3">
        <f>IF(OR(Data!AJ124="", Data!$H124="", $G124=""), 0, ((Data!AJ124*Data!$H124*$G124)/2000) * IF(AND(AI$5="Particulate", ISNUMBER(Data!$O124)), (1-Data!$O124), 1) * IF(AND($K$3="Yes", ISNUMBER(Data!$Q124)), (1-Data!$Q124), 1))</f>
        <v>0</v>
      </c>
      <c r="AJ124" s="3">
        <f>IF(OR(Data!AK124="", Data!$H124="", $G124=""), 0, ((Data!AK124*Data!$H124*$G124)/2000) * IF(AND(AJ$5="Particulate", ISNUMBER(Data!$O124)), (1-Data!$O124), 1) * IF(AND($K$3="Yes", ISNUMBER(Data!$Q124)), (1-Data!$Q124), 1))</f>
        <v>0</v>
      </c>
      <c r="AK124" s="3">
        <f>IF(OR(Data!AL124="", Data!$H124="", $G124=""), 0, ((Data!AL124*Data!$H124*$G124)/2000) * IF(AND(AK$5="Particulate", ISNUMBER(Data!$O124)), (1-Data!$O124), 1) * IF(AND($K$3="Yes", ISNUMBER(Data!$Q124)), (1-Data!$Q124), 1))</f>
        <v>0</v>
      </c>
      <c r="AL124" s="3">
        <f>IF(OR(Data!AM124="", Data!$H124="", $G124=""), 0, ((Data!AM124*Data!$H124*$G124)/2000) * IF(AND(AL$5="Particulate", ISNUMBER(Data!$O124)), (1-Data!$O124), 1) * IF(AND($K$3="Yes", ISNUMBER(Data!$Q124)), (1-Data!$Q124), 1))</f>
        <v>0</v>
      </c>
      <c r="AM124" s="3">
        <f>IF(OR(Data!AN124="", Data!$H124="", $G124=""), 0, ((Data!AN124*Data!$H124*$G124)/2000) * IF(AND(AM$5="Particulate", ISNUMBER(Data!$O124)), (1-Data!$O124), 1) * IF(AND($K$3="Yes", ISNUMBER(Data!$Q124)), (1-Data!$Q124), 1))</f>
        <v>0</v>
      </c>
      <c r="AN124" s="3">
        <f>IF(OR(Data!AO124="", Data!$H124="", $G124=""), 0, ((Data!AO124*Data!$H124*$G124)/2000) * IF(AND(AN$5="Particulate", ISNUMBER(Data!$O124)), (1-Data!$O124), 1) * IF(AND($K$3="Yes", ISNUMBER(Data!$Q124)), (1-Data!$Q124), 1))</f>
        <v>0</v>
      </c>
      <c r="AO124" s="3">
        <f>IF(OR(Data!AP124="", Data!$H124="", $G124=""), 0, ((Data!AP124*Data!$H124*$G124)/2000) * IF(AND(AO$5="Particulate", ISNUMBER(Data!$O124)), (1-Data!$O124), 1) * IF(AND($K$3="Yes", ISNUMBER(Data!$Q124)), (1-Data!$Q124), 1))</f>
        <v>0</v>
      </c>
      <c r="AP124" s="3">
        <f>IF(OR(Data!AQ124="", Data!$H124="", $G124=""), 0, ((Data!AQ124*Data!$H124*$G124)/2000) * IF(AND(AP$5="Particulate", ISNUMBER(Data!$O124)), (1-Data!$O124), 1) * IF(AND($K$3="Yes", ISNUMBER(Data!$Q124)), (1-Data!$Q124), 1))</f>
        <v>0</v>
      </c>
      <c r="AQ124" s="3">
        <f>IF(OR(Data!AR124="", Data!$H124="", $G124=""), 0, ((Data!AR124*Data!$H124*$G124)/2000) * IF(AND(AQ$5="Particulate", ISNUMBER(Data!$O124)), (1-Data!$O124), 1) * IF(AND($K$3="Yes", ISNUMBER(Data!$Q124)), (1-Data!$Q124), 1))</f>
        <v>0</v>
      </c>
      <c r="AR124" s="3">
        <f>IF(OR(Data!AS124="", Data!$H124="", $G124=""), 0, ((Data!AS124*Data!$H124*$G124)/2000) * IF(AND(AR$5="Particulate", ISNUMBER(Data!$O124)), (1-Data!$O124), 1) * IF(AND($K$3="Yes", ISNUMBER(Data!$Q124)), (1-Data!$Q124), 1))</f>
        <v>0</v>
      </c>
      <c r="AS124" s="3">
        <f>IF(OR(Data!AT124="", Data!$H124="", $G124=""), 0, ((Data!AT124*Data!$H124*$G124)/2000) * IF(AND(AS$5="Particulate", ISNUMBER(Data!$O124)), (1-Data!$O124), 1) * IF(AND($K$3="Yes", ISNUMBER(Data!$Q124)), (1-Data!$Q124), 1))</f>
        <v>0</v>
      </c>
      <c r="AT124" s="3">
        <f>IF(OR(Data!AU124="", Data!$H124="", $G124=""), 0, ((Data!AU124*Data!$H124*$G124)/2000) * IF(AND(AT$5="Particulate", ISNUMBER(Data!$O124)), (1-Data!$O124), 1) * IF(AND($K$3="Yes", ISNUMBER(Data!$Q124)), (1-Data!$Q124), 1))</f>
        <v>0</v>
      </c>
      <c r="AU124" s="3">
        <f>IF(OR(Data!AV124="", Data!$H124="", $G124=""), 0, ((Data!AV124*Data!$H124*$G124)/2000) * IF(AND(AU$5="Particulate", ISNUMBER(Data!$O124)), (1-Data!$O124), 1) * IF(AND($K$3="Yes", ISNUMBER(Data!$Q124)), (1-Data!$Q124), 1))</f>
        <v>0</v>
      </c>
      <c r="AV124" s="3">
        <f>IF(OR(Data!AW124="", Data!$H124="", $G124=""), 0, ((Data!AW124*Data!$H124*$G124)/2000) * IF(AND(AV$5="Particulate", ISNUMBER(Data!$O124)), (1-Data!$O124), 1) * IF(AND($K$3="Yes", ISNUMBER(Data!$Q124)), (1-Data!$Q124), 1))</f>
        <v>0</v>
      </c>
      <c r="AW124" s="3">
        <f>IF(OR(Data!AX124="", Data!$H124="", $G124=""), 0, ((Data!AX124*Data!$H124*$G124)/2000) * IF(AND(AW$5="Particulate", ISNUMBER(Data!$O124)), (1-Data!$O124), 1) * IF(AND($K$3="Yes", ISNUMBER(Data!$Q124)), (1-Data!$Q124), 1))</f>
        <v>0</v>
      </c>
      <c r="AX124" s="3">
        <f>IF(OR(Data!AY124="", Data!$H124="", $G124=""), 0, ((Data!AY124*Data!$H124*$G124)/2000) * IF(AND(AX$5="Particulate", ISNUMBER(Data!$O124)), (1-Data!$O124), 1) * IF(AND($K$3="Yes", ISNUMBER(Data!$Q124)), (1-Data!$Q124), 1))</f>
        <v>0</v>
      </c>
      <c r="AY124" s="3">
        <f>IF(OR(Data!AZ124="", Data!$H124="", $G124=""), 0, ((Data!AZ124*Data!$H124*$G124)/2000) * IF(AND(AY$5="Particulate", ISNUMBER(Data!$O124)), (1-Data!$O124), 1) * IF(AND($K$3="Yes", ISNUMBER(Data!$Q124)), (1-Data!$Q124), 1))</f>
        <v>0</v>
      </c>
      <c r="AZ124" s="3">
        <f>IF(OR(Data!BA124="", Data!$H124="", $G124=""), 0, ((Data!BA124*Data!$H124*$G124)/2000) * IF(AND(AZ$5="Particulate", ISNUMBER(Data!$O124)), (1-Data!$O124), 1) * IF(AND($K$3="Yes", ISNUMBER(Data!$Q124)), (1-Data!$Q124), 1))</f>
        <v>0</v>
      </c>
      <c r="BA124" s="3">
        <f>IF(OR(Data!BB124="", Data!$H124="", $G124=""), 0, ((Data!BB124*Data!$H124*$G124)/2000) * IF(AND(BA$5="Particulate", ISNUMBER(Data!$O124)), (1-Data!$O124), 1) * IF(AND($K$3="Yes", ISNUMBER(Data!$Q124)), (1-Data!$Q124), 1))</f>
        <v>0</v>
      </c>
      <c r="BB124" s="3">
        <f>IF(OR(Data!BC124="", Data!$H124="", $G124=""), 0, ((Data!BC124*Data!$H124*$G124)/2000) * IF(AND(BB$5="Particulate", ISNUMBER(Data!$O124)), (1-Data!$O124), 1) * IF(AND($K$3="Yes", ISNUMBER(Data!$Q124)), (1-Data!$Q124), 1))</f>
        <v>0</v>
      </c>
      <c r="BC124" s="3">
        <f>IF(OR(Data!BD124="", Data!$H124="", $G124=""), 0, ((Data!BD124*Data!$H124*$G124)/2000) * IF(AND(BC$5="Particulate", ISNUMBER(Data!$O124)), (1-Data!$O124), 1) * IF(AND($K$3="Yes", ISNUMBER(Data!$Q124)), (1-Data!$Q124), 1))</f>
        <v>0</v>
      </c>
      <c r="BD124" s="3">
        <f>IF(OR(Data!BE124="", Data!$H124="", $G124=""), 0, ((Data!BE124*Data!$H124*$G124)/2000) * IF(AND(BD$5="Particulate", ISNUMBER(Data!$O124)), (1-Data!$O124), 1) * IF(AND($K$3="Yes", ISNUMBER(Data!$Q124)), (1-Data!$Q124), 1))</f>
        <v>0</v>
      </c>
      <c r="BE124" s="3">
        <f>IF(OR(Data!BF124="", Data!$H124="", $G124=""), 0, ((Data!BF124*Data!$H124*$G124)/2000) * IF(AND(BE$5="Particulate", ISNUMBER(Data!$O124)), (1-Data!$O124), 1) * IF(AND($K$3="Yes", ISNUMBER(Data!$Q124)), (1-Data!$Q124), 1))</f>
        <v>0</v>
      </c>
      <c r="BF124" s="3">
        <f>IF(OR(Data!BG124="", Data!$H124="", $G124=""), 0, ((Data!BG124*Data!$H124*$G124)/2000) * IF(AND(BF$5="Particulate", ISNUMBER(Data!$O124)), (1-Data!$O124), 1) * IF(AND($K$3="Yes", ISNUMBER(Data!$Q124)), (1-Data!$Q124), 1))</f>
        <v>0</v>
      </c>
      <c r="BG124" s="3">
        <f>IF(OR(Data!BH124="", Data!$H124="", $G124=""), 0, ((Data!BH124*Data!$H124*$G124)/2000) * IF(AND(BG$5="Particulate", ISNUMBER(Data!$O124)), (1-Data!$O124), 1) * IF(AND($K$3="Yes", ISNUMBER(Data!$Q124)), (1-Data!$Q124), 1))</f>
        <v>0</v>
      </c>
      <c r="BH124" s="3">
        <f>IF(OR(Data!BI124="", Data!$H124="", $G124=""), 0, ((Data!BI124*Data!$H124*$G124)/2000) * IF(AND(BH$5="Particulate", ISNUMBER(Data!$O124)), (1-Data!$O124), 1) * IF(AND($K$3="Yes", ISNUMBER(Data!$Q124)), (1-Data!$Q124), 1))</f>
        <v>0</v>
      </c>
      <c r="BI124" s="3">
        <f>IF(OR(Data!BJ124="", Data!$H124="", $G124=""), 0, ((Data!BJ124*Data!$H124*$G124)/2000) * IF(AND(BI$5="Particulate", ISNUMBER(Data!$O124)), (1-Data!$O124), 1) * IF(AND($K$3="Yes", ISNUMBER(Data!$Q124)), (1-Data!$Q124), 1))</f>
        <v>0</v>
      </c>
      <c r="BJ124" s="3">
        <f>IF(OR(Data!BK124="", Data!$H124="", $G124=""), 0, ((Data!BK124*Data!$H124*$G124)/2000) * IF(AND(BJ$5="Particulate", ISNUMBER(Data!$O124)), (1-Data!$O124), 1) * IF(AND($K$3="Yes", ISNUMBER(Data!$Q124)), (1-Data!$Q124), 1))</f>
        <v>0</v>
      </c>
      <c r="BK124" s="3">
        <f>IF(OR(Data!BL124="", Data!$H124="", $G124=""), 0, ((Data!BL124*Data!$H124*$G124)/2000) * IF(AND(BK$5="Particulate", ISNUMBER(Data!$O124)), (1-Data!$O124), 1) * IF(AND($K$3="Yes", ISNUMBER(Data!$Q124)), (1-Data!$Q124), 1))</f>
        <v>0</v>
      </c>
      <c r="BL124" s="3">
        <f>IF(OR(Data!BM124="", Data!$H124="", $G124=""), 0, ((Data!BM124*Data!$H124*$G124)/2000) * IF(AND(BL$5="Particulate", ISNUMBER(Data!$O124)), (1-Data!$O124), 1) * IF(AND($K$3="Yes", ISNUMBER(Data!$Q124)), (1-Data!$Q124), 1))</f>
        <v>0</v>
      </c>
      <c r="BM124" s="3">
        <f>IF(OR(Data!BN124="", Data!$H124="", $G124=""), 0, ((Data!BN124*Data!$H124*$G124)/2000) * IF(AND(BM$5="Particulate", ISNUMBER(Data!$O124)), (1-Data!$O124), 1) * IF(AND($K$3="Yes", ISNUMBER(Data!$Q124)), (1-Data!$Q124), 1))</f>
        <v>0</v>
      </c>
      <c r="BN124" s="3">
        <f>IF(OR(Data!BO124="", Data!$H124="", $G124=""), 0, ((Data!BO124*Data!$H124*$G124)/2000) * IF(AND(BN$5="Particulate", ISNUMBER(Data!$O124)), (1-Data!$O124), 1) * IF(AND($K$3="Yes", ISNUMBER(Data!$Q124)), (1-Data!$Q124), 1))</f>
        <v>0</v>
      </c>
      <c r="BO124" s="3">
        <f>IF(OR(Data!BP124="", Data!$H124="", $G124=""), 0, ((Data!BP124*Data!$H124*$G124)/2000) * IF(AND(BO$5="Particulate", ISNUMBER(Data!$O124)), (1-Data!$O124), 1) * IF(AND($K$3="Yes", ISNUMBER(Data!$Q124)), (1-Data!$Q124), 1))</f>
        <v>0</v>
      </c>
      <c r="BP124" s="3">
        <f>IF(OR(Data!BQ124="", Data!$H124="", $G124=""), 0, ((Data!BQ124*Data!$H124*$G124)/2000) * IF(AND(BP$5="Particulate", ISNUMBER(Data!$O124)), (1-Data!$O124), 1) * IF(AND($K$3="Yes", ISNUMBER(Data!$Q124)), (1-Data!$Q124), 1))</f>
        <v>0</v>
      </c>
      <c r="BQ124" s="3">
        <f>IF(OR(Data!BR124="", Data!$H124="", $G124=""), 0, ((Data!BR124*Data!$H124*$G124)/2000) * IF(AND(BQ$5="Particulate", ISNUMBER(Data!$O124)), (1-Data!$O124), 1) * IF(AND($K$3="Yes", ISNUMBER(Data!$Q124)), (1-Data!$Q124), 1))</f>
        <v>0</v>
      </c>
      <c r="BR124" s="3">
        <f>IF(OR(Data!BS124="", Data!$H124="", $G124=""), 0, ((Data!BS124*Data!$H124*$G124)/2000) * IF(AND(BR$5="Particulate", ISNUMBER(Data!$O124)), (1-Data!$O124), 1) * IF(AND($K$3="Yes", ISNUMBER(Data!$Q124)), (1-Data!$Q124), 1))</f>
        <v>0</v>
      </c>
      <c r="BS124" s="3">
        <f>IF(OR(Data!BT124="", Data!$H124="", $G124=""), 0, ((Data!BT124*Data!$H124*$G124)/2000) * IF(AND(BS$5="Particulate", ISNUMBER(Data!$O124)), (1-Data!$O124), 1) * IF(AND($K$3="Yes", ISNUMBER(Data!$Q124)), (1-Data!$Q124), 1))</f>
        <v>0</v>
      </c>
      <c r="BT124" s="3">
        <f>IF(OR(Data!BU124="", Data!$H124="", $G124=""), 0, ((Data!BU124*Data!$H124*$G124)/2000) * IF(AND(BT$5="Particulate", ISNUMBER(Data!$O124)), (1-Data!$O124), 1) * IF(AND($K$3="Yes", ISNUMBER(Data!$Q124)), (1-Data!$Q124), 1))</f>
        <v>0</v>
      </c>
      <c r="BU124" s="3">
        <f>IF(OR(Data!BV124="", Data!$H124="", $G124=""), 0, ((Data!BV124*Data!$H124*$G124)/2000) * IF(AND(BU$5="Particulate", ISNUMBER(Data!$O124)), (1-Data!$O124), 1) * IF(AND($K$3="Yes", ISNUMBER(Data!$Q124)), (1-Data!$Q124), 1))</f>
        <v>0</v>
      </c>
      <c r="BV124" s="3">
        <f>IF(OR(Data!BW124="", Data!$H124="", $G124=""), 0, ((Data!BW124*Data!$H124*$G124)/2000) * IF(AND(BV$5="Particulate", ISNUMBER(Data!$O124)), (1-Data!$O124), 1) * IF(AND($K$3="Yes", ISNUMBER(Data!$Q124)), (1-Data!$Q124), 1))</f>
        <v>0</v>
      </c>
      <c r="BW124" s="3">
        <f>IF(OR(Data!BX124="", Data!$H124="", $G124=""), 0, ((Data!BX124*Data!$H124*$G124)/2000) * IF(AND(BW$5="Particulate", ISNUMBER(Data!$O124)), (1-Data!$O124), 1) * IF(AND($K$3="Yes", ISNUMBER(Data!$Q124)), (1-Data!$Q124), 1))</f>
        <v>0</v>
      </c>
      <c r="BX124" s="3">
        <f>IF(OR(Data!BY124="", Data!$H124="", $G124=""), 0, ((Data!BY124*Data!$H124*$G124)/2000) * IF(AND(BX$5="Particulate", ISNUMBER(Data!$O124)), (1-Data!$O124), 1) * IF(AND($K$3="Yes", ISNUMBER(Data!$Q124)), (1-Data!$Q124), 1))</f>
        <v>0</v>
      </c>
      <c r="BY124" s="3">
        <f>IF(OR(Data!BZ124="", Data!$H124="", $G124=""), 0, ((Data!BZ124*Data!$H124*$G124)/2000) * IF(AND(BY$5="Particulate", ISNUMBER(Data!$O124)), (1-Data!$O124), 1) * IF(AND($K$3="Yes", ISNUMBER(Data!$Q124)), (1-Data!$Q124), 1))</f>
        <v>0</v>
      </c>
      <c r="BZ124" s="3">
        <f>IF(OR(Data!CA124="", Data!$H124="", $G124=""), 0, ((Data!CA124*Data!$H124*$G124)/2000) * IF(AND(BZ$5="Particulate", ISNUMBER(Data!$O124)), (1-Data!$O124), 1) * IF(AND($K$3="Yes", ISNUMBER(Data!$Q124)), (1-Data!$Q124), 1))</f>
        <v>0</v>
      </c>
    </row>
    <row r="125" spans="1:78" x14ac:dyDescent="0.25">
      <c r="A125" s="347">
        <f>Data!A125</f>
        <v>117</v>
      </c>
      <c r="B125" s="108">
        <f>Data!B125</f>
        <v>0</v>
      </c>
      <c r="C125" s="108">
        <f>Data!C125</f>
        <v>0</v>
      </c>
      <c r="D125" s="108">
        <f>Data!D125</f>
        <v>0</v>
      </c>
      <c r="E125" s="108">
        <f>Data!E125</f>
        <v>0</v>
      </c>
      <c r="F125" s="108">
        <f>Data!F125</f>
        <v>0</v>
      </c>
      <c r="G125" s="189"/>
      <c r="Q125" s="365">
        <f>IF(ISNUMBER(Data!$K125), (Data!$K125*$G125)/2000, IF(AND(ISNUMBER(Data!$H125), ISNUMBER(Data!$I125)), (Data!$H125*Data!$I125*$G125)/2000, 0))</f>
        <v>0</v>
      </c>
      <c r="R125" s="17">
        <f>IF(ISNUMBER(Data!$L125), (Data!$L125*$G125)/2000, IF(AND(ISNUMBER(Data!$H125), ISNUMBER(Data!$J125)), (Data!$H125*Data!$J125*$G125)/2000, 0)) * IF(ISNUMBER(Data!$O125), 1-Data!$O125, 1) * IF(AND($K$3="yes",ISNUMBER(Data!$Q125)),(1-Data!$Q125),1)</f>
        <v>0</v>
      </c>
      <c r="S125" s="3">
        <f>IF(OR(Data!T125="", Data!$H125="", $G125=""), 0, ((Data!T125*Data!$H125*$G125)/2000) * IF(AND(S$5="Particulate", ISNUMBER(Data!$O125)), (1-Data!$O125), 1) * IF(AND($K$3="Yes", ISNUMBER(Data!$Q125)), (1-Data!$Q125), 1))</f>
        <v>0</v>
      </c>
      <c r="T125" s="3">
        <f>IF(OR(Data!U125="", Data!$H125="", $G125=""), 0, ((Data!U125*Data!$H125*$G125)/2000) * IF(AND(T$5="Particulate", ISNUMBER(Data!$O125)), (1-Data!$O125), 1) * IF(AND($K$3="Yes", ISNUMBER(Data!$Q125)), (1-Data!$Q125), 1))</f>
        <v>0</v>
      </c>
      <c r="U125" s="3">
        <f>IF(OR(Data!V125="", Data!$H125="", $G125=""), 0, ((Data!V125*Data!$H125*$G125)/2000) * IF(AND(U$5="Particulate", ISNUMBER(Data!$O125)), (1-Data!$O125), 1) * IF(AND($K$3="Yes", ISNUMBER(Data!$Q125)), (1-Data!$Q125), 1))</f>
        <v>0</v>
      </c>
      <c r="V125" s="3">
        <f>IF(OR(Data!W125="", Data!$H125="", $G125=""), 0, ((Data!W125*Data!$H125*$G125)/2000) * IF(AND(V$5="Particulate", ISNUMBER(Data!$O125)), (1-Data!$O125), 1) * IF(AND($K$3="Yes", ISNUMBER(Data!$Q125)), (1-Data!$Q125), 1))</f>
        <v>0</v>
      </c>
      <c r="W125" s="3">
        <f>IF(OR(Data!X125="", Data!$H125="", $G125=""), 0, ((Data!X125*Data!$H125*$G125)/2000) * IF(AND(W$5="Particulate", ISNUMBER(Data!$O125)), (1-Data!$O125), 1) * IF(AND($K$3="Yes", ISNUMBER(Data!$Q125)), (1-Data!$Q125), 1))</f>
        <v>0</v>
      </c>
      <c r="X125" s="3">
        <f>IF(OR(Data!Y125="", Data!$H125="", $G125=""), 0, ((Data!Y125*Data!$H125*$G125)/2000) * IF(AND(X$5="Particulate", ISNUMBER(Data!$O125)), (1-Data!$O125), 1) * IF(AND($K$3="Yes", ISNUMBER(Data!$Q125)), (1-Data!$Q125), 1))</f>
        <v>0</v>
      </c>
      <c r="Y125" s="3">
        <f>IF(OR(Data!Z125="", Data!$H125="", $G125=""), 0, ((Data!Z125*Data!$H125*$G125)/2000) * IF(AND(Y$5="Particulate", ISNUMBER(Data!$O125)), (1-Data!$O125), 1) * IF(AND($K$3="Yes", ISNUMBER(Data!$Q125)), (1-Data!$Q125), 1))</f>
        <v>0</v>
      </c>
      <c r="Z125" s="3">
        <f>IF(OR(Data!AA125="", Data!$H125="", $G125=""), 0, ((Data!AA125*Data!$H125*$G125)/2000) * IF(AND(Z$5="Particulate", ISNUMBER(Data!$O125)), (1-Data!$O125), 1) * IF(AND($K$3="Yes", ISNUMBER(Data!$Q125)), (1-Data!$Q125), 1))</f>
        <v>0</v>
      </c>
      <c r="AA125" s="3">
        <f>IF(OR(Data!AB125="", Data!$H125="", $G125=""), 0, ((Data!AB125*Data!$H125*$G125)/2000) * IF(AND(AA$5="Particulate", ISNUMBER(Data!$O125)), (1-Data!$O125), 1) * IF(AND($K$3="Yes", ISNUMBER(Data!$Q125)), (1-Data!$Q125), 1))</f>
        <v>0</v>
      </c>
      <c r="AB125" s="3">
        <f>IF(OR(Data!AC125="", Data!$H125="", $G125=""), 0, ((Data!AC125*Data!$H125*$G125)/2000) * IF(AND(AB$5="Particulate", ISNUMBER(Data!$O125)), (1-Data!$O125), 1) * IF(AND($K$3="Yes", ISNUMBER(Data!$Q125)), (1-Data!$Q125), 1))</f>
        <v>0</v>
      </c>
      <c r="AC125" s="3">
        <f>IF(OR(Data!AD125="", Data!$H125="", $G125=""), 0, ((Data!AD125*Data!$H125*$G125)/2000) * IF(AND(AC$5="Particulate", ISNUMBER(Data!$O125)), (1-Data!$O125), 1) * IF(AND($K$3="Yes", ISNUMBER(Data!$Q125)), (1-Data!$Q125), 1))</f>
        <v>0</v>
      </c>
      <c r="AD125" s="3">
        <f>IF(OR(Data!AE125="", Data!$H125="", $G125=""), 0, ((Data!AE125*Data!$H125*$G125)/2000) * IF(AND(AD$5="Particulate", ISNUMBER(Data!$O125)), (1-Data!$O125), 1) * IF(AND($K$3="Yes", ISNUMBER(Data!$Q125)), (1-Data!$Q125), 1))</f>
        <v>0</v>
      </c>
      <c r="AE125" s="3">
        <f>IF(OR(Data!AF125="", Data!$H125="", $G125=""), 0, ((Data!AF125*Data!$H125*$G125)/2000) * IF(AND(AE$5="Particulate", ISNUMBER(Data!$O125)), (1-Data!$O125), 1) * IF(AND($K$3="Yes", ISNUMBER(Data!$Q125)), (1-Data!$Q125), 1))</f>
        <v>0</v>
      </c>
      <c r="AF125" s="3">
        <f>IF(OR(Data!AG125="", Data!$H125="", $G125=""), 0, ((Data!AG125*Data!$H125*$G125)/2000) * IF(AND(AF$5="Particulate", ISNUMBER(Data!$O125)), (1-Data!$O125), 1) * IF(AND($K$3="Yes", ISNUMBER(Data!$Q125)), (1-Data!$Q125), 1))</f>
        <v>0</v>
      </c>
      <c r="AG125" s="3">
        <f>IF(OR(Data!AH125="", Data!$H125="", $G125=""), 0, ((Data!AH125*Data!$H125*$G125)/2000) * IF(AND(AG$5="Particulate", ISNUMBER(Data!$O125)), (1-Data!$O125), 1) * IF(AND($K$3="Yes", ISNUMBER(Data!$Q125)), (1-Data!$Q125), 1))</f>
        <v>0</v>
      </c>
      <c r="AH125" s="3">
        <f>IF(OR(Data!AI125="", Data!$H125="", $G125=""), 0, ((Data!AI125*Data!$H125*$G125)/2000) * IF(AND(AH$5="Particulate", ISNUMBER(Data!$O125)), (1-Data!$O125), 1) * IF(AND($K$3="Yes", ISNUMBER(Data!$Q125)), (1-Data!$Q125), 1))</f>
        <v>0</v>
      </c>
      <c r="AI125" s="3">
        <f>IF(OR(Data!AJ125="", Data!$H125="", $G125=""), 0, ((Data!AJ125*Data!$H125*$G125)/2000) * IF(AND(AI$5="Particulate", ISNUMBER(Data!$O125)), (1-Data!$O125), 1) * IF(AND($K$3="Yes", ISNUMBER(Data!$Q125)), (1-Data!$Q125), 1))</f>
        <v>0</v>
      </c>
      <c r="AJ125" s="3">
        <f>IF(OR(Data!AK125="", Data!$H125="", $G125=""), 0, ((Data!AK125*Data!$H125*$G125)/2000) * IF(AND(AJ$5="Particulate", ISNUMBER(Data!$O125)), (1-Data!$O125), 1) * IF(AND($K$3="Yes", ISNUMBER(Data!$Q125)), (1-Data!$Q125), 1))</f>
        <v>0</v>
      </c>
      <c r="AK125" s="3">
        <f>IF(OR(Data!AL125="", Data!$H125="", $G125=""), 0, ((Data!AL125*Data!$H125*$G125)/2000) * IF(AND(AK$5="Particulate", ISNUMBER(Data!$O125)), (1-Data!$O125), 1) * IF(AND($K$3="Yes", ISNUMBER(Data!$Q125)), (1-Data!$Q125), 1))</f>
        <v>0</v>
      </c>
      <c r="AL125" s="3">
        <f>IF(OR(Data!AM125="", Data!$H125="", $G125=""), 0, ((Data!AM125*Data!$H125*$G125)/2000) * IF(AND(AL$5="Particulate", ISNUMBER(Data!$O125)), (1-Data!$O125), 1) * IF(AND($K$3="Yes", ISNUMBER(Data!$Q125)), (1-Data!$Q125), 1))</f>
        <v>0</v>
      </c>
      <c r="AM125" s="3">
        <f>IF(OR(Data!AN125="", Data!$H125="", $G125=""), 0, ((Data!AN125*Data!$H125*$G125)/2000) * IF(AND(AM$5="Particulate", ISNUMBER(Data!$O125)), (1-Data!$O125), 1) * IF(AND($K$3="Yes", ISNUMBER(Data!$Q125)), (1-Data!$Q125), 1))</f>
        <v>0</v>
      </c>
      <c r="AN125" s="3">
        <f>IF(OR(Data!AO125="", Data!$H125="", $G125=""), 0, ((Data!AO125*Data!$H125*$G125)/2000) * IF(AND(AN$5="Particulate", ISNUMBER(Data!$O125)), (1-Data!$O125), 1) * IF(AND($K$3="Yes", ISNUMBER(Data!$Q125)), (1-Data!$Q125), 1))</f>
        <v>0</v>
      </c>
      <c r="AO125" s="3">
        <f>IF(OR(Data!AP125="", Data!$H125="", $G125=""), 0, ((Data!AP125*Data!$H125*$G125)/2000) * IF(AND(AO$5="Particulate", ISNUMBER(Data!$O125)), (1-Data!$O125), 1) * IF(AND($K$3="Yes", ISNUMBER(Data!$Q125)), (1-Data!$Q125), 1))</f>
        <v>0</v>
      </c>
      <c r="AP125" s="3">
        <f>IF(OR(Data!AQ125="", Data!$H125="", $G125=""), 0, ((Data!AQ125*Data!$H125*$G125)/2000) * IF(AND(AP$5="Particulate", ISNUMBER(Data!$O125)), (1-Data!$O125), 1) * IF(AND($K$3="Yes", ISNUMBER(Data!$Q125)), (1-Data!$Q125), 1))</f>
        <v>0</v>
      </c>
      <c r="AQ125" s="3">
        <f>IF(OR(Data!AR125="", Data!$H125="", $G125=""), 0, ((Data!AR125*Data!$H125*$G125)/2000) * IF(AND(AQ$5="Particulate", ISNUMBER(Data!$O125)), (1-Data!$O125), 1) * IF(AND($K$3="Yes", ISNUMBER(Data!$Q125)), (1-Data!$Q125), 1))</f>
        <v>0</v>
      </c>
      <c r="AR125" s="3">
        <f>IF(OR(Data!AS125="", Data!$H125="", $G125=""), 0, ((Data!AS125*Data!$H125*$G125)/2000) * IF(AND(AR$5="Particulate", ISNUMBER(Data!$O125)), (1-Data!$O125), 1) * IF(AND($K$3="Yes", ISNUMBER(Data!$Q125)), (1-Data!$Q125), 1))</f>
        <v>0</v>
      </c>
      <c r="AS125" s="3">
        <f>IF(OR(Data!AT125="", Data!$H125="", $G125=""), 0, ((Data!AT125*Data!$H125*$G125)/2000) * IF(AND(AS$5="Particulate", ISNUMBER(Data!$O125)), (1-Data!$O125), 1) * IF(AND($K$3="Yes", ISNUMBER(Data!$Q125)), (1-Data!$Q125), 1))</f>
        <v>0</v>
      </c>
      <c r="AT125" s="3">
        <f>IF(OR(Data!AU125="", Data!$H125="", $G125=""), 0, ((Data!AU125*Data!$H125*$G125)/2000) * IF(AND(AT$5="Particulate", ISNUMBER(Data!$O125)), (1-Data!$O125), 1) * IF(AND($K$3="Yes", ISNUMBER(Data!$Q125)), (1-Data!$Q125), 1))</f>
        <v>0</v>
      </c>
      <c r="AU125" s="3">
        <f>IF(OR(Data!AV125="", Data!$H125="", $G125=""), 0, ((Data!AV125*Data!$H125*$G125)/2000) * IF(AND(AU$5="Particulate", ISNUMBER(Data!$O125)), (1-Data!$O125), 1) * IF(AND($K$3="Yes", ISNUMBER(Data!$Q125)), (1-Data!$Q125), 1))</f>
        <v>0</v>
      </c>
      <c r="AV125" s="3">
        <f>IF(OR(Data!AW125="", Data!$H125="", $G125=""), 0, ((Data!AW125*Data!$H125*$G125)/2000) * IF(AND(AV$5="Particulate", ISNUMBER(Data!$O125)), (1-Data!$O125), 1) * IF(AND($K$3="Yes", ISNUMBER(Data!$Q125)), (1-Data!$Q125), 1))</f>
        <v>0</v>
      </c>
      <c r="AW125" s="3">
        <f>IF(OR(Data!AX125="", Data!$H125="", $G125=""), 0, ((Data!AX125*Data!$H125*$G125)/2000) * IF(AND(AW$5="Particulate", ISNUMBER(Data!$O125)), (1-Data!$O125), 1) * IF(AND($K$3="Yes", ISNUMBER(Data!$Q125)), (1-Data!$Q125), 1))</f>
        <v>0</v>
      </c>
      <c r="AX125" s="3">
        <f>IF(OR(Data!AY125="", Data!$H125="", $G125=""), 0, ((Data!AY125*Data!$H125*$G125)/2000) * IF(AND(AX$5="Particulate", ISNUMBER(Data!$O125)), (1-Data!$O125), 1) * IF(AND($K$3="Yes", ISNUMBER(Data!$Q125)), (1-Data!$Q125), 1))</f>
        <v>0</v>
      </c>
      <c r="AY125" s="3">
        <f>IF(OR(Data!AZ125="", Data!$H125="", $G125=""), 0, ((Data!AZ125*Data!$H125*$G125)/2000) * IF(AND(AY$5="Particulate", ISNUMBER(Data!$O125)), (1-Data!$O125), 1) * IF(AND($K$3="Yes", ISNUMBER(Data!$Q125)), (1-Data!$Q125), 1))</f>
        <v>0</v>
      </c>
      <c r="AZ125" s="3">
        <f>IF(OR(Data!BA125="", Data!$H125="", $G125=""), 0, ((Data!BA125*Data!$H125*$G125)/2000) * IF(AND(AZ$5="Particulate", ISNUMBER(Data!$O125)), (1-Data!$O125), 1) * IF(AND($K$3="Yes", ISNUMBER(Data!$Q125)), (1-Data!$Q125), 1))</f>
        <v>0</v>
      </c>
      <c r="BA125" s="3">
        <f>IF(OR(Data!BB125="", Data!$H125="", $G125=""), 0, ((Data!BB125*Data!$H125*$G125)/2000) * IF(AND(BA$5="Particulate", ISNUMBER(Data!$O125)), (1-Data!$O125), 1) * IF(AND($K$3="Yes", ISNUMBER(Data!$Q125)), (1-Data!$Q125), 1))</f>
        <v>0</v>
      </c>
      <c r="BB125" s="3">
        <f>IF(OR(Data!BC125="", Data!$H125="", $G125=""), 0, ((Data!BC125*Data!$H125*$G125)/2000) * IF(AND(BB$5="Particulate", ISNUMBER(Data!$O125)), (1-Data!$O125), 1) * IF(AND($K$3="Yes", ISNUMBER(Data!$Q125)), (1-Data!$Q125), 1))</f>
        <v>0</v>
      </c>
      <c r="BC125" s="3">
        <f>IF(OR(Data!BD125="", Data!$H125="", $G125=""), 0, ((Data!BD125*Data!$H125*$G125)/2000) * IF(AND(BC$5="Particulate", ISNUMBER(Data!$O125)), (1-Data!$O125), 1) * IF(AND($K$3="Yes", ISNUMBER(Data!$Q125)), (1-Data!$Q125), 1))</f>
        <v>0</v>
      </c>
      <c r="BD125" s="3">
        <f>IF(OR(Data!BE125="", Data!$H125="", $G125=""), 0, ((Data!BE125*Data!$H125*$G125)/2000) * IF(AND(BD$5="Particulate", ISNUMBER(Data!$O125)), (1-Data!$O125), 1) * IF(AND($K$3="Yes", ISNUMBER(Data!$Q125)), (1-Data!$Q125), 1))</f>
        <v>0</v>
      </c>
      <c r="BE125" s="3">
        <f>IF(OR(Data!BF125="", Data!$H125="", $G125=""), 0, ((Data!BF125*Data!$H125*$G125)/2000) * IF(AND(BE$5="Particulate", ISNUMBER(Data!$O125)), (1-Data!$O125), 1) * IF(AND($K$3="Yes", ISNUMBER(Data!$Q125)), (1-Data!$Q125), 1))</f>
        <v>0</v>
      </c>
      <c r="BF125" s="3">
        <f>IF(OR(Data!BG125="", Data!$H125="", $G125=""), 0, ((Data!BG125*Data!$H125*$G125)/2000) * IF(AND(BF$5="Particulate", ISNUMBER(Data!$O125)), (1-Data!$O125), 1) * IF(AND($K$3="Yes", ISNUMBER(Data!$Q125)), (1-Data!$Q125), 1))</f>
        <v>0</v>
      </c>
      <c r="BG125" s="3">
        <f>IF(OR(Data!BH125="", Data!$H125="", $G125=""), 0, ((Data!BH125*Data!$H125*$G125)/2000) * IF(AND(BG$5="Particulate", ISNUMBER(Data!$O125)), (1-Data!$O125), 1) * IF(AND($K$3="Yes", ISNUMBER(Data!$Q125)), (1-Data!$Q125), 1))</f>
        <v>0</v>
      </c>
      <c r="BH125" s="3">
        <f>IF(OR(Data!BI125="", Data!$H125="", $G125=""), 0, ((Data!BI125*Data!$H125*$G125)/2000) * IF(AND(BH$5="Particulate", ISNUMBER(Data!$O125)), (1-Data!$O125), 1) * IF(AND($K$3="Yes", ISNUMBER(Data!$Q125)), (1-Data!$Q125), 1))</f>
        <v>0</v>
      </c>
      <c r="BI125" s="3">
        <f>IF(OR(Data!BJ125="", Data!$H125="", $G125=""), 0, ((Data!BJ125*Data!$H125*$G125)/2000) * IF(AND(BI$5="Particulate", ISNUMBER(Data!$O125)), (1-Data!$O125), 1) * IF(AND($K$3="Yes", ISNUMBER(Data!$Q125)), (1-Data!$Q125), 1))</f>
        <v>0</v>
      </c>
      <c r="BJ125" s="3">
        <f>IF(OR(Data!BK125="", Data!$H125="", $G125=""), 0, ((Data!BK125*Data!$H125*$G125)/2000) * IF(AND(BJ$5="Particulate", ISNUMBER(Data!$O125)), (1-Data!$O125), 1) * IF(AND($K$3="Yes", ISNUMBER(Data!$Q125)), (1-Data!$Q125), 1))</f>
        <v>0</v>
      </c>
      <c r="BK125" s="3">
        <f>IF(OR(Data!BL125="", Data!$H125="", $G125=""), 0, ((Data!BL125*Data!$H125*$G125)/2000) * IF(AND(BK$5="Particulate", ISNUMBER(Data!$O125)), (1-Data!$O125), 1) * IF(AND($K$3="Yes", ISNUMBER(Data!$Q125)), (1-Data!$Q125), 1))</f>
        <v>0</v>
      </c>
      <c r="BL125" s="3">
        <f>IF(OR(Data!BM125="", Data!$H125="", $G125=""), 0, ((Data!BM125*Data!$H125*$G125)/2000) * IF(AND(BL$5="Particulate", ISNUMBER(Data!$O125)), (1-Data!$O125), 1) * IF(AND($K$3="Yes", ISNUMBER(Data!$Q125)), (1-Data!$Q125), 1))</f>
        <v>0</v>
      </c>
      <c r="BM125" s="3">
        <f>IF(OR(Data!BN125="", Data!$H125="", $G125=""), 0, ((Data!BN125*Data!$H125*$G125)/2000) * IF(AND(BM$5="Particulate", ISNUMBER(Data!$O125)), (1-Data!$O125), 1) * IF(AND($K$3="Yes", ISNUMBER(Data!$Q125)), (1-Data!$Q125), 1))</f>
        <v>0</v>
      </c>
      <c r="BN125" s="3">
        <f>IF(OR(Data!BO125="", Data!$H125="", $G125=""), 0, ((Data!BO125*Data!$H125*$G125)/2000) * IF(AND(BN$5="Particulate", ISNUMBER(Data!$O125)), (1-Data!$O125), 1) * IF(AND($K$3="Yes", ISNUMBER(Data!$Q125)), (1-Data!$Q125), 1))</f>
        <v>0</v>
      </c>
      <c r="BO125" s="3">
        <f>IF(OR(Data!BP125="", Data!$H125="", $G125=""), 0, ((Data!BP125*Data!$H125*$G125)/2000) * IF(AND(BO$5="Particulate", ISNUMBER(Data!$O125)), (1-Data!$O125), 1) * IF(AND($K$3="Yes", ISNUMBER(Data!$Q125)), (1-Data!$Q125), 1))</f>
        <v>0</v>
      </c>
      <c r="BP125" s="3">
        <f>IF(OR(Data!BQ125="", Data!$H125="", $G125=""), 0, ((Data!BQ125*Data!$H125*$G125)/2000) * IF(AND(BP$5="Particulate", ISNUMBER(Data!$O125)), (1-Data!$O125), 1) * IF(AND($K$3="Yes", ISNUMBER(Data!$Q125)), (1-Data!$Q125), 1))</f>
        <v>0</v>
      </c>
      <c r="BQ125" s="3">
        <f>IF(OR(Data!BR125="", Data!$H125="", $G125=""), 0, ((Data!BR125*Data!$H125*$G125)/2000) * IF(AND(BQ$5="Particulate", ISNUMBER(Data!$O125)), (1-Data!$O125), 1) * IF(AND($K$3="Yes", ISNUMBER(Data!$Q125)), (1-Data!$Q125), 1))</f>
        <v>0</v>
      </c>
      <c r="BR125" s="3">
        <f>IF(OR(Data!BS125="", Data!$H125="", $G125=""), 0, ((Data!BS125*Data!$H125*$G125)/2000) * IF(AND(BR$5="Particulate", ISNUMBER(Data!$O125)), (1-Data!$O125), 1) * IF(AND($K$3="Yes", ISNUMBER(Data!$Q125)), (1-Data!$Q125), 1))</f>
        <v>0</v>
      </c>
      <c r="BS125" s="3">
        <f>IF(OR(Data!BT125="", Data!$H125="", $G125=""), 0, ((Data!BT125*Data!$H125*$G125)/2000) * IF(AND(BS$5="Particulate", ISNUMBER(Data!$O125)), (1-Data!$O125), 1) * IF(AND($K$3="Yes", ISNUMBER(Data!$Q125)), (1-Data!$Q125), 1))</f>
        <v>0</v>
      </c>
      <c r="BT125" s="3">
        <f>IF(OR(Data!BU125="", Data!$H125="", $G125=""), 0, ((Data!BU125*Data!$H125*$G125)/2000) * IF(AND(BT$5="Particulate", ISNUMBER(Data!$O125)), (1-Data!$O125), 1) * IF(AND($K$3="Yes", ISNUMBER(Data!$Q125)), (1-Data!$Q125), 1))</f>
        <v>0</v>
      </c>
      <c r="BU125" s="3">
        <f>IF(OR(Data!BV125="", Data!$H125="", $G125=""), 0, ((Data!BV125*Data!$H125*$G125)/2000) * IF(AND(BU$5="Particulate", ISNUMBER(Data!$O125)), (1-Data!$O125), 1) * IF(AND($K$3="Yes", ISNUMBER(Data!$Q125)), (1-Data!$Q125), 1))</f>
        <v>0</v>
      </c>
      <c r="BV125" s="3">
        <f>IF(OR(Data!BW125="", Data!$H125="", $G125=""), 0, ((Data!BW125*Data!$H125*$G125)/2000) * IF(AND(BV$5="Particulate", ISNUMBER(Data!$O125)), (1-Data!$O125), 1) * IF(AND($K$3="Yes", ISNUMBER(Data!$Q125)), (1-Data!$Q125), 1))</f>
        <v>0</v>
      </c>
      <c r="BW125" s="3">
        <f>IF(OR(Data!BX125="", Data!$H125="", $G125=""), 0, ((Data!BX125*Data!$H125*$G125)/2000) * IF(AND(BW$5="Particulate", ISNUMBER(Data!$O125)), (1-Data!$O125), 1) * IF(AND($K$3="Yes", ISNUMBER(Data!$Q125)), (1-Data!$Q125), 1))</f>
        <v>0</v>
      </c>
      <c r="BX125" s="3">
        <f>IF(OR(Data!BY125="", Data!$H125="", $G125=""), 0, ((Data!BY125*Data!$H125*$G125)/2000) * IF(AND(BX$5="Particulate", ISNUMBER(Data!$O125)), (1-Data!$O125), 1) * IF(AND($K$3="Yes", ISNUMBER(Data!$Q125)), (1-Data!$Q125), 1))</f>
        <v>0</v>
      </c>
      <c r="BY125" s="3">
        <f>IF(OR(Data!BZ125="", Data!$H125="", $G125=""), 0, ((Data!BZ125*Data!$H125*$G125)/2000) * IF(AND(BY$5="Particulate", ISNUMBER(Data!$O125)), (1-Data!$O125), 1) * IF(AND($K$3="Yes", ISNUMBER(Data!$Q125)), (1-Data!$Q125), 1))</f>
        <v>0</v>
      </c>
      <c r="BZ125" s="3">
        <f>IF(OR(Data!CA125="", Data!$H125="", $G125=""), 0, ((Data!CA125*Data!$H125*$G125)/2000) * IF(AND(BZ$5="Particulate", ISNUMBER(Data!$O125)), (1-Data!$O125), 1) * IF(AND($K$3="Yes", ISNUMBER(Data!$Q125)), (1-Data!$Q125), 1))</f>
        <v>0</v>
      </c>
    </row>
    <row r="126" spans="1:78" x14ac:dyDescent="0.25">
      <c r="A126" s="347">
        <f>Data!A126</f>
        <v>118</v>
      </c>
      <c r="B126" s="108">
        <f>Data!B126</f>
        <v>0</v>
      </c>
      <c r="C126" s="108">
        <f>Data!C126</f>
        <v>0</v>
      </c>
      <c r="D126" s="108">
        <f>Data!D126</f>
        <v>0</v>
      </c>
      <c r="E126" s="108">
        <f>Data!E126</f>
        <v>0</v>
      </c>
      <c r="F126" s="108">
        <f>Data!F126</f>
        <v>0</v>
      </c>
      <c r="G126" s="189"/>
      <c r="Q126" s="365">
        <f>IF(ISNUMBER(Data!$K126), (Data!$K126*$G126)/2000, IF(AND(ISNUMBER(Data!$H126), ISNUMBER(Data!$I126)), (Data!$H126*Data!$I126*$G126)/2000, 0))</f>
        <v>0</v>
      </c>
      <c r="R126" s="17">
        <f>IF(ISNUMBER(Data!$L126), (Data!$L126*$G126)/2000, IF(AND(ISNUMBER(Data!$H126), ISNUMBER(Data!$J126)), (Data!$H126*Data!$J126*$G126)/2000, 0)) * IF(ISNUMBER(Data!$O126), 1-Data!$O126, 1) * IF(AND($K$3="yes",ISNUMBER(Data!$Q126)),(1-Data!$Q126),1)</f>
        <v>0</v>
      </c>
      <c r="S126" s="3">
        <f>IF(OR(Data!T126="", Data!$H126="", $G126=""), 0, ((Data!T126*Data!$H126*$G126)/2000) * IF(AND(S$5="Particulate", ISNUMBER(Data!$O126)), (1-Data!$O126), 1) * IF(AND($K$3="Yes", ISNUMBER(Data!$Q126)), (1-Data!$Q126), 1))</f>
        <v>0</v>
      </c>
      <c r="T126" s="3">
        <f>IF(OR(Data!U126="", Data!$H126="", $G126=""), 0, ((Data!U126*Data!$H126*$G126)/2000) * IF(AND(T$5="Particulate", ISNUMBER(Data!$O126)), (1-Data!$O126), 1) * IF(AND($K$3="Yes", ISNUMBER(Data!$Q126)), (1-Data!$Q126), 1))</f>
        <v>0</v>
      </c>
      <c r="U126" s="3">
        <f>IF(OR(Data!V126="", Data!$H126="", $G126=""), 0, ((Data!V126*Data!$H126*$G126)/2000) * IF(AND(U$5="Particulate", ISNUMBER(Data!$O126)), (1-Data!$O126), 1) * IF(AND($K$3="Yes", ISNUMBER(Data!$Q126)), (1-Data!$Q126), 1))</f>
        <v>0</v>
      </c>
      <c r="V126" s="3">
        <f>IF(OR(Data!W126="", Data!$H126="", $G126=""), 0, ((Data!W126*Data!$H126*$G126)/2000) * IF(AND(V$5="Particulate", ISNUMBER(Data!$O126)), (1-Data!$O126), 1) * IF(AND($K$3="Yes", ISNUMBER(Data!$Q126)), (1-Data!$Q126), 1))</f>
        <v>0</v>
      </c>
      <c r="W126" s="3">
        <f>IF(OR(Data!X126="", Data!$H126="", $G126=""), 0, ((Data!X126*Data!$H126*$G126)/2000) * IF(AND(W$5="Particulate", ISNUMBER(Data!$O126)), (1-Data!$O126), 1) * IF(AND($K$3="Yes", ISNUMBER(Data!$Q126)), (1-Data!$Q126), 1))</f>
        <v>0</v>
      </c>
      <c r="X126" s="3">
        <f>IF(OR(Data!Y126="", Data!$H126="", $G126=""), 0, ((Data!Y126*Data!$H126*$G126)/2000) * IF(AND(X$5="Particulate", ISNUMBER(Data!$O126)), (1-Data!$O126), 1) * IF(AND($K$3="Yes", ISNUMBER(Data!$Q126)), (1-Data!$Q126), 1))</f>
        <v>0</v>
      </c>
      <c r="Y126" s="3">
        <f>IF(OR(Data!Z126="", Data!$H126="", $G126=""), 0, ((Data!Z126*Data!$H126*$G126)/2000) * IF(AND(Y$5="Particulate", ISNUMBER(Data!$O126)), (1-Data!$O126), 1) * IF(AND($K$3="Yes", ISNUMBER(Data!$Q126)), (1-Data!$Q126), 1))</f>
        <v>0</v>
      </c>
      <c r="Z126" s="3">
        <f>IF(OR(Data!AA126="", Data!$H126="", $G126=""), 0, ((Data!AA126*Data!$H126*$G126)/2000) * IF(AND(Z$5="Particulate", ISNUMBER(Data!$O126)), (1-Data!$O126), 1) * IF(AND($K$3="Yes", ISNUMBER(Data!$Q126)), (1-Data!$Q126), 1))</f>
        <v>0</v>
      </c>
      <c r="AA126" s="3">
        <f>IF(OR(Data!AB126="", Data!$H126="", $G126=""), 0, ((Data!AB126*Data!$H126*$G126)/2000) * IF(AND(AA$5="Particulate", ISNUMBER(Data!$O126)), (1-Data!$O126), 1) * IF(AND($K$3="Yes", ISNUMBER(Data!$Q126)), (1-Data!$Q126), 1))</f>
        <v>0</v>
      </c>
      <c r="AB126" s="3">
        <f>IF(OR(Data!AC126="", Data!$H126="", $G126=""), 0, ((Data!AC126*Data!$H126*$G126)/2000) * IF(AND(AB$5="Particulate", ISNUMBER(Data!$O126)), (1-Data!$O126), 1) * IF(AND($K$3="Yes", ISNUMBER(Data!$Q126)), (1-Data!$Q126), 1))</f>
        <v>0</v>
      </c>
      <c r="AC126" s="3">
        <f>IF(OR(Data!AD126="", Data!$H126="", $G126=""), 0, ((Data!AD126*Data!$H126*$G126)/2000) * IF(AND(AC$5="Particulate", ISNUMBER(Data!$O126)), (1-Data!$O126), 1) * IF(AND($K$3="Yes", ISNUMBER(Data!$Q126)), (1-Data!$Q126), 1))</f>
        <v>0</v>
      </c>
      <c r="AD126" s="3">
        <f>IF(OR(Data!AE126="", Data!$H126="", $G126=""), 0, ((Data!AE126*Data!$H126*$G126)/2000) * IF(AND(AD$5="Particulate", ISNUMBER(Data!$O126)), (1-Data!$O126), 1) * IF(AND($K$3="Yes", ISNUMBER(Data!$Q126)), (1-Data!$Q126), 1))</f>
        <v>0</v>
      </c>
      <c r="AE126" s="3">
        <f>IF(OR(Data!AF126="", Data!$H126="", $G126=""), 0, ((Data!AF126*Data!$H126*$G126)/2000) * IF(AND(AE$5="Particulate", ISNUMBER(Data!$O126)), (1-Data!$O126), 1) * IF(AND($K$3="Yes", ISNUMBER(Data!$Q126)), (1-Data!$Q126), 1))</f>
        <v>0</v>
      </c>
      <c r="AF126" s="3">
        <f>IF(OR(Data!AG126="", Data!$H126="", $G126=""), 0, ((Data!AG126*Data!$H126*$G126)/2000) * IF(AND(AF$5="Particulate", ISNUMBER(Data!$O126)), (1-Data!$O126), 1) * IF(AND($K$3="Yes", ISNUMBER(Data!$Q126)), (1-Data!$Q126), 1))</f>
        <v>0</v>
      </c>
      <c r="AG126" s="3">
        <f>IF(OR(Data!AH126="", Data!$H126="", $G126=""), 0, ((Data!AH126*Data!$H126*$G126)/2000) * IF(AND(AG$5="Particulate", ISNUMBER(Data!$O126)), (1-Data!$O126), 1) * IF(AND($K$3="Yes", ISNUMBER(Data!$Q126)), (1-Data!$Q126), 1))</f>
        <v>0</v>
      </c>
      <c r="AH126" s="3">
        <f>IF(OR(Data!AI126="", Data!$H126="", $G126=""), 0, ((Data!AI126*Data!$H126*$G126)/2000) * IF(AND(AH$5="Particulate", ISNUMBER(Data!$O126)), (1-Data!$O126), 1) * IF(AND($K$3="Yes", ISNUMBER(Data!$Q126)), (1-Data!$Q126), 1))</f>
        <v>0</v>
      </c>
      <c r="AI126" s="3">
        <f>IF(OR(Data!AJ126="", Data!$H126="", $G126=""), 0, ((Data!AJ126*Data!$H126*$G126)/2000) * IF(AND(AI$5="Particulate", ISNUMBER(Data!$O126)), (1-Data!$O126), 1) * IF(AND($K$3="Yes", ISNUMBER(Data!$Q126)), (1-Data!$Q126), 1))</f>
        <v>0</v>
      </c>
      <c r="AJ126" s="3">
        <f>IF(OR(Data!AK126="", Data!$H126="", $G126=""), 0, ((Data!AK126*Data!$H126*$G126)/2000) * IF(AND(AJ$5="Particulate", ISNUMBER(Data!$O126)), (1-Data!$O126), 1) * IF(AND($K$3="Yes", ISNUMBER(Data!$Q126)), (1-Data!$Q126), 1))</f>
        <v>0</v>
      </c>
      <c r="AK126" s="3">
        <f>IF(OR(Data!AL126="", Data!$H126="", $G126=""), 0, ((Data!AL126*Data!$H126*$G126)/2000) * IF(AND(AK$5="Particulate", ISNUMBER(Data!$O126)), (1-Data!$O126), 1) * IF(AND($K$3="Yes", ISNUMBER(Data!$Q126)), (1-Data!$Q126), 1))</f>
        <v>0</v>
      </c>
      <c r="AL126" s="3">
        <f>IF(OR(Data!AM126="", Data!$H126="", $G126=""), 0, ((Data!AM126*Data!$H126*$G126)/2000) * IF(AND(AL$5="Particulate", ISNUMBER(Data!$O126)), (1-Data!$O126), 1) * IF(AND($K$3="Yes", ISNUMBER(Data!$Q126)), (1-Data!$Q126), 1))</f>
        <v>0</v>
      </c>
      <c r="AM126" s="3">
        <f>IF(OR(Data!AN126="", Data!$H126="", $G126=""), 0, ((Data!AN126*Data!$H126*$G126)/2000) * IF(AND(AM$5="Particulate", ISNUMBER(Data!$O126)), (1-Data!$O126), 1) * IF(AND($K$3="Yes", ISNUMBER(Data!$Q126)), (1-Data!$Q126), 1))</f>
        <v>0</v>
      </c>
      <c r="AN126" s="3">
        <f>IF(OR(Data!AO126="", Data!$H126="", $G126=""), 0, ((Data!AO126*Data!$H126*$G126)/2000) * IF(AND(AN$5="Particulate", ISNUMBER(Data!$O126)), (1-Data!$O126), 1) * IF(AND($K$3="Yes", ISNUMBER(Data!$Q126)), (1-Data!$Q126), 1))</f>
        <v>0</v>
      </c>
      <c r="AO126" s="3">
        <f>IF(OR(Data!AP126="", Data!$H126="", $G126=""), 0, ((Data!AP126*Data!$H126*$G126)/2000) * IF(AND(AO$5="Particulate", ISNUMBER(Data!$O126)), (1-Data!$O126), 1) * IF(AND($K$3="Yes", ISNUMBER(Data!$Q126)), (1-Data!$Q126), 1))</f>
        <v>0</v>
      </c>
      <c r="AP126" s="3">
        <f>IF(OR(Data!AQ126="", Data!$H126="", $G126=""), 0, ((Data!AQ126*Data!$H126*$G126)/2000) * IF(AND(AP$5="Particulate", ISNUMBER(Data!$O126)), (1-Data!$O126), 1) * IF(AND($K$3="Yes", ISNUMBER(Data!$Q126)), (1-Data!$Q126), 1))</f>
        <v>0</v>
      </c>
      <c r="AQ126" s="3">
        <f>IF(OR(Data!AR126="", Data!$H126="", $G126=""), 0, ((Data!AR126*Data!$H126*$G126)/2000) * IF(AND(AQ$5="Particulate", ISNUMBER(Data!$O126)), (1-Data!$O126), 1) * IF(AND($K$3="Yes", ISNUMBER(Data!$Q126)), (1-Data!$Q126), 1))</f>
        <v>0</v>
      </c>
      <c r="AR126" s="3">
        <f>IF(OR(Data!AS126="", Data!$H126="", $G126=""), 0, ((Data!AS126*Data!$H126*$G126)/2000) * IF(AND(AR$5="Particulate", ISNUMBER(Data!$O126)), (1-Data!$O126), 1) * IF(AND($K$3="Yes", ISNUMBER(Data!$Q126)), (1-Data!$Q126), 1))</f>
        <v>0</v>
      </c>
      <c r="AS126" s="3">
        <f>IF(OR(Data!AT126="", Data!$H126="", $G126=""), 0, ((Data!AT126*Data!$H126*$G126)/2000) * IF(AND(AS$5="Particulate", ISNUMBER(Data!$O126)), (1-Data!$O126), 1) * IF(AND($K$3="Yes", ISNUMBER(Data!$Q126)), (1-Data!$Q126), 1))</f>
        <v>0</v>
      </c>
      <c r="AT126" s="3">
        <f>IF(OR(Data!AU126="", Data!$H126="", $G126=""), 0, ((Data!AU126*Data!$H126*$G126)/2000) * IF(AND(AT$5="Particulate", ISNUMBER(Data!$O126)), (1-Data!$O126), 1) * IF(AND($K$3="Yes", ISNUMBER(Data!$Q126)), (1-Data!$Q126), 1))</f>
        <v>0</v>
      </c>
      <c r="AU126" s="3">
        <f>IF(OR(Data!AV126="", Data!$H126="", $G126=""), 0, ((Data!AV126*Data!$H126*$G126)/2000) * IF(AND(AU$5="Particulate", ISNUMBER(Data!$O126)), (1-Data!$O126), 1) * IF(AND($K$3="Yes", ISNUMBER(Data!$Q126)), (1-Data!$Q126), 1))</f>
        <v>0</v>
      </c>
      <c r="AV126" s="3">
        <f>IF(OR(Data!AW126="", Data!$H126="", $G126=""), 0, ((Data!AW126*Data!$H126*$G126)/2000) * IF(AND(AV$5="Particulate", ISNUMBER(Data!$O126)), (1-Data!$O126), 1) * IF(AND($K$3="Yes", ISNUMBER(Data!$Q126)), (1-Data!$Q126), 1))</f>
        <v>0</v>
      </c>
      <c r="AW126" s="3">
        <f>IF(OR(Data!AX126="", Data!$H126="", $G126=""), 0, ((Data!AX126*Data!$H126*$G126)/2000) * IF(AND(AW$5="Particulate", ISNUMBER(Data!$O126)), (1-Data!$O126), 1) * IF(AND($K$3="Yes", ISNUMBER(Data!$Q126)), (1-Data!$Q126), 1))</f>
        <v>0</v>
      </c>
      <c r="AX126" s="3">
        <f>IF(OR(Data!AY126="", Data!$H126="", $G126=""), 0, ((Data!AY126*Data!$H126*$G126)/2000) * IF(AND(AX$5="Particulate", ISNUMBER(Data!$O126)), (1-Data!$O126), 1) * IF(AND($K$3="Yes", ISNUMBER(Data!$Q126)), (1-Data!$Q126), 1))</f>
        <v>0</v>
      </c>
      <c r="AY126" s="3">
        <f>IF(OR(Data!AZ126="", Data!$H126="", $G126=""), 0, ((Data!AZ126*Data!$H126*$G126)/2000) * IF(AND(AY$5="Particulate", ISNUMBER(Data!$O126)), (1-Data!$O126), 1) * IF(AND($K$3="Yes", ISNUMBER(Data!$Q126)), (1-Data!$Q126), 1))</f>
        <v>0</v>
      </c>
      <c r="AZ126" s="3">
        <f>IF(OR(Data!BA126="", Data!$H126="", $G126=""), 0, ((Data!BA126*Data!$H126*$G126)/2000) * IF(AND(AZ$5="Particulate", ISNUMBER(Data!$O126)), (1-Data!$O126), 1) * IF(AND($K$3="Yes", ISNUMBER(Data!$Q126)), (1-Data!$Q126), 1))</f>
        <v>0</v>
      </c>
      <c r="BA126" s="3">
        <f>IF(OR(Data!BB126="", Data!$H126="", $G126=""), 0, ((Data!BB126*Data!$H126*$G126)/2000) * IF(AND(BA$5="Particulate", ISNUMBER(Data!$O126)), (1-Data!$O126), 1) * IF(AND($K$3="Yes", ISNUMBER(Data!$Q126)), (1-Data!$Q126), 1))</f>
        <v>0</v>
      </c>
      <c r="BB126" s="3">
        <f>IF(OR(Data!BC126="", Data!$H126="", $G126=""), 0, ((Data!BC126*Data!$H126*$G126)/2000) * IF(AND(BB$5="Particulate", ISNUMBER(Data!$O126)), (1-Data!$O126), 1) * IF(AND($K$3="Yes", ISNUMBER(Data!$Q126)), (1-Data!$Q126), 1))</f>
        <v>0</v>
      </c>
      <c r="BC126" s="3">
        <f>IF(OR(Data!BD126="", Data!$H126="", $G126=""), 0, ((Data!BD126*Data!$H126*$G126)/2000) * IF(AND(BC$5="Particulate", ISNUMBER(Data!$O126)), (1-Data!$O126), 1) * IF(AND($K$3="Yes", ISNUMBER(Data!$Q126)), (1-Data!$Q126), 1))</f>
        <v>0</v>
      </c>
      <c r="BD126" s="3">
        <f>IF(OR(Data!BE126="", Data!$H126="", $G126=""), 0, ((Data!BE126*Data!$H126*$G126)/2000) * IF(AND(BD$5="Particulate", ISNUMBER(Data!$O126)), (1-Data!$O126), 1) * IF(AND($K$3="Yes", ISNUMBER(Data!$Q126)), (1-Data!$Q126), 1))</f>
        <v>0</v>
      </c>
      <c r="BE126" s="3">
        <f>IF(OR(Data!BF126="", Data!$H126="", $G126=""), 0, ((Data!BF126*Data!$H126*$G126)/2000) * IF(AND(BE$5="Particulate", ISNUMBER(Data!$O126)), (1-Data!$O126), 1) * IF(AND($K$3="Yes", ISNUMBER(Data!$Q126)), (1-Data!$Q126), 1))</f>
        <v>0</v>
      </c>
      <c r="BF126" s="3">
        <f>IF(OR(Data!BG126="", Data!$H126="", $G126=""), 0, ((Data!BG126*Data!$H126*$G126)/2000) * IF(AND(BF$5="Particulate", ISNUMBER(Data!$O126)), (1-Data!$O126), 1) * IF(AND($K$3="Yes", ISNUMBER(Data!$Q126)), (1-Data!$Q126), 1))</f>
        <v>0</v>
      </c>
      <c r="BG126" s="3">
        <f>IF(OR(Data!BH126="", Data!$H126="", $G126=""), 0, ((Data!BH126*Data!$H126*$G126)/2000) * IF(AND(BG$5="Particulate", ISNUMBER(Data!$O126)), (1-Data!$O126), 1) * IF(AND($K$3="Yes", ISNUMBER(Data!$Q126)), (1-Data!$Q126), 1))</f>
        <v>0</v>
      </c>
      <c r="BH126" s="3">
        <f>IF(OR(Data!BI126="", Data!$H126="", $G126=""), 0, ((Data!BI126*Data!$H126*$G126)/2000) * IF(AND(BH$5="Particulate", ISNUMBER(Data!$O126)), (1-Data!$O126), 1) * IF(AND($K$3="Yes", ISNUMBER(Data!$Q126)), (1-Data!$Q126), 1))</f>
        <v>0</v>
      </c>
      <c r="BI126" s="3">
        <f>IF(OR(Data!BJ126="", Data!$H126="", $G126=""), 0, ((Data!BJ126*Data!$H126*$G126)/2000) * IF(AND(BI$5="Particulate", ISNUMBER(Data!$O126)), (1-Data!$O126), 1) * IF(AND($K$3="Yes", ISNUMBER(Data!$Q126)), (1-Data!$Q126), 1))</f>
        <v>0</v>
      </c>
      <c r="BJ126" s="3">
        <f>IF(OR(Data!BK126="", Data!$H126="", $G126=""), 0, ((Data!BK126*Data!$H126*$G126)/2000) * IF(AND(BJ$5="Particulate", ISNUMBER(Data!$O126)), (1-Data!$O126), 1) * IF(AND($K$3="Yes", ISNUMBER(Data!$Q126)), (1-Data!$Q126), 1))</f>
        <v>0</v>
      </c>
      <c r="BK126" s="3">
        <f>IF(OR(Data!BL126="", Data!$H126="", $G126=""), 0, ((Data!BL126*Data!$H126*$G126)/2000) * IF(AND(BK$5="Particulate", ISNUMBER(Data!$O126)), (1-Data!$O126), 1) * IF(AND($K$3="Yes", ISNUMBER(Data!$Q126)), (1-Data!$Q126), 1))</f>
        <v>0</v>
      </c>
      <c r="BL126" s="3">
        <f>IF(OR(Data!BM126="", Data!$H126="", $G126=""), 0, ((Data!BM126*Data!$H126*$G126)/2000) * IF(AND(BL$5="Particulate", ISNUMBER(Data!$O126)), (1-Data!$O126), 1) * IF(AND($K$3="Yes", ISNUMBER(Data!$Q126)), (1-Data!$Q126), 1))</f>
        <v>0</v>
      </c>
      <c r="BM126" s="3">
        <f>IF(OR(Data!BN126="", Data!$H126="", $G126=""), 0, ((Data!BN126*Data!$H126*$G126)/2000) * IF(AND(BM$5="Particulate", ISNUMBER(Data!$O126)), (1-Data!$O126), 1) * IF(AND($K$3="Yes", ISNUMBER(Data!$Q126)), (1-Data!$Q126), 1))</f>
        <v>0</v>
      </c>
      <c r="BN126" s="3">
        <f>IF(OR(Data!BO126="", Data!$H126="", $G126=""), 0, ((Data!BO126*Data!$H126*$G126)/2000) * IF(AND(BN$5="Particulate", ISNUMBER(Data!$O126)), (1-Data!$O126), 1) * IF(AND($K$3="Yes", ISNUMBER(Data!$Q126)), (1-Data!$Q126), 1))</f>
        <v>0</v>
      </c>
      <c r="BO126" s="3">
        <f>IF(OR(Data!BP126="", Data!$H126="", $G126=""), 0, ((Data!BP126*Data!$H126*$G126)/2000) * IF(AND(BO$5="Particulate", ISNUMBER(Data!$O126)), (1-Data!$O126), 1) * IF(AND($K$3="Yes", ISNUMBER(Data!$Q126)), (1-Data!$Q126), 1))</f>
        <v>0</v>
      </c>
      <c r="BP126" s="3">
        <f>IF(OR(Data!BQ126="", Data!$H126="", $G126=""), 0, ((Data!BQ126*Data!$H126*$G126)/2000) * IF(AND(BP$5="Particulate", ISNUMBER(Data!$O126)), (1-Data!$O126), 1) * IF(AND($K$3="Yes", ISNUMBER(Data!$Q126)), (1-Data!$Q126), 1))</f>
        <v>0</v>
      </c>
      <c r="BQ126" s="3">
        <f>IF(OR(Data!BR126="", Data!$H126="", $G126=""), 0, ((Data!BR126*Data!$H126*$G126)/2000) * IF(AND(BQ$5="Particulate", ISNUMBER(Data!$O126)), (1-Data!$O126), 1) * IF(AND($K$3="Yes", ISNUMBER(Data!$Q126)), (1-Data!$Q126), 1))</f>
        <v>0</v>
      </c>
      <c r="BR126" s="3">
        <f>IF(OR(Data!BS126="", Data!$H126="", $G126=""), 0, ((Data!BS126*Data!$H126*$G126)/2000) * IF(AND(BR$5="Particulate", ISNUMBER(Data!$O126)), (1-Data!$O126), 1) * IF(AND($K$3="Yes", ISNUMBER(Data!$Q126)), (1-Data!$Q126), 1))</f>
        <v>0</v>
      </c>
      <c r="BS126" s="3">
        <f>IF(OR(Data!BT126="", Data!$H126="", $G126=""), 0, ((Data!BT126*Data!$H126*$G126)/2000) * IF(AND(BS$5="Particulate", ISNUMBER(Data!$O126)), (1-Data!$O126), 1) * IF(AND($K$3="Yes", ISNUMBER(Data!$Q126)), (1-Data!$Q126), 1))</f>
        <v>0</v>
      </c>
      <c r="BT126" s="3">
        <f>IF(OR(Data!BU126="", Data!$H126="", $G126=""), 0, ((Data!BU126*Data!$H126*$G126)/2000) * IF(AND(BT$5="Particulate", ISNUMBER(Data!$O126)), (1-Data!$O126), 1) * IF(AND($K$3="Yes", ISNUMBER(Data!$Q126)), (1-Data!$Q126), 1))</f>
        <v>0</v>
      </c>
      <c r="BU126" s="3">
        <f>IF(OR(Data!BV126="", Data!$H126="", $G126=""), 0, ((Data!BV126*Data!$H126*$G126)/2000) * IF(AND(BU$5="Particulate", ISNUMBER(Data!$O126)), (1-Data!$O126), 1) * IF(AND($K$3="Yes", ISNUMBER(Data!$Q126)), (1-Data!$Q126), 1))</f>
        <v>0</v>
      </c>
      <c r="BV126" s="3">
        <f>IF(OR(Data!BW126="", Data!$H126="", $G126=""), 0, ((Data!BW126*Data!$H126*$G126)/2000) * IF(AND(BV$5="Particulate", ISNUMBER(Data!$O126)), (1-Data!$O126), 1) * IF(AND($K$3="Yes", ISNUMBER(Data!$Q126)), (1-Data!$Q126), 1))</f>
        <v>0</v>
      </c>
      <c r="BW126" s="3">
        <f>IF(OR(Data!BX126="", Data!$H126="", $G126=""), 0, ((Data!BX126*Data!$H126*$G126)/2000) * IF(AND(BW$5="Particulate", ISNUMBER(Data!$O126)), (1-Data!$O126), 1) * IF(AND($K$3="Yes", ISNUMBER(Data!$Q126)), (1-Data!$Q126), 1))</f>
        <v>0</v>
      </c>
      <c r="BX126" s="3">
        <f>IF(OR(Data!BY126="", Data!$H126="", $G126=""), 0, ((Data!BY126*Data!$H126*$G126)/2000) * IF(AND(BX$5="Particulate", ISNUMBER(Data!$O126)), (1-Data!$O126), 1) * IF(AND($K$3="Yes", ISNUMBER(Data!$Q126)), (1-Data!$Q126), 1))</f>
        <v>0</v>
      </c>
      <c r="BY126" s="3">
        <f>IF(OR(Data!BZ126="", Data!$H126="", $G126=""), 0, ((Data!BZ126*Data!$H126*$G126)/2000) * IF(AND(BY$5="Particulate", ISNUMBER(Data!$O126)), (1-Data!$O126), 1) * IF(AND($K$3="Yes", ISNUMBER(Data!$Q126)), (1-Data!$Q126), 1))</f>
        <v>0</v>
      </c>
      <c r="BZ126" s="3">
        <f>IF(OR(Data!CA126="", Data!$H126="", $G126=""), 0, ((Data!CA126*Data!$H126*$G126)/2000) * IF(AND(BZ$5="Particulate", ISNUMBER(Data!$O126)), (1-Data!$O126), 1) * IF(AND($K$3="Yes", ISNUMBER(Data!$Q126)), (1-Data!$Q126), 1))</f>
        <v>0</v>
      </c>
    </row>
    <row r="127" spans="1:78" x14ac:dyDescent="0.25">
      <c r="A127" s="347">
        <f>Data!A127</f>
        <v>119</v>
      </c>
      <c r="B127" s="108">
        <f>Data!B127</f>
        <v>0</v>
      </c>
      <c r="C127" s="108">
        <f>Data!C127</f>
        <v>0</v>
      </c>
      <c r="D127" s="108">
        <f>Data!D127</f>
        <v>0</v>
      </c>
      <c r="E127" s="108">
        <f>Data!E127</f>
        <v>0</v>
      </c>
      <c r="F127" s="108">
        <f>Data!F127</f>
        <v>0</v>
      </c>
      <c r="G127" s="189"/>
      <c r="Q127" s="365">
        <f>IF(ISNUMBER(Data!$K127), (Data!$K127*$G127)/2000, IF(AND(ISNUMBER(Data!$H127), ISNUMBER(Data!$I127)), (Data!$H127*Data!$I127*$G127)/2000, 0))</f>
        <v>0</v>
      </c>
      <c r="R127" s="17">
        <f>IF(ISNUMBER(Data!$L127), (Data!$L127*$G127)/2000, IF(AND(ISNUMBER(Data!$H127), ISNUMBER(Data!$J127)), (Data!$H127*Data!$J127*$G127)/2000, 0)) * IF(ISNUMBER(Data!$O127), 1-Data!$O127, 1) * IF(AND($K$3="yes",ISNUMBER(Data!$Q127)),(1-Data!$Q127),1)</f>
        <v>0</v>
      </c>
      <c r="S127" s="3">
        <f>IF(OR(Data!T127="", Data!$H127="", $G127=""), 0, ((Data!T127*Data!$H127*$G127)/2000) * IF(AND(S$5="Particulate", ISNUMBER(Data!$O127)), (1-Data!$O127), 1) * IF(AND($K$3="Yes", ISNUMBER(Data!$Q127)), (1-Data!$Q127), 1))</f>
        <v>0</v>
      </c>
      <c r="T127" s="3">
        <f>IF(OR(Data!U127="", Data!$H127="", $G127=""), 0, ((Data!U127*Data!$H127*$G127)/2000) * IF(AND(T$5="Particulate", ISNUMBER(Data!$O127)), (1-Data!$O127), 1) * IF(AND($K$3="Yes", ISNUMBER(Data!$Q127)), (1-Data!$Q127), 1))</f>
        <v>0</v>
      </c>
      <c r="U127" s="3">
        <f>IF(OR(Data!V127="", Data!$H127="", $G127=""), 0, ((Data!V127*Data!$H127*$G127)/2000) * IF(AND(U$5="Particulate", ISNUMBER(Data!$O127)), (1-Data!$O127), 1) * IF(AND($K$3="Yes", ISNUMBER(Data!$Q127)), (1-Data!$Q127), 1))</f>
        <v>0</v>
      </c>
      <c r="V127" s="3">
        <f>IF(OR(Data!W127="", Data!$H127="", $G127=""), 0, ((Data!W127*Data!$H127*$G127)/2000) * IF(AND(V$5="Particulate", ISNUMBER(Data!$O127)), (1-Data!$O127), 1) * IF(AND($K$3="Yes", ISNUMBER(Data!$Q127)), (1-Data!$Q127), 1))</f>
        <v>0</v>
      </c>
      <c r="W127" s="3">
        <f>IF(OR(Data!X127="", Data!$H127="", $G127=""), 0, ((Data!X127*Data!$H127*$G127)/2000) * IF(AND(W$5="Particulate", ISNUMBER(Data!$O127)), (1-Data!$O127), 1) * IF(AND($K$3="Yes", ISNUMBER(Data!$Q127)), (1-Data!$Q127), 1))</f>
        <v>0</v>
      </c>
      <c r="X127" s="3">
        <f>IF(OR(Data!Y127="", Data!$H127="", $G127=""), 0, ((Data!Y127*Data!$H127*$G127)/2000) * IF(AND(X$5="Particulate", ISNUMBER(Data!$O127)), (1-Data!$O127), 1) * IF(AND($K$3="Yes", ISNUMBER(Data!$Q127)), (1-Data!$Q127), 1))</f>
        <v>0</v>
      </c>
      <c r="Y127" s="3">
        <f>IF(OR(Data!Z127="", Data!$H127="", $G127=""), 0, ((Data!Z127*Data!$H127*$G127)/2000) * IF(AND(Y$5="Particulate", ISNUMBER(Data!$O127)), (1-Data!$O127), 1) * IF(AND($K$3="Yes", ISNUMBER(Data!$Q127)), (1-Data!$Q127), 1))</f>
        <v>0</v>
      </c>
      <c r="Z127" s="3">
        <f>IF(OR(Data!AA127="", Data!$H127="", $G127=""), 0, ((Data!AA127*Data!$H127*$G127)/2000) * IF(AND(Z$5="Particulate", ISNUMBER(Data!$O127)), (1-Data!$O127), 1) * IF(AND($K$3="Yes", ISNUMBER(Data!$Q127)), (1-Data!$Q127), 1))</f>
        <v>0</v>
      </c>
      <c r="AA127" s="3">
        <f>IF(OR(Data!AB127="", Data!$H127="", $G127=""), 0, ((Data!AB127*Data!$H127*$G127)/2000) * IF(AND(AA$5="Particulate", ISNUMBER(Data!$O127)), (1-Data!$O127), 1) * IF(AND($K$3="Yes", ISNUMBER(Data!$Q127)), (1-Data!$Q127), 1))</f>
        <v>0</v>
      </c>
      <c r="AB127" s="3">
        <f>IF(OR(Data!AC127="", Data!$H127="", $G127=""), 0, ((Data!AC127*Data!$H127*$G127)/2000) * IF(AND(AB$5="Particulate", ISNUMBER(Data!$O127)), (1-Data!$O127), 1) * IF(AND($K$3="Yes", ISNUMBER(Data!$Q127)), (1-Data!$Q127), 1))</f>
        <v>0</v>
      </c>
      <c r="AC127" s="3">
        <f>IF(OR(Data!AD127="", Data!$H127="", $G127=""), 0, ((Data!AD127*Data!$H127*$G127)/2000) * IF(AND(AC$5="Particulate", ISNUMBER(Data!$O127)), (1-Data!$O127), 1) * IF(AND($K$3="Yes", ISNUMBER(Data!$Q127)), (1-Data!$Q127), 1))</f>
        <v>0</v>
      </c>
      <c r="AD127" s="3">
        <f>IF(OR(Data!AE127="", Data!$H127="", $G127=""), 0, ((Data!AE127*Data!$H127*$G127)/2000) * IF(AND(AD$5="Particulate", ISNUMBER(Data!$O127)), (1-Data!$O127), 1) * IF(AND($K$3="Yes", ISNUMBER(Data!$Q127)), (1-Data!$Q127), 1))</f>
        <v>0</v>
      </c>
      <c r="AE127" s="3">
        <f>IF(OR(Data!AF127="", Data!$H127="", $G127=""), 0, ((Data!AF127*Data!$H127*$G127)/2000) * IF(AND(AE$5="Particulate", ISNUMBER(Data!$O127)), (1-Data!$O127), 1) * IF(AND($K$3="Yes", ISNUMBER(Data!$Q127)), (1-Data!$Q127), 1))</f>
        <v>0</v>
      </c>
      <c r="AF127" s="3">
        <f>IF(OR(Data!AG127="", Data!$H127="", $G127=""), 0, ((Data!AG127*Data!$H127*$G127)/2000) * IF(AND(AF$5="Particulate", ISNUMBER(Data!$O127)), (1-Data!$O127), 1) * IF(AND($K$3="Yes", ISNUMBER(Data!$Q127)), (1-Data!$Q127), 1))</f>
        <v>0</v>
      </c>
      <c r="AG127" s="3">
        <f>IF(OR(Data!AH127="", Data!$H127="", $G127=""), 0, ((Data!AH127*Data!$H127*$G127)/2000) * IF(AND(AG$5="Particulate", ISNUMBER(Data!$O127)), (1-Data!$O127), 1) * IF(AND($K$3="Yes", ISNUMBER(Data!$Q127)), (1-Data!$Q127), 1))</f>
        <v>0</v>
      </c>
      <c r="AH127" s="3">
        <f>IF(OR(Data!AI127="", Data!$H127="", $G127=""), 0, ((Data!AI127*Data!$H127*$G127)/2000) * IF(AND(AH$5="Particulate", ISNUMBER(Data!$O127)), (1-Data!$O127), 1) * IF(AND($K$3="Yes", ISNUMBER(Data!$Q127)), (1-Data!$Q127), 1))</f>
        <v>0</v>
      </c>
      <c r="AI127" s="3">
        <f>IF(OR(Data!AJ127="", Data!$H127="", $G127=""), 0, ((Data!AJ127*Data!$H127*$G127)/2000) * IF(AND(AI$5="Particulate", ISNUMBER(Data!$O127)), (1-Data!$O127), 1) * IF(AND($K$3="Yes", ISNUMBER(Data!$Q127)), (1-Data!$Q127), 1))</f>
        <v>0</v>
      </c>
      <c r="AJ127" s="3">
        <f>IF(OR(Data!AK127="", Data!$H127="", $G127=""), 0, ((Data!AK127*Data!$H127*$G127)/2000) * IF(AND(AJ$5="Particulate", ISNUMBER(Data!$O127)), (1-Data!$O127), 1) * IF(AND($K$3="Yes", ISNUMBER(Data!$Q127)), (1-Data!$Q127), 1))</f>
        <v>0</v>
      </c>
      <c r="AK127" s="3">
        <f>IF(OR(Data!AL127="", Data!$H127="", $G127=""), 0, ((Data!AL127*Data!$H127*$G127)/2000) * IF(AND(AK$5="Particulate", ISNUMBER(Data!$O127)), (1-Data!$O127), 1) * IF(AND($K$3="Yes", ISNUMBER(Data!$Q127)), (1-Data!$Q127), 1))</f>
        <v>0</v>
      </c>
      <c r="AL127" s="3">
        <f>IF(OR(Data!AM127="", Data!$H127="", $G127=""), 0, ((Data!AM127*Data!$H127*$G127)/2000) * IF(AND(AL$5="Particulate", ISNUMBER(Data!$O127)), (1-Data!$O127), 1) * IF(AND($K$3="Yes", ISNUMBER(Data!$Q127)), (1-Data!$Q127), 1))</f>
        <v>0</v>
      </c>
      <c r="AM127" s="3">
        <f>IF(OR(Data!AN127="", Data!$H127="", $G127=""), 0, ((Data!AN127*Data!$H127*$G127)/2000) * IF(AND(AM$5="Particulate", ISNUMBER(Data!$O127)), (1-Data!$O127), 1) * IF(AND($K$3="Yes", ISNUMBER(Data!$Q127)), (1-Data!$Q127), 1))</f>
        <v>0</v>
      </c>
      <c r="AN127" s="3">
        <f>IF(OR(Data!AO127="", Data!$H127="", $G127=""), 0, ((Data!AO127*Data!$H127*$G127)/2000) * IF(AND(AN$5="Particulate", ISNUMBER(Data!$O127)), (1-Data!$O127), 1) * IF(AND($K$3="Yes", ISNUMBER(Data!$Q127)), (1-Data!$Q127), 1))</f>
        <v>0</v>
      </c>
      <c r="AO127" s="3">
        <f>IF(OR(Data!AP127="", Data!$H127="", $G127=""), 0, ((Data!AP127*Data!$H127*$G127)/2000) * IF(AND(AO$5="Particulate", ISNUMBER(Data!$O127)), (1-Data!$O127), 1) * IF(AND($K$3="Yes", ISNUMBER(Data!$Q127)), (1-Data!$Q127), 1))</f>
        <v>0</v>
      </c>
      <c r="AP127" s="3">
        <f>IF(OR(Data!AQ127="", Data!$H127="", $G127=""), 0, ((Data!AQ127*Data!$H127*$G127)/2000) * IF(AND(AP$5="Particulate", ISNUMBER(Data!$O127)), (1-Data!$O127), 1) * IF(AND($K$3="Yes", ISNUMBER(Data!$Q127)), (1-Data!$Q127), 1))</f>
        <v>0</v>
      </c>
      <c r="AQ127" s="3">
        <f>IF(OR(Data!AR127="", Data!$H127="", $G127=""), 0, ((Data!AR127*Data!$H127*$G127)/2000) * IF(AND(AQ$5="Particulate", ISNUMBER(Data!$O127)), (1-Data!$O127), 1) * IF(AND($K$3="Yes", ISNUMBER(Data!$Q127)), (1-Data!$Q127), 1))</f>
        <v>0</v>
      </c>
      <c r="AR127" s="3">
        <f>IF(OR(Data!AS127="", Data!$H127="", $G127=""), 0, ((Data!AS127*Data!$H127*$G127)/2000) * IF(AND(AR$5="Particulate", ISNUMBER(Data!$O127)), (1-Data!$O127), 1) * IF(AND($K$3="Yes", ISNUMBER(Data!$Q127)), (1-Data!$Q127), 1))</f>
        <v>0</v>
      </c>
      <c r="AS127" s="3">
        <f>IF(OR(Data!AT127="", Data!$H127="", $G127=""), 0, ((Data!AT127*Data!$H127*$G127)/2000) * IF(AND(AS$5="Particulate", ISNUMBER(Data!$O127)), (1-Data!$O127), 1) * IF(AND($K$3="Yes", ISNUMBER(Data!$Q127)), (1-Data!$Q127), 1))</f>
        <v>0</v>
      </c>
      <c r="AT127" s="3">
        <f>IF(OR(Data!AU127="", Data!$H127="", $G127=""), 0, ((Data!AU127*Data!$H127*$G127)/2000) * IF(AND(AT$5="Particulate", ISNUMBER(Data!$O127)), (1-Data!$O127), 1) * IF(AND($K$3="Yes", ISNUMBER(Data!$Q127)), (1-Data!$Q127), 1))</f>
        <v>0</v>
      </c>
      <c r="AU127" s="3">
        <f>IF(OR(Data!AV127="", Data!$H127="", $G127=""), 0, ((Data!AV127*Data!$H127*$G127)/2000) * IF(AND(AU$5="Particulate", ISNUMBER(Data!$O127)), (1-Data!$O127), 1) * IF(AND($K$3="Yes", ISNUMBER(Data!$Q127)), (1-Data!$Q127), 1))</f>
        <v>0</v>
      </c>
      <c r="AV127" s="3">
        <f>IF(OR(Data!AW127="", Data!$H127="", $G127=""), 0, ((Data!AW127*Data!$H127*$G127)/2000) * IF(AND(AV$5="Particulate", ISNUMBER(Data!$O127)), (1-Data!$O127), 1) * IF(AND($K$3="Yes", ISNUMBER(Data!$Q127)), (1-Data!$Q127), 1))</f>
        <v>0</v>
      </c>
      <c r="AW127" s="3">
        <f>IF(OR(Data!AX127="", Data!$H127="", $G127=""), 0, ((Data!AX127*Data!$H127*$G127)/2000) * IF(AND(AW$5="Particulate", ISNUMBER(Data!$O127)), (1-Data!$O127), 1) * IF(AND($K$3="Yes", ISNUMBER(Data!$Q127)), (1-Data!$Q127), 1))</f>
        <v>0</v>
      </c>
      <c r="AX127" s="3">
        <f>IF(OR(Data!AY127="", Data!$H127="", $G127=""), 0, ((Data!AY127*Data!$H127*$G127)/2000) * IF(AND(AX$5="Particulate", ISNUMBER(Data!$O127)), (1-Data!$O127), 1) * IF(AND($K$3="Yes", ISNUMBER(Data!$Q127)), (1-Data!$Q127), 1))</f>
        <v>0</v>
      </c>
      <c r="AY127" s="3">
        <f>IF(OR(Data!AZ127="", Data!$H127="", $G127=""), 0, ((Data!AZ127*Data!$H127*$G127)/2000) * IF(AND(AY$5="Particulate", ISNUMBER(Data!$O127)), (1-Data!$O127), 1) * IF(AND($K$3="Yes", ISNUMBER(Data!$Q127)), (1-Data!$Q127), 1))</f>
        <v>0</v>
      </c>
      <c r="AZ127" s="3">
        <f>IF(OR(Data!BA127="", Data!$H127="", $G127=""), 0, ((Data!BA127*Data!$H127*$G127)/2000) * IF(AND(AZ$5="Particulate", ISNUMBER(Data!$O127)), (1-Data!$O127), 1) * IF(AND($K$3="Yes", ISNUMBER(Data!$Q127)), (1-Data!$Q127), 1))</f>
        <v>0</v>
      </c>
      <c r="BA127" s="3">
        <f>IF(OR(Data!BB127="", Data!$H127="", $G127=""), 0, ((Data!BB127*Data!$H127*$G127)/2000) * IF(AND(BA$5="Particulate", ISNUMBER(Data!$O127)), (1-Data!$O127), 1) * IF(AND($K$3="Yes", ISNUMBER(Data!$Q127)), (1-Data!$Q127), 1))</f>
        <v>0</v>
      </c>
      <c r="BB127" s="3">
        <f>IF(OR(Data!BC127="", Data!$H127="", $G127=""), 0, ((Data!BC127*Data!$H127*$G127)/2000) * IF(AND(BB$5="Particulate", ISNUMBER(Data!$O127)), (1-Data!$O127), 1) * IF(AND($K$3="Yes", ISNUMBER(Data!$Q127)), (1-Data!$Q127), 1))</f>
        <v>0</v>
      </c>
      <c r="BC127" s="3">
        <f>IF(OR(Data!BD127="", Data!$H127="", $G127=""), 0, ((Data!BD127*Data!$H127*$G127)/2000) * IF(AND(BC$5="Particulate", ISNUMBER(Data!$O127)), (1-Data!$O127), 1) * IF(AND($K$3="Yes", ISNUMBER(Data!$Q127)), (1-Data!$Q127), 1))</f>
        <v>0</v>
      </c>
      <c r="BD127" s="3">
        <f>IF(OR(Data!BE127="", Data!$H127="", $G127=""), 0, ((Data!BE127*Data!$H127*$G127)/2000) * IF(AND(BD$5="Particulate", ISNUMBER(Data!$O127)), (1-Data!$O127), 1) * IF(AND($K$3="Yes", ISNUMBER(Data!$Q127)), (1-Data!$Q127), 1))</f>
        <v>0</v>
      </c>
      <c r="BE127" s="3">
        <f>IF(OR(Data!BF127="", Data!$H127="", $G127=""), 0, ((Data!BF127*Data!$H127*$G127)/2000) * IF(AND(BE$5="Particulate", ISNUMBER(Data!$O127)), (1-Data!$O127), 1) * IF(AND($K$3="Yes", ISNUMBER(Data!$Q127)), (1-Data!$Q127), 1))</f>
        <v>0</v>
      </c>
      <c r="BF127" s="3">
        <f>IF(OR(Data!BG127="", Data!$H127="", $G127=""), 0, ((Data!BG127*Data!$H127*$G127)/2000) * IF(AND(BF$5="Particulate", ISNUMBER(Data!$O127)), (1-Data!$O127), 1) * IF(AND($K$3="Yes", ISNUMBER(Data!$Q127)), (1-Data!$Q127), 1))</f>
        <v>0</v>
      </c>
      <c r="BG127" s="3">
        <f>IF(OR(Data!BH127="", Data!$H127="", $G127=""), 0, ((Data!BH127*Data!$H127*$G127)/2000) * IF(AND(BG$5="Particulate", ISNUMBER(Data!$O127)), (1-Data!$O127), 1) * IF(AND($K$3="Yes", ISNUMBER(Data!$Q127)), (1-Data!$Q127), 1))</f>
        <v>0</v>
      </c>
      <c r="BH127" s="3">
        <f>IF(OR(Data!BI127="", Data!$H127="", $G127=""), 0, ((Data!BI127*Data!$H127*$G127)/2000) * IF(AND(BH$5="Particulate", ISNUMBER(Data!$O127)), (1-Data!$O127), 1) * IF(AND($K$3="Yes", ISNUMBER(Data!$Q127)), (1-Data!$Q127), 1))</f>
        <v>0</v>
      </c>
      <c r="BI127" s="3">
        <f>IF(OR(Data!BJ127="", Data!$H127="", $G127=""), 0, ((Data!BJ127*Data!$H127*$G127)/2000) * IF(AND(BI$5="Particulate", ISNUMBER(Data!$O127)), (1-Data!$O127), 1) * IF(AND($K$3="Yes", ISNUMBER(Data!$Q127)), (1-Data!$Q127), 1))</f>
        <v>0</v>
      </c>
      <c r="BJ127" s="3">
        <f>IF(OR(Data!BK127="", Data!$H127="", $G127=""), 0, ((Data!BK127*Data!$H127*$G127)/2000) * IF(AND(BJ$5="Particulate", ISNUMBER(Data!$O127)), (1-Data!$O127), 1) * IF(AND($K$3="Yes", ISNUMBER(Data!$Q127)), (1-Data!$Q127), 1))</f>
        <v>0</v>
      </c>
      <c r="BK127" s="3">
        <f>IF(OR(Data!BL127="", Data!$H127="", $G127=""), 0, ((Data!BL127*Data!$H127*$G127)/2000) * IF(AND(BK$5="Particulate", ISNUMBER(Data!$O127)), (1-Data!$O127), 1) * IF(AND($K$3="Yes", ISNUMBER(Data!$Q127)), (1-Data!$Q127), 1))</f>
        <v>0</v>
      </c>
      <c r="BL127" s="3">
        <f>IF(OR(Data!BM127="", Data!$H127="", $G127=""), 0, ((Data!BM127*Data!$H127*$G127)/2000) * IF(AND(BL$5="Particulate", ISNUMBER(Data!$O127)), (1-Data!$O127), 1) * IF(AND($K$3="Yes", ISNUMBER(Data!$Q127)), (1-Data!$Q127), 1))</f>
        <v>0</v>
      </c>
      <c r="BM127" s="3">
        <f>IF(OR(Data!BN127="", Data!$H127="", $G127=""), 0, ((Data!BN127*Data!$H127*$G127)/2000) * IF(AND(BM$5="Particulate", ISNUMBER(Data!$O127)), (1-Data!$O127), 1) * IF(AND($K$3="Yes", ISNUMBER(Data!$Q127)), (1-Data!$Q127), 1))</f>
        <v>0</v>
      </c>
      <c r="BN127" s="3">
        <f>IF(OR(Data!BO127="", Data!$H127="", $G127=""), 0, ((Data!BO127*Data!$H127*$G127)/2000) * IF(AND(BN$5="Particulate", ISNUMBER(Data!$O127)), (1-Data!$O127), 1) * IF(AND($K$3="Yes", ISNUMBER(Data!$Q127)), (1-Data!$Q127), 1))</f>
        <v>0</v>
      </c>
      <c r="BO127" s="3">
        <f>IF(OR(Data!BP127="", Data!$H127="", $G127=""), 0, ((Data!BP127*Data!$H127*$G127)/2000) * IF(AND(BO$5="Particulate", ISNUMBER(Data!$O127)), (1-Data!$O127), 1) * IF(AND($K$3="Yes", ISNUMBER(Data!$Q127)), (1-Data!$Q127), 1))</f>
        <v>0</v>
      </c>
      <c r="BP127" s="3">
        <f>IF(OR(Data!BQ127="", Data!$H127="", $G127=""), 0, ((Data!BQ127*Data!$H127*$G127)/2000) * IF(AND(BP$5="Particulate", ISNUMBER(Data!$O127)), (1-Data!$O127), 1) * IF(AND($K$3="Yes", ISNUMBER(Data!$Q127)), (1-Data!$Q127), 1))</f>
        <v>0</v>
      </c>
      <c r="BQ127" s="3">
        <f>IF(OR(Data!BR127="", Data!$H127="", $G127=""), 0, ((Data!BR127*Data!$H127*$G127)/2000) * IF(AND(BQ$5="Particulate", ISNUMBER(Data!$O127)), (1-Data!$O127), 1) * IF(AND($K$3="Yes", ISNUMBER(Data!$Q127)), (1-Data!$Q127), 1))</f>
        <v>0</v>
      </c>
      <c r="BR127" s="3">
        <f>IF(OR(Data!BS127="", Data!$H127="", $G127=""), 0, ((Data!BS127*Data!$H127*$G127)/2000) * IF(AND(BR$5="Particulate", ISNUMBER(Data!$O127)), (1-Data!$O127), 1) * IF(AND($K$3="Yes", ISNUMBER(Data!$Q127)), (1-Data!$Q127), 1))</f>
        <v>0</v>
      </c>
      <c r="BS127" s="3">
        <f>IF(OR(Data!BT127="", Data!$H127="", $G127=""), 0, ((Data!BT127*Data!$H127*$G127)/2000) * IF(AND(BS$5="Particulate", ISNUMBER(Data!$O127)), (1-Data!$O127), 1) * IF(AND($K$3="Yes", ISNUMBER(Data!$Q127)), (1-Data!$Q127), 1))</f>
        <v>0</v>
      </c>
      <c r="BT127" s="3">
        <f>IF(OR(Data!BU127="", Data!$H127="", $G127=""), 0, ((Data!BU127*Data!$H127*$G127)/2000) * IF(AND(BT$5="Particulate", ISNUMBER(Data!$O127)), (1-Data!$O127), 1) * IF(AND($K$3="Yes", ISNUMBER(Data!$Q127)), (1-Data!$Q127), 1))</f>
        <v>0</v>
      </c>
      <c r="BU127" s="3">
        <f>IF(OR(Data!BV127="", Data!$H127="", $G127=""), 0, ((Data!BV127*Data!$H127*$G127)/2000) * IF(AND(BU$5="Particulate", ISNUMBER(Data!$O127)), (1-Data!$O127), 1) * IF(AND($K$3="Yes", ISNUMBER(Data!$Q127)), (1-Data!$Q127), 1))</f>
        <v>0</v>
      </c>
      <c r="BV127" s="3">
        <f>IF(OR(Data!BW127="", Data!$H127="", $G127=""), 0, ((Data!BW127*Data!$H127*$G127)/2000) * IF(AND(BV$5="Particulate", ISNUMBER(Data!$O127)), (1-Data!$O127), 1) * IF(AND($K$3="Yes", ISNUMBER(Data!$Q127)), (1-Data!$Q127), 1))</f>
        <v>0</v>
      </c>
      <c r="BW127" s="3">
        <f>IF(OR(Data!BX127="", Data!$H127="", $G127=""), 0, ((Data!BX127*Data!$H127*$G127)/2000) * IF(AND(BW$5="Particulate", ISNUMBER(Data!$O127)), (1-Data!$O127), 1) * IF(AND($K$3="Yes", ISNUMBER(Data!$Q127)), (1-Data!$Q127), 1))</f>
        <v>0</v>
      </c>
      <c r="BX127" s="3">
        <f>IF(OR(Data!BY127="", Data!$H127="", $G127=""), 0, ((Data!BY127*Data!$H127*$G127)/2000) * IF(AND(BX$5="Particulate", ISNUMBER(Data!$O127)), (1-Data!$O127), 1) * IF(AND($K$3="Yes", ISNUMBER(Data!$Q127)), (1-Data!$Q127), 1))</f>
        <v>0</v>
      </c>
      <c r="BY127" s="3">
        <f>IF(OR(Data!BZ127="", Data!$H127="", $G127=""), 0, ((Data!BZ127*Data!$H127*$G127)/2000) * IF(AND(BY$5="Particulate", ISNUMBER(Data!$O127)), (1-Data!$O127), 1) * IF(AND($K$3="Yes", ISNUMBER(Data!$Q127)), (1-Data!$Q127), 1))</f>
        <v>0</v>
      </c>
      <c r="BZ127" s="3">
        <f>IF(OR(Data!CA127="", Data!$H127="", $G127=""), 0, ((Data!CA127*Data!$H127*$G127)/2000) * IF(AND(BZ$5="Particulate", ISNUMBER(Data!$O127)), (1-Data!$O127), 1) * IF(AND($K$3="Yes", ISNUMBER(Data!$Q127)), (1-Data!$Q127), 1))</f>
        <v>0</v>
      </c>
    </row>
    <row r="128" spans="1:78" x14ac:dyDescent="0.25">
      <c r="A128" s="347">
        <f>Data!A128</f>
        <v>120</v>
      </c>
      <c r="B128" s="108">
        <f>Data!B128</f>
        <v>0</v>
      </c>
      <c r="C128" s="108">
        <f>Data!C128</f>
        <v>0</v>
      </c>
      <c r="D128" s="108">
        <f>Data!D128</f>
        <v>0</v>
      </c>
      <c r="E128" s="108">
        <f>Data!E128</f>
        <v>0</v>
      </c>
      <c r="F128" s="108">
        <f>Data!F128</f>
        <v>0</v>
      </c>
      <c r="G128" s="189"/>
      <c r="Q128" s="365">
        <f>IF(ISNUMBER(Data!$K128), (Data!$K128*$G128)/2000, IF(AND(ISNUMBER(Data!$H128), ISNUMBER(Data!$I128)), (Data!$H128*Data!$I128*$G128)/2000, 0))</f>
        <v>0</v>
      </c>
      <c r="R128" s="17">
        <f>IF(ISNUMBER(Data!$L128), (Data!$L128*$G128)/2000, IF(AND(ISNUMBER(Data!$H128), ISNUMBER(Data!$J128)), (Data!$H128*Data!$J128*$G128)/2000, 0)) * IF(ISNUMBER(Data!$O128), 1-Data!$O128, 1) * IF(AND($K$3="yes",ISNUMBER(Data!$Q128)),(1-Data!$Q128),1)</f>
        <v>0</v>
      </c>
      <c r="S128" s="3">
        <f>IF(OR(Data!T128="", Data!$H128="", $G128=""), 0, ((Data!T128*Data!$H128*$G128)/2000) * IF(AND(S$5="Particulate", ISNUMBER(Data!$O128)), (1-Data!$O128), 1) * IF(AND($K$3="Yes", ISNUMBER(Data!$Q128)), (1-Data!$Q128), 1))</f>
        <v>0</v>
      </c>
      <c r="T128" s="3">
        <f>IF(OR(Data!U128="", Data!$H128="", $G128=""), 0, ((Data!U128*Data!$H128*$G128)/2000) * IF(AND(T$5="Particulate", ISNUMBER(Data!$O128)), (1-Data!$O128), 1) * IF(AND($K$3="Yes", ISNUMBER(Data!$Q128)), (1-Data!$Q128), 1))</f>
        <v>0</v>
      </c>
      <c r="U128" s="3">
        <f>IF(OR(Data!V128="", Data!$H128="", $G128=""), 0, ((Data!V128*Data!$H128*$G128)/2000) * IF(AND(U$5="Particulate", ISNUMBER(Data!$O128)), (1-Data!$O128), 1) * IF(AND($K$3="Yes", ISNUMBER(Data!$Q128)), (1-Data!$Q128), 1))</f>
        <v>0</v>
      </c>
      <c r="V128" s="3">
        <f>IF(OR(Data!W128="", Data!$H128="", $G128=""), 0, ((Data!W128*Data!$H128*$G128)/2000) * IF(AND(V$5="Particulate", ISNUMBER(Data!$O128)), (1-Data!$O128), 1) * IF(AND($K$3="Yes", ISNUMBER(Data!$Q128)), (1-Data!$Q128), 1))</f>
        <v>0</v>
      </c>
      <c r="W128" s="3">
        <f>IF(OR(Data!X128="", Data!$H128="", $G128=""), 0, ((Data!X128*Data!$H128*$G128)/2000) * IF(AND(W$5="Particulate", ISNUMBER(Data!$O128)), (1-Data!$O128), 1) * IF(AND($K$3="Yes", ISNUMBER(Data!$Q128)), (1-Data!$Q128), 1))</f>
        <v>0</v>
      </c>
      <c r="X128" s="3">
        <f>IF(OR(Data!Y128="", Data!$H128="", $G128=""), 0, ((Data!Y128*Data!$H128*$G128)/2000) * IF(AND(X$5="Particulate", ISNUMBER(Data!$O128)), (1-Data!$O128), 1) * IF(AND($K$3="Yes", ISNUMBER(Data!$Q128)), (1-Data!$Q128), 1))</f>
        <v>0</v>
      </c>
      <c r="Y128" s="3">
        <f>IF(OR(Data!Z128="", Data!$H128="", $G128=""), 0, ((Data!Z128*Data!$H128*$G128)/2000) * IF(AND(Y$5="Particulate", ISNUMBER(Data!$O128)), (1-Data!$O128), 1) * IF(AND($K$3="Yes", ISNUMBER(Data!$Q128)), (1-Data!$Q128), 1))</f>
        <v>0</v>
      </c>
      <c r="Z128" s="3">
        <f>IF(OR(Data!AA128="", Data!$H128="", $G128=""), 0, ((Data!AA128*Data!$H128*$G128)/2000) * IF(AND(Z$5="Particulate", ISNUMBER(Data!$O128)), (1-Data!$O128), 1) * IF(AND($K$3="Yes", ISNUMBER(Data!$Q128)), (1-Data!$Q128), 1))</f>
        <v>0</v>
      </c>
      <c r="AA128" s="3">
        <f>IF(OR(Data!AB128="", Data!$H128="", $G128=""), 0, ((Data!AB128*Data!$H128*$G128)/2000) * IF(AND(AA$5="Particulate", ISNUMBER(Data!$O128)), (1-Data!$O128), 1) * IF(AND($K$3="Yes", ISNUMBER(Data!$Q128)), (1-Data!$Q128), 1))</f>
        <v>0</v>
      </c>
      <c r="AB128" s="3">
        <f>IF(OR(Data!AC128="", Data!$H128="", $G128=""), 0, ((Data!AC128*Data!$H128*$G128)/2000) * IF(AND(AB$5="Particulate", ISNUMBER(Data!$O128)), (1-Data!$O128), 1) * IF(AND($K$3="Yes", ISNUMBER(Data!$Q128)), (1-Data!$Q128), 1))</f>
        <v>0</v>
      </c>
      <c r="AC128" s="3">
        <f>IF(OR(Data!AD128="", Data!$H128="", $G128=""), 0, ((Data!AD128*Data!$H128*$G128)/2000) * IF(AND(AC$5="Particulate", ISNUMBER(Data!$O128)), (1-Data!$O128), 1) * IF(AND($K$3="Yes", ISNUMBER(Data!$Q128)), (1-Data!$Q128), 1))</f>
        <v>0</v>
      </c>
      <c r="AD128" s="3">
        <f>IF(OR(Data!AE128="", Data!$H128="", $G128=""), 0, ((Data!AE128*Data!$H128*$G128)/2000) * IF(AND(AD$5="Particulate", ISNUMBER(Data!$O128)), (1-Data!$O128), 1) * IF(AND($K$3="Yes", ISNUMBER(Data!$Q128)), (1-Data!$Q128), 1))</f>
        <v>0</v>
      </c>
      <c r="AE128" s="3">
        <f>IF(OR(Data!AF128="", Data!$H128="", $G128=""), 0, ((Data!AF128*Data!$H128*$G128)/2000) * IF(AND(AE$5="Particulate", ISNUMBER(Data!$O128)), (1-Data!$O128), 1) * IF(AND($K$3="Yes", ISNUMBER(Data!$Q128)), (1-Data!$Q128), 1))</f>
        <v>0</v>
      </c>
      <c r="AF128" s="3">
        <f>IF(OR(Data!AG128="", Data!$H128="", $G128=""), 0, ((Data!AG128*Data!$H128*$G128)/2000) * IF(AND(AF$5="Particulate", ISNUMBER(Data!$O128)), (1-Data!$O128), 1) * IF(AND($K$3="Yes", ISNUMBER(Data!$Q128)), (1-Data!$Q128), 1))</f>
        <v>0</v>
      </c>
      <c r="AG128" s="3">
        <f>IF(OR(Data!AH128="", Data!$H128="", $G128=""), 0, ((Data!AH128*Data!$H128*$G128)/2000) * IF(AND(AG$5="Particulate", ISNUMBER(Data!$O128)), (1-Data!$O128), 1) * IF(AND($K$3="Yes", ISNUMBER(Data!$Q128)), (1-Data!$Q128), 1))</f>
        <v>0</v>
      </c>
      <c r="AH128" s="3">
        <f>IF(OR(Data!AI128="", Data!$H128="", $G128=""), 0, ((Data!AI128*Data!$H128*$G128)/2000) * IF(AND(AH$5="Particulate", ISNUMBER(Data!$O128)), (1-Data!$O128), 1) * IF(AND($K$3="Yes", ISNUMBER(Data!$Q128)), (1-Data!$Q128), 1))</f>
        <v>0</v>
      </c>
      <c r="AI128" s="3">
        <f>IF(OR(Data!AJ128="", Data!$H128="", $G128=""), 0, ((Data!AJ128*Data!$H128*$G128)/2000) * IF(AND(AI$5="Particulate", ISNUMBER(Data!$O128)), (1-Data!$O128), 1) * IF(AND($K$3="Yes", ISNUMBER(Data!$Q128)), (1-Data!$Q128), 1))</f>
        <v>0</v>
      </c>
      <c r="AJ128" s="3">
        <f>IF(OR(Data!AK128="", Data!$H128="", $G128=""), 0, ((Data!AK128*Data!$H128*$G128)/2000) * IF(AND(AJ$5="Particulate", ISNUMBER(Data!$O128)), (1-Data!$O128), 1) * IF(AND($K$3="Yes", ISNUMBER(Data!$Q128)), (1-Data!$Q128), 1))</f>
        <v>0</v>
      </c>
      <c r="AK128" s="3">
        <f>IF(OR(Data!AL128="", Data!$H128="", $G128=""), 0, ((Data!AL128*Data!$H128*$G128)/2000) * IF(AND(AK$5="Particulate", ISNUMBER(Data!$O128)), (1-Data!$O128), 1) * IF(AND($K$3="Yes", ISNUMBER(Data!$Q128)), (1-Data!$Q128), 1))</f>
        <v>0</v>
      </c>
      <c r="AL128" s="3">
        <f>IF(OR(Data!AM128="", Data!$H128="", $G128=""), 0, ((Data!AM128*Data!$H128*$G128)/2000) * IF(AND(AL$5="Particulate", ISNUMBER(Data!$O128)), (1-Data!$O128), 1) * IF(AND($K$3="Yes", ISNUMBER(Data!$Q128)), (1-Data!$Q128), 1))</f>
        <v>0</v>
      </c>
      <c r="AM128" s="3">
        <f>IF(OR(Data!AN128="", Data!$H128="", $G128=""), 0, ((Data!AN128*Data!$H128*$G128)/2000) * IF(AND(AM$5="Particulate", ISNUMBER(Data!$O128)), (1-Data!$O128), 1) * IF(AND($K$3="Yes", ISNUMBER(Data!$Q128)), (1-Data!$Q128), 1))</f>
        <v>0</v>
      </c>
      <c r="AN128" s="3">
        <f>IF(OR(Data!AO128="", Data!$H128="", $G128=""), 0, ((Data!AO128*Data!$H128*$G128)/2000) * IF(AND(AN$5="Particulate", ISNUMBER(Data!$O128)), (1-Data!$O128), 1) * IF(AND($K$3="Yes", ISNUMBER(Data!$Q128)), (1-Data!$Q128), 1))</f>
        <v>0</v>
      </c>
      <c r="AO128" s="3">
        <f>IF(OR(Data!AP128="", Data!$H128="", $G128=""), 0, ((Data!AP128*Data!$H128*$G128)/2000) * IF(AND(AO$5="Particulate", ISNUMBER(Data!$O128)), (1-Data!$O128), 1) * IF(AND($K$3="Yes", ISNUMBER(Data!$Q128)), (1-Data!$Q128), 1))</f>
        <v>0</v>
      </c>
      <c r="AP128" s="3">
        <f>IF(OR(Data!AQ128="", Data!$H128="", $G128=""), 0, ((Data!AQ128*Data!$H128*$G128)/2000) * IF(AND(AP$5="Particulate", ISNUMBER(Data!$O128)), (1-Data!$O128), 1) * IF(AND($K$3="Yes", ISNUMBER(Data!$Q128)), (1-Data!$Q128), 1))</f>
        <v>0</v>
      </c>
      <c r="AQ128" s="3">
        <f>IF(OR(Data!AR128="", Data!$H128="", $G128=""), 0, ((Data!AR128*Data!$H128*$G128)/2000) * IF(AND(AQ$5="Particulate", ISNUMBER(Data!$O128)), (1-Data!$O128), 1) * IF(AND($K$3="Yes", ISNUMBER(Data!$Q128)), (1-Data!$Q128), 1))</f>
        <v>0</v>
      </c>
      <c r="AR128" s="3">
        <f>IF(OR(Data!AS128="", Data!$H128="", $G128=""), 0, ((Data!AS128*Data!$H128*$G128)/2000) * IF(AND(AR$5="Particulate", ISNUMBER(Data!$O128)), (1-Data!$O128), 1) * IF(AND($K$3="Yes", ISNUMBER(Data!$Q128)), (1-Data!$Q128), 1))</f>
        <v>0</v>
      </c>
      <c r="AS128" s="3">
        <f>IF(OR(Data!AT128="", Data!$H128="", $G128=""), 0, ((Data!AT128*Data!$H128*$G128)/2000) * IF(AND(AS$5="Particulate", ISNUMBER(Data!$O128)), (1-Data!$O128), 1) * IF(AND($K$3="Yes", ISNUMBER(Data!$Q128)), (1-Data!$Q128), 1))</f>
        <v>0</v>
      </c>
      <c r="AT128" s="3">
        <f>IF(OR(Data!AU128="", Data!$H128="", $G128=""), 0, ((Data!AU128*Data!$H128*$G128)/2000) * IF(AND(AT$5="Particulate", ISNUMBER(Data!$O128)), (1-Data!$O128), 1) * IF(AND($K$3="Yes", ISNUMBER(Data!$Q128)), (1-Data!$Q128), 1))</f>
        <v>0</v>
      </c>
      <c r="AU128" s="3">
        <f>IF(OR(Data!AV128="", Data!$H128="", $G128=""), 0, ((Data!AV128*Data!$H128*$G128)/2000) * IF(AND(AU$5="Particulate", ISNUMBER(Data!$O128)), (1-Data!$O128), 1) * IF(AND($K$3="Yes", ISNUMBER(Data!$Q128)), (1-Data!$Q128), 1))</f>
        <v>0</v>
      </c>
      <c r="AV128" s="3">
        <f>IF(OR(Data!AW128="", Data!$H128="", $G128=""), 0, ((Data!AW128*Data!$H128*$G128)/2000) * IF(AND(AV$5="Particulate", ISNUMBER(Data!$O128)), (1-Data!$O128), 1) * IF(AND($K$3="Yes", ISNUMBER(Data!$Q128)), (1-Data!$Q128), 1))</f>
        <v>0</v>
      </c>
      <c r="AW128" s="3">
        <f>IF(OR(Data!AX128="", Data!$H128="", $G128=""), 0, ((Data!AX128*Data!$H128*$G128)/2000) * IF(AND(AW$5="Particulate", ISNUMBER(Data!$O128)), (1-Data!$O128), 1) * IF(AND($K$3="Yes", ISNUMBER(Data!$Q128)), (1-Data!$Q128), 1))</f>
        <v>0</v>
      </c>
      <c r="AX128" s="3">
        <f>IF(OR(Data!AY128="", Data!$H128="", $G128=""), 0, ((Data!AY128*Data!$H128*$G128)/2000) * IF(AND(AX$5="Particulate", ISNUMBER(Data!$O128)), (1-Data!$O128), 1) * IF(AND($K$3="Yes", ISNUMBER(Data!$Q128)), (1-Data!$Q128), 1))</f>
        <v>0</v>
      </c>
      <c r="AY128" s="3">
        <f>IF(OR(Data!AZ128="", Data!$H128="", $G128=""), 0, ((Data!AZ128*Data!$H128*$G128)/2000) * IF(AND(AY$5="Particulate", ISNUMBER(Data!$O128)), (1-Data!$O128), 1) * IF(AND($K$3="Yes", ISNUMBER(Data!$Q128)), (1-Data!$Q128), 1))</f>
        <v>0</v>
      </c>
      <c r="AZ128" s="3">
        <f>IF(OR(Data!BA128="", Data!$H128="", $G128=""), 0, ((Data!BA128*Data!$H128*$G128)/2000) * IF(AND(AZ$5="Particulate", ISNUMBER(Data!$O128)), (1-Data!$O128), 1) * IF(AND($K$3="Yes", ISNUMBER(Data!$Q128)), (1-Data!$Q128), 1))</f>
        <v>0</v>
      </c>
      <c r="BA128" s="3">
        <f>IF(OR(Data!BB128="", Data!$H128="", $G128=""), 0, ((Data!BB128*Data!$H128*$G128)/2000) * IF(AND(BA$5="Particulate", ISNUMBER(Data!$O128)), (1-Data!$O128), 1) * IF(AND($K$3="Yes", ISNUMBER(Data!$Q128)), (1-Data!$Q128), 1))</f>
        <v>0</v>
      </c>
      <c r="BB128" s="3">
        <f>IF(OR(Data!BC128="", Data!$H128="", $G128=""), 0, ((Data!BC128*Data!$H128*$G128)/2000) * IF(AND(BB$5="Particulate", ISNUMBER(Data!$O128)), (1-Data!$O128), 1) * IF(AND($K$3="Yes", ISNUMBER(Data!$Q128)), (1-Data!$Q128), 1))</f>
        <v>0</v>
      </c>
      <c r="BC128" s="3">
        <f>IF(OR(Data!BD128="", Data!$H128="", $G128=""), 0, ((Data!BD128*Data!$H128*$G128)/2000) * IF(AND(BC$5="Particulate", ISNUMBER(Data!$O128)), (1-Data!$O128), 1) * IF(AND($K$3="Yes", ISNUMBER(Data!$Q128)), (1-Data!$Q128), 1))</f>
        <v>0</v>
      </c>
      <c r="BD128" s="3">
        <f>IF(OR(Data!BE128="", Data!$H128="", $G128=""), 0, ((Data!BE128*Data!$H128*$G128)/2000) * IF(AND(BD$5="Particulate", ISNUMBER(Data!$O128)), (1-Data!$O128), 1) * IF(AND($K$3="Yes", ISNUMBER(Data!$Q128)), (1-Data!$Q128), 1))</f>
        <v>0</v>
      </c>
      <c r="BE128" s="3">
        <f>IF(OR(Data!BF128="", Data!$H128="", $G128=""), 0, ((Data!BF128*Data!$H128*$G128)/2000) * IF(AND(BE$5="Particulate", ISNUMBER(Data!$O128)), (1-Data!$O128), 1) * IF(AND($K$3="Yes", ISNUMBER(Data!$Q128)), (1-Data!$Q128), 1))</f>
        <v>0</v>
      </c>
      <c r="BF128" s="3">
        <f>IF(OR(Data!BG128="", Data!$H128="", $G128=""), 0, ((Data!BG128*Data!$H128*$G128)/2000) * IF(AND(BF$5="Particulate", ISNUMBER(Data!$O128)), (1-Data!$O128), 1) * IF(AND($K$3="Yes", ISNUMBER(Data!$Q128)), (1-Data!$Q128), 1))</f>
        <v>0</v>
      </c>
      <c r="BG128" s="3">
        <f>IF(OR(Data!BH128="", Data!$H128="", $G128=""), 0, ((Data!BH128*Data!$H128*$G128)/2000) * IF(AND(BG$5="Particulate", ISNUMBER(Data!$O128)), (1-Data!$O128), 1) * IF(AND($K$3="Yes", ISNUMBER(Data!$Q128)), (1-Data!$Q128), 1))</f>
        <v>0</v>
      </c>
      <c r="BH128" s="3">
        <f>IF(OR(Data!BI128="", Data!$H128="", $G128=""), 0, ((Data!BI128*Data!$H128*$G128)/2000) * IF(AND(BH$5="Particulate", ISNUMBER(Data!$O128)), (1-Data!$O128), 1) * IF(AND($K$3="Yes", ISNUMBER(Data!$Q128)), (1-Data!$Q128), 1))</f>
        <v>0</v>
      </c>
      <c r="BI128" s="3">
        <f>IF(OR(Data!BJ128="", Data!$H128="", $G128=""), 0, ((Data!BJ128*Data!$H128*$G128)/2000) * IF(AND(BI$5="Particulate", ISNUMBER(Data!$O128)), (1-Data!$O128), 1) * IF(AND($K$3="Yes", ISNUMBER(Data!$Q128)), (1-Data!$Q128), 1))</f>
        <v>0</v>
      </c>
      <c r="BJ128" s="3">
        <f>IF(OR(Data!BK128="", Data!$H128="", $G128=""), 0, ((Data!BK128*Data!$H128*$G128)/2000) * IF(AND(BJ$5="Particulate", ISNUMBER(Data!$O128)), (1-Data!$O128), 1) * IF(AND($K$3="Yes", ISNUMBER(Data!$Q128)), (1-Data!$Q128), 1))</f>
        <v>0</v>
      </c>
      <c r="BK128" s="3">
        <f>IF(OR(Data!BL128="", Data!$H128="", $G128=""), 0, ((Data!BL128*Data!$H128*$G128)/2000) * IF(AND(BK$5="Particulate", ISNUMBER(Data!$O128)), (1-Data!$O128), 1) * IF(AND($K$3="Yes", ISNUMBER(Data!$Q128)), (1-Data!$Q128), 1))</f>
        <v>0</v>
      </c>
      <c r="BL128" s="3">
        <f>IF(OR(Data!BM128="", Data!$H128="", $G128=""), 0, ((Data!BM128*Data!$H128*$G128)/2000) * IF(AND(BL$5="Particulate", ISNUMBER(Data!$O128)), (1-Data!$O128), 1) * IF(AND($K$3="Yes", ISNUMBER(Data!$Q128)), (1-Data!$Q128), 1))</f>
        <v>0</v>
      </c>
      <c r="BM128" s="3">
        <f>IF(OR(Data!BN128="", Data!$H128="", $G128=""), 0, ((Data!BN128*Data!$H128*$G128)/2000) * IF(AND(BM$5="Particulate", ISNUMBER(Data!$O128)), (1-Data!$O128), 1) * IF(AND($K$3="Yes", ISNUMBER(Data!$Q128)), (1-Data!$Q128), 1))</f>
        <v>0</v>
      </c>
      <c r="BN128" s="3">
        <f>IF(OR(Data!BO128="", Data!$H128="", $G128=""), 0, ((Data!BO128*Data!$H128*$G128)/2000) * IF(AND(BN$5="Particulate", ISNUMBER(Data!$O128)), (1-Data!$O128), 1) * IF(AND($K$3="Yes", ISNUMBER(Data!$Q128)), (1-Data!$Q128), 1))</f>
        <v>0</v>
      </c>
      <c r="BO128" s="3">
        <f>IF(OR(Data!BP128="", Data!$H128="", $G128=""), 0, ((Data!BP128*Data!$H128*$G128)/2000) * IF(AND(BO$5="Particulate", ISNUMBER(Data!$O128)), (1-Data!$O128), 1) * IF(AND($K$3="Yes", ISNUMBER(Data!$Q128)), (1-Data!$Q128), 1))</f>
        <v>0</v>
      </c>
      <c r="BP128" s="3">
        <f>IF(OR(Data!BQ128="", Data!$H128="", $G128=""), 0, ((Data!BQ128*Data!$H128*$G128)/2000) * IF(AND(BP$5="Particulate", ISNUMBER(Data!$O128)), (1-Data!$O128), 1) * IF(AND($K$3="Yes", ISNUMBER(Data!$Q128)), (1-Data!$Q128), 1))</f>
        <v>0</v>
      </c>
      <c r="BQ128" s="3">
        <f>IF(OR(Data!BR128="", Data!$H128="", $G128=""), 0, ((Data!BR128*Data!$H128*$G128)/2000) * IF(AND(BQ$5="Particulate", ISNUMBER(Data!$O128)), (1-Data!$O128), 1) * IF(AND($K$3="Yes", ISNUMBER(Data!$Q128)), (1-Data!$Q128), 1))</f>
        <v>0</v>
      </c>
      <c r="BR128" s="3">
        <f>IF(OR(Data!BS128="", Data!$H128="", $G128=""), 0, ((Data!BS128*Data!$H128*$G128)/2000) * IF(AND(BR$5="Particulate", ISNUMBER(Data!$O128)), (1-Data!$O128), 1) * IF(AND($K$3="Yes", ISNUMBER(Data!$Q128)), (1-Data!$Q128), 1))</f>
        <v>0</v>
      </c>
      <c r="BS128" s="3">
        <f>IF(OR(Data!BT128="", Data!$H128="", $G128=""), 0, ((Data!BT128*Data!$H128*$G128)/2000) * IF(AND(BS$5="Particulate", ISNUMBER(Data!$O128)), (1-Data!$O128), 1) * IF(AND($K$3="Yes", ISNUMBER(Data!$Q128)), (1-Data!$Q128), 1))</f>
        <v>0</v>
      </c>
      <c r="BT128" s="3">
        <f>IF(OR(Data!BU128="", Data!$H128="", $G128=""), 0, ((Data!BU128*Data!$H128*$G128)/2000) * IF(AND(BT$5="Particulate", ISNUMBER(Data!$O128)), (1-Data!$O128), 1) * IF(AND($K$3="Yes", ISNUMBER(Data!$Q128)), (1-Data!$Q128), 1))</f>
        <v>0</v>
      </c>
      <c r="BU128" s="3">
        <f>IF(OR(Data!BV128="", Data!$H128="", $G128=""), 0, ((Data!BV128*Data!$H128*$G128)/2000) * IF(AND(BU$5="Particulate", ISNUMBER(Data!$O128)), (1-Data!$O128), 1) * IF(AND($K$3="Yes", ISNUMBER(Data!$Q128)), (1-Data!$Q128), 1))</f>
        <v>0</v>
      </c>
      <c r="BV128" s="3">
        <f>IF(OR(Data!BW128="", Data!$H128="", $G128=""), 0, ((Data!BW128*Data!$H128*$G128)/2000) * IF(AND(BV$5="Particulate", ISNUMBER(Data!$O128)), (1-Data!$O128), 1) * IF(AND($K$3="Yes", ISNUMBER(Data!$Q128)), (1-Data!$Q128), 1))</f>
        <v>0</v>
      </c>
      <c r="BW128" s="3">
        <f>IF(OR(Data!BX128="", Data!$H128="", $G128=""), 0, ((Data!BX128*Data!$H128*$G128)/2000) * IF(AND(BW$5="Particulate", ISNUMBER(Data!$O128)), (1-Data!$O128), 1) * IF(AND($K$3="Yes", ISNUMBER(Data!$Q128)), (1-Data!$Q128), 1))</f>
        <v>0</v>
      </c>
      <c r="BX128" s="3">
        <f>IF(OR(Data!BY128="", Data!$H128="", $G128=""), 0, ((Data!BY128*Data!$H128*$G128)/2000) * IF(AND(BX$5="Particulate", ISNUMBER(Data!$O128)), (1-Data!$O128), 1) * IF(AND($K$3="Yes", ISNUMBER(Data!$Q128)), (1-Data!$Q128), 1))</f>
        <v>0</v>
      </c>
      <c r="BY128" s="3">
        <f>IF(OR(Data!BZ128="", Data!$H128="", $G128=""), 0, ((Data!BZ128*Data!$H128*$G128)/2000) * IF(AND(BY$5="Particulate", ISNUMBER(Data!$O128)), (1-Data!$O128), 1) * IF(AND($K$3="Yes", ISNUMBER(Data!$Q128)), (1-Data!$Q128), 1))</f>
        <v>0</v>
      </c>
      <c r="BZ128" s="3">
        <f>IF(OR(Data!CA128="", Data!$H128="", $G128=""), 0, ((Data!CA128*Data!$H128*$G128)/2000) * IF(AND(BZ$5="Particulate", ISNUMBER(Data!$O128)), (1-Data!$O128), 1) * IF(AND($K$3="Yes", ISNUMBER(Data!$Q128)), (1-Data!$Q128), 1))</f>
        <v>0</v>
      </c>
    </row>
    <row r="129" spans="1:78" x14ac:dyDescent="0.25">
      <c r="A129" s="347">
        <f>Data!A129</f>
        <v>121</v>
      </c>
      <c r="B129" s="108">
        <f>Data!B129</f>
        <v>0</v>
      </c>
      <c r="C129" s="108">
        <f>Data!C129</f>
        <v>0</v>
      </c>
      <c r="D129" s="108">
        <f>Data!D129</f>
        <v>0</v>
      </c>
      <c r="E129" s="108">
        <f>Data!E129</f>
        <v>0</v>
      </c>
      <c r="F129" s="108">
        <f>Data!F129</f>
        <v>0</v>
      </c>
      <c r="G129" s="189"/>
      <c r="Q129" s="365">
        <f>IF(ISNUMBER(Data!$K129), (Data!$K129*$G129)/2000, IF(AND(ISNUMBER(Data!$H129), ISNUMBER(Data!$I129)), (Data!$H129*Data!$I129*$G129)/2000, 0))</f>
        <v>0</v>
      </c>
      <c r="R129" s="17">
        <f>IF(ISNUMBER(Data!$L129), (Data!$L129*$G129)/2000, IF(AND(ISNUMBER(Data!$H129), ISNUMBER(Data!$J129)), (Data!$H129*Data!$J129*$G129)/2000, 0)) * IF(ISNUMBER(Data!$O129), 1-Data!$O129, 1) * IF(AND($K$3="yes",ISNUMBER(Data!$Q129)),(1-Data!$Q129),1)</f>
        <v>0</v>
      </c>
      <c r="S129" s="3">
        <f>IF(OR(Data!T129="", Data!$H129="", $G129=""), 0, ((Data!T129*Data!$H129*$G129)/2000) * IF(AND(S$5="Particulate", ISNUMBER(Data!$O129)), (1-Data!$O129), 1) * IF(AND($K$3="Yes", ISNUMBER(Data!$Q129)), (1-Data!$Q129), 1))</f>
        <v>0</v>
      </c>
      <c r="T129" s="3">
        <f>IF(OR(Data!U129="", Data!$H129="", $G129=""), 0, ((Data!U129*Data!$H129*$G129)/2000) * IF(AND(T$5="Particulate", ISNUMBER(Data!$O129)), (1-Data!$O129), 1) * IF(AND($K$3="Yes", ISNUMBER(Data!$Q129)), (1-Data!$Q129), 1))</f>
        <v>0</v>
      </c>
      <c r="U129" s="3">
        <f>IF(OR(Data!V129="", Data!$H129="", $G129=""), 0, ((Data!V129*Data!$H129*$G129)/2000) * IF(AND(U$5="Particulate", ISNUMBER(Data!$O129)), (1-Data!$O129), 1) * IF(AND($K$3="Yes", ISNUMBER(Data!$Q129)), (1-Data!$Q129), 1))</f>
        <v>0</v>
      </c>
      <c r="V129" s="3">
        <f>IF(OR(Data!W129="", Data!$H129="", $G129=""), 0, ((Data!W129*Data!$H129*$G129)/2000) * IF(AND(V$5="Particulate", ISNUMBER(Data!$O129)), (1-Data!$O129), 1) * IF(AND($K$3="Yes", ISNUMBER(Data!$Q129)), (1-Data!$Q129), 1))</f>
        <v>0</v>
      </c>
      <c r="W129" s="3">
        <f>IF(OR(Data!X129="", Data!$H129="", $G129=""), 0, ((Data!X129*Data!$H129*$G129)/2000) * IF(AND(W$5="Particulate", ISNUMBER(Data!$O129)), (1-Data!$O129), 1) * IF(AND($K$3="Yes", ISNUMBER(Data!$Q129)), (1-Data!$Q129), 1))</f>
        <v>0</v>
      </c>
      <c r="X129" s="3">
        <f>IF(OR(Data!Y129="", Data!$H129="", $G129=""), 0, ((Data!Y129*Data!$H129*$G129)/2000) * IF(AND(X$5="Particulate", ISNUMBER(Data!$O129)), (1-Data!$O129), 1) * IF(AND($K$3="Yes", ISNUMBER(Data!$Q129)), (1-Data!$Q129), 1))</f>
        <v>0</v>
      </c>
      <c r="Y129" s="3">
        <f>IF(OR(Data!Z129="", Data!$H129="", $G129=""), 0, ((Data!Z129*Data!$H129*$G129)/2000) * IF(AND(Y$5="Particulate", ISNUMBER(Data!$O129)), (1-Data!$O129), 1) * IF(AND($K$3="Yes", ISNUMBER(Data!$Q129)), (1-Data!$Q129), 1))</f>
        <v>0</v>
      </c>
      <c r="Z129" s="3">
        <f>IF(OR(Data!AA129="", Data!$H129="", $G129=""), 0, ((Data!AA129*Data!$H129*$G129)/2000) * IF(AND(Z$5="Particulate", ISNUMBER(Data!$O129)), (1-Data!$O129), 1) * IF(AND($K$3="Yes", ISNUMBER(Data!$Q129)), (1-Data!$Q129), 1))</f>
        <v>0</v>
      </c>
      <c r="AA129" s="3">
        <f>IF(OR(Data!AB129="", Data!$H129="", $G129=""), 0, ((Data!AB129*Data!$H129*$G129)/2000) * IF(AND(AA$5="Particulate", ISNUMBER(Data!$O129)), (1-Data!$O129), 1) * IF(AND($K$3="Yes", ISNUMBER(Data!$Q129)), (1-Data!$Q129), 1))</f>
        <v>0</v>
      </c>
      <c r="AB129" s="3">
        <f>IF(OR(Data!AC129="", Data!$H129="", $G129=""), 0, ((Data!AC129*Data!$H129*$G129)/2000) * IF(AND(AB$5="Particulate", ISNUMBER(Data!$O129)), (1-Data!$O129), 1) * IF(AND($K$3="Yes", ISNUMBER(Data!$Q129)), (1-Data!$Q129), 1))</f>
        <v>0</v>
      </c>
      <c r="AC129" s="3">
        <f>IF(OR(Data!AD129="", Data!$H129="", $G129=""), 0, ((Data!AD129*Data!$H129*$G129)/2000) * IF(AND(AC$5="Particulate", ISNUMBER(Data!$O129)), (1-Data!$O129), 1) * IF(AND($K$3="Yes", ISNUMBER(Data!$Q129)), (1-Data!$Q129), 1))</f>
        <v>0</v>
      </c>
      <c r="AD129" s="3">
        <f>IF(OR(Data!AE129="", Data!$H129="", $G129=""), 0, ((Data!AE129*Data!$H129*$G129)/2000) * IF(AND(AD$5="Particulate", ISNUMBER(Data!$O129)), (1-Data!$O129), 1) * IF(AND($K$3="Yes", ISNUMBER(Data!$Q129)), (1-Data!$Q129), 1))</f>
        <v>0</v>
      </c>
      <c r="AE129" s="3">
        <f>IF(OR(Data!AF129="", Data!$H129="", $G129=""), 0, ((Data!AF129*Data!$H129*$G129)/2000) * IF(AND(AE$5="Particulate", ISNUMBER(Data!$O129)), (1-Data!$O129), 1) * IF(AND($K$3="Yes", ISNUMBER(Data!$Q129)), (1-Data!$Q129), 1))</f>
        <v>0</v>
      </c>
      <c r="AF129" s="3">
        <f>IF(OR(Data!AG129="", Data!$H129="", $G129=""), 0, ((Data!AG129*Data!$H129*$G129)/2000) * IF(AND(AF$5="Particulate", ISNUMBER(Data!$O129)), (1-Data!$O129), 1) * IF(AND($K$3="Yes", ISNUMBER(Data!$Q129)), (1-Data!$Q129), 1))</f>
        <v>0</v>
      </c>
      <c r="AG129" s="3">
        <f>IF(OR(Data!AH129="", Data!$H129="", $G129=""), 0, ((Data!AH129*Data!$H129*$G129)/2000) * IF(AND(AG$5="Particulate", ISNUMBER(Data!$O129)), (1-Data!$O129), 1) * IF(AND($K$3="Yes", ISNUMBER(Data!$Q129)), (1-Data!$Q129), 1))</f>
        <v>0</v>
      </c>
      <c r="AH129" s="3">
        <f>IF(OR(Data!AI129="", Data!$H129="", $G129=""), 0, ((Data!AI129*Data!$H129*$G129)/2000) * IF(AND(AH$5="Particulate", ISNUMBER(Data!$O129)), (1-Data!$O129), 1) * IF(AND($K$3="Yes", ISNUMBER(Data!$Q129)), (1-Data!$Q129), 1))</f>
        <v>0</v>
      </c>
      <c r="AI129" s="3">
        <f>IF(OR(Data!AJ129="", Data!$H129="", $G129=""), 0, ((Data!AJ129*Data!$H129*$G129)/2000) * IF(AND(AI$5="Particulate", ISNUMBER(Data!$O129)), (1-Data!$O129), 1) * IF(AND($K$3="Yes", ISNUMBER(Data!$Q129)), (1-Data!$Q129), 1))</f>
        <v>0</v>
      </c>
      <c r="AJ129" s="3">
        <f>IF(OR(Data!AK129="", Data!$H129="", $G129=""), 0, ((Data!AK129*Data!$H129*$G129)/2000) * IF(AND(AJ$5="Particulate", ISNUMBER(Data!$O129)), (1-Data!$O129), 1) * IF(AND($K$3="Yes", ISNUMBER(Data!$Q129)), (1-Data!$Q129), 1))</f>
        <v>0</v>
      </c>
      <c r="AK129" s="3">
        <f>IF(OR(Data!AL129="", Data!$H129="", $G129=""), 0, ((Data!AL129*Data!$H129*$G129)/2000) * IF(AND(AK$5="Particulate", ISNUMBER(Data!$O129)), (1-Data!$O129), 1) * IF(AND($K$3="Yes", ISNUMBER(Data!$Q129)), (1-Data!$Q129), 1))</f>
        <v>0</v>
      </c>
      <c r="AL129" s="3">
        <f>IF(OR(Data!AM129="", Data!$H129="", $G129=""), 0, ((Data!AM129*Data!$H129*$G129)/2000) * IF(AND(AL$5="Particulate", ISNUMBER(Data!$O129)), (1-Data!$O129), 1) * IF(AND($K$3="Yes", ISNUMBER(Data!$Q129)), (1-Data!$Q129), 1))</f>
        <v>0</v>
      </c>
      <c r="AM129" s="3">
        <f>IF(OR(Data!AN129="", Data!$H129="", $G129=""), 0, ((Data!AN129*Data!$H129*$G129)/2000) * IF(AND(AM$5="Particulate", ISNUMBER(Data!$O129)), (1-Data!$O129), 1) * IF(AND($K$3="Yes", ISNUMBER(Data!$Q129)), (1-Data!$Q129), 1))</f>
        <v>0</v>
      </c>
      <c r="AN129" s="3">
        <f>IF(OR(Data!AO129="", Data!$H129="", $G129=""), 0, ((Data!AO129*Data!$H129*$G129)/2000) * IF(AND(AN$5="Particulate", ISNUMBER(Data!$O129)), (1-Data!$O129), 1) * IF(AND($K$3="Yes", ISNUMBER(Data!$Q129)), (1-Data!$Q129), 1))</f>
        <v>0</v>
      </c>
      <c r="AO129" s="3">
        <f>IF(OR(Data!AP129="", Data!$H129="", $G129=""), 0, ((Data!AP129*Data!$H129*$G129)/2000) * IF(AND(AO$5="Particulate", ISNUMBER(Data!$O129)), (1-Data!$O129), 1) * IF(AND($K$3="Yes", ISNUMBER(Data!$Q129)), (1-Data!$Q129), 1))</f>
        <v>0</v>
      </c>
      <c r="AP129" s="3">
        <f>IF(OR(Data!AQ129="", Data!$H129="", $G129=""), 0, ((Data!AQ129*Data!$H129*$G129)/2000) * IF(AND(AP$5="Particulate", ISNUMBER(Data!$O129)), (1-Data!$O129), 1) * IF(AND($K$3="Yes", ISNUMBER(Data!$Q129)), (1-Data!$Q129), 1))</f>
        <v>0</v>
      </c>
      <c r="AQ129" s="3">
        <f>IF(OR(Data!AR129="", Data!$H129="", $G129=""), 0, ((Data!AR129*Data!$H129*$G129)/2000) * IF(AND(AQ$5="Particulate", ISNUMBER(Data!$O129)), (1-Data!$O129), 1) * IF(AND($K$3="Yes", ISNUMBER(Data!$Q129)), (1-Data!$Q129), 1))</f>
        <v>0</v>
      </c>
      <c r="AR129" s="3">
        <f>IF(OR(Data!AS129="", Data!$H129="", $G129=""), 0, ((Data!AS129*Data!$H129*$G129)/2000) * IF(AND(AR$5="Particulate", ISNUMBER(Data!$O129)), (1-Data!$O129), 1) * IF(AND($K$3="Yes", ISNUMBER(Data!$Q129)), (1-Data!$Q129), 1))</f>
        <v>0</v>
      </c>
      <c r="AS129" s="3">
        <f>IF(OR(Data!AT129="", Data!$H129="", $G129=""), 0, ((Data!AT129*Data!$H129*$G129)/2000) * IF(AND(AS$5="Particulate", ISNUMBER(Data!$O129)), (1-Data!$O129), 1) * IF(AND($K$3="Yes", ISNUMBER(Data!$Q129)), (1-Data!$Q129), 1))</f>
        <v>0</v>
      </c>
      <c r="AT129" s="3">
        <f>IF(OR(Data!AU129="", Data!$H129="", $G129=""), 0, ((Data!AU129*Data!$H129*$G129)/2000) * IF(AND(AT$5="Particulate", ISNUMBER(Data!$O129)), (1-Data!$O129), 1) * IF(AND($K$3="Yes", ISNUMBER(Data!$Q129)), (1-Data!$Q129), 1))</f>
        <v>0</v>
      </c>
      <c r="AU129" s="3">
        <f>IF(OR(Data!AV129="", Data!$H129="", $G129=""), 0, ((Data!AV129*Data!$H129*$G129)/2000) * IF(AND(AU$5="Particulate", ISNUMBER(Data!$O129)), (1-Data!$O129), 1) * IF(AND($K$3="Yes", ISNUMBER(Data!$Q129)), (1-Data!$Q129), 1))</f>
        <v>0</v>
      </c>
      <c r="AV129" s="3">
        <f>IF(OR(Data!AW129="", Data!$H129="", $G129=""), 0, ((Data!AW129*Data!$H129*$G129)/2000) * IF(AND(AV$5="Particulate", ISNUMBER(Data!$O129)), (1-Data!$O129), 1) * IF(AND($K$3="Yes", ISNUMBER(Data!$Q129)), (1-Data!$Q129), 1))</f>
        <v>0</v>
      </c>
      <c r="AW129" s="3">
        <f>IF(OR(Data!AX129="", Data!$H129="", $G129=""), 0, ((Data!AX129*Data!$H129*$G129)/2000) * IF(AND(AW$5="Particulate", ISNUMBER(Data!$O129)), (1-Data!$O129), 1) * IF(AND($K$3="Yes", ISNUMBER(Data!$Q129)), (1-Data!$Q129), 1))</f>
        <v>0</v>
      </c>
      <c r="AX129" s="3">
        <f>IF(OR(Data!AY129="", Data!$H129="", $G129=""), 0, ((Data!AY129*Data!$H129*$G129)/2000) * IF(AND(AX$5="Particulate", ISNUMBER(Data!$O129)), (1-Data!$O129), 1) * IF(AND($K$3="Yes", ISNUMBER(Data!$Q129)), (1-Data!$Q129), 1))</f>
        <v>0</v>
      </c>
      <c r="AY129" s="3">
        <f>IF(OR(Data!AZ129="", Data!$H129="", $G129=""), 0, ((Data!AZ129*Data!$H129*$G129)/2000) * IF(AND(AY$5="Particulate", ISNUMBER(Data!$O129)), (1-Data!$O129), 1) * IF(AND($K$3="Yes", ISNUMBER(Data!$Q129)), (1-Data!$Q129), 1))</f>
        <v>0</v>
      </c>
      <c r="AZ129" s="3">
        <f>IF(OR(Data!BA129="", Data!$H129="", $G129=""), 0, ((Data!BA129*Data!$H129*$G129)/2000) * IF(AND(AZ$5="Particulate", ISNUMBER(Data!$O129)), (1-Data!$O129), 1) * IF(AND($K$3="Yes", ISNUMBER(Data!$Q129)), (1-Data!$Q129), 1))</f>
        <v>0</v>
      </c>
      <c r="BA129" s="3">
        <f>IF(OR(Data!BB129="", Data!$H129="", $G129=""), 0, ((Data!BB129*Data!$H129*$G129)/2000) * IF(AND(BA$5="Particulate", ISNUMBER(Data!$O129)), (1-Data!$O129), 1) * IF(AND($K$3="Yes", ISNUMBER(Data!$Q129)), (1-Data!$Q129), 1))</f>
        <v>0</v>
      </c>
      <c r="BB129" s="3">
        <f>IF(OR(Data!BC129="", Data!$H129="", $G129=""), 0, ((Data!BC129*Data!$H129*$G129)/2000) * IF(AND(BB$5="Particulate", ISNUMBER(Data!$O129)), (1-Data!$O129), 1) * IF(AND($K$3="Yes", ISNUMBER(Data!$Q129)), (1-Data!$Q129), 1))</f>
        <v>0</v>
      </c>
      <c r="BC129" s="3">
        <f>IF(OR(Data!BD129="", Data!$H129="", $G129=""), 0, ((Data!BD129*Data!$H129*$G129)/2000) * IF(AND(BC$5="Particulate", ISNUMBER(Data!$O129)), (1-Data!$O129), 1) * IF(AND($K$3="Yes", ISNUMBER(Data!$Q129)), (1-Data!$Q129), 1))</f>
        <v>0</v>
      </c>
      <c r="BD129" s="3">
        <f>IF(OR(Data!BE129="", Data!$H129="", $G129=""), 0, ((Data!BE129*Data!$H129*$G129)/2000) * IF(AND(BD$5="Particulate", ISNUMBER(Data!$O129)), (1-Data!$O129), 1) * IF(AND($K$3="Yes", ISNUMBER(Data!$Q129)), (1-Data!$Q129), 1))</f>
        <v>0</v>
      </c>
      <c r="BE129" s="3">
        <f>IF(OR(Data!BF129="", Data!$H129="", $G129=""), 0, ((Data!BF129*Data!$H129*$G129)/2000) * IF(AND(BE$5="Particulate", ISNUMBER(Data!$O129)), (1-Data!$O129), 1) * IF(AND($K$3="Yes", ISNUMBER(Data!$Q129)), (1-Data!$Q129), 1))</f>
        <v>0</v>
      </c>
      <c r="BF129" s="3">
        <f>IF(OR(Data!BG129="", Data!$H129="", $G129=""), 0, ((Data!BG129*Data!$H129*$G129)/2000) * IF(AND(BF$5="Particulate", ISNUMBER(Data!$O129)), (1-Data!$O129), 1) * IF(AND($K$3="Yes", ISNUMBER(Data!$Q129)), (1-Data!$Q129), 1))</f>
        <v>0</v>
      </c>
      <c r="BG129" s="3">
        <f>IF(OR(Data!BH129="", Data!$H129="", $G129=""), 0, ((Data!BH129*Data!$H129*$G129)/2000) * IF(AND(BG$5="Particulate", ISNUMBER(Data!$O129)), (1-Data!$O129), 1) * IF(AND($K$3="Yes", ISNUMBER(Data!$Q129)), (1-Data!$Q129), 1))</f>
        <v>0</v>
      </c>
      <c r="BH129" s="3">
        <f>IF(OR(Data!BI129="", Data!$H129="", $G129=""), 0, ((Data!BI129*Data!$H129*$G129)/2000) * IF(AND(BH$5="Particulate", ISNUMBER(Data!$O129)), (1-Data!$O129), 1) * IF(AND($K$3="Yes", ISNUMBER(Data!$Q129)), (1-Data!$Q129), 1))</f>
        <v>0</v>
      </c>
      <c r="BI129" s="3">
        <f>IF(OR(Data!BJ129="", Data!$H129="", $G129=""), 0, ((Data!BJ129*Data!$H129*$G129)/2000) * IF(AND(BI$5="Particulate", ISNUMBER(Data!$O129)), (1-Data!$O129), 1) * IF(AND($K$3="Yes", ISNUMBER(Data!$Q129)), (1-Data!$Q129), 1))</f>
        <v>0</v>
      </c>
      <c r="BJ129" s="3">
        <f>IF(OR(Data!BK129="", Data!$H129="", $G129=""), 0, ((Data!BK129*Data!$H129*$G129)/2000) * IF(AND(BJ$5="Particulate", ISNUMBER(Data!$O129)), (1-Data!$O129), 1) * IF(AND($K$3="Yes", ISNUMBER(Data!$Q129)), (1-Data!$Q129), 1))</f>
        <v>0</v>
      </c>
      <c r="BK129" s="3">
        <f>IF(OR(Data!BL129="", Data!$H129="", $G129=""), 0, ((Data!BL129*Data!$H129*$G129)/2000) * IF(AND(BK$5="Particulate", ISNUMBER(Data!$O129)), (1-Data!$O129), 1) * IF(AND($K$3="Yes", ISNUMBER(Data!$Q129)), (1-Data!$Q129), 1))</f>
        <v>0</v>
      </c>
      <c r="BL129" s="3">
        <f>IF(OR(Data!BM129="", Data!$H129="", $G129=""), 0, ((Data!BM129*Data!$H129*$G129)/2000) * IF(AND(BL$5="Particulate", ISNUMBER(Data!$O129)), (1-Data!$O129), 1) * IF(AND($K$3="Yes", ISNUMBER(Data!$Q129)), (1-Data!$Q129), 1))</f>
        <v>0</v>
      </c>
      <c r="BM129" s="3">
        <f>IF(OR(Data!BN129="", Data!$H129="", $G129=""), 0, ((Data!BN129*Data!$H129*$G129)/2000) * IF(AND(BM$5="Particulate", ISNUMBER(Data!$O129)), (1-Data!$O129), 1) * IF(AND($K$3="Yes", ISNUMBER(Data!$Q129)), (1-Data!$Q129), 1))</f>
        <v>0</v>
      </c>
      <c r="BN129" s="3">
        <f>IF(OR(Data!BO129="", Data!$H129="", $G129=""), 0, ((Data!BO129*Data!$H129*$G129)/2000) * IF(AND(BN$5="Particulate", ISNUMBER(Data!$O129)), (1-Data!$O129), 1) * IF(AND($K$3="Yes", ISNUMBER(Data!$Q129)), (1-Data!$Q129), 1))</f>
        <v>0</v>
      </c>
      <c r="BO129" s="3">
        <f>IF(OR(Data!BP129="", Data!$H129="", $G129=""), 0, ((Data!BP129*Data!$H129*$G129)/2000) * IF(AND(BO$5="Particulate", ISNUMBER(Data!$O129)), (1-Data!$O129), 1) * IF(AND($K$3="Yes", ISNUMBER(Data!$Q129)), (1-Data!$Q129), 1))</f>
        <v>0</v>
      </c>
      <c r="BP129" s="3">
        <f>IF(OR(Data!BQ129="", Data!$H129="", $G129=""), 0, ((Data!BQ129*Data!$H129*$G129)/2000) * IF(AND(BP$5="Particulate", ISNUMBER(Data!$O129)), (1-Data!$O129), 1) * IF(AND($K$3="Yes", ISNUMBER(Data!$Q129)), (1-Data!$Q129), 1))</f>
        <v>0</v>
      </c>
      <c r="BQ129" s="3">
        <f>IF(OR(Data!BR129="", Data!$H129="", $G129=""), 0, ((Data!BR129*Data!$H129*$G129)/2000) * IF(AND(BQ$5="Particulate", ISNUMBER(Data!$O129)), (1-Data!$O129), 1) * IF(AND($K$3="Yes", ISNUMBER(Data!$Q129)), (1-Data!$Q129), 1))</f>
        <v>0</v>
      </c>
      <c r="BR129" s="3">
        <f>IF(OR(Data!BS129="", Data!$H129="", $G129=""), 0, ((Data!BS129*Data!$H129*$G129)/2000) * IF(AND(BR$5="Particulate", ISNUMBER(Data!$O129)), (1-Data!$O129), 1) * IF(AND($K$3="Yes", ISNUMBER(Data!$Q129)), (1-Data!$Q129), 1))</f>
        <v>0</v>
      </c>
      <c r="BS129" s="3">
        <f>IF(OR(Data!BT129="", Data!$H129="", $G129=""), 0, ((Data!BT129*Data!$H129*$G129)/2000) * IF(AND(BS$5="Particulate", ISNUMBER(Data!$O129)), (1-Data!$O129), 1) * IF(AND($K$3="Yes", ISNUMBER(Data!$Q129)), (1-Data!$Q129), 1))</f>
        <v>0</v>
      </c>
      <c r="BT129" s="3">
        <f>IF(OR(Data!BU129="", Data!$H129="", $G129=""), 0, ((Data!BU129*Data!$H129*$G129)/2000) * IF(AND(BT$5="Particulate", ISNUMBER(Data!$O129)), (1-Data!$O129), 1) * IF(AND($K$3="Yes", ISNUMBER(Data!$Q129)), (1-Data!$Q129), 1))</f>
        <v>0</v>
      </c>
      <c r="BU129" s="3">
        <f>IF(OR(Data!BV129="", Data!$H129="", $G129=""), 0, ((Data!BV129*Data!$H129*$G129)/2000) * IF(AND(BU$5="Particulate", ISNUMBER(Data!$O129)), (1-Data!$O129), 1) * IF(AND($K$3="Yes", ISNUMBER(Data!$Q129)), (1-Data!$Q129), 1))</f>
        <v>0</v>
      </c>
      <c r="BV129" s="3">
        <f>IF(OR(Data!BW129="", Data!$H129="", $G129=""), 0, ((Data!BW129*Data!$H129*$G129)/2000) * IF(AND(BV$5="Particulate", ISNUMBER(Data!$O129)), (1-Data!$O129), 1) * IF(AND($K$3="Yes", ISNUMBER(Data!$Q129)), (1-Data!$Q129), 1))</f>
        <v>0</v>
      </c>
      <c r="BW129" s="3">
        <f>IF(OR(Data!BX129="", Data!$H129="", $G129=""), 0, ((Data!BX129*Data!$H129*$G129)/2000) * IF(AND(BW$5="Particulate", ISNUMBER(Data!$O129)), (1-Data!$O129), 1) * IF(AND($K$3="Yes", ISNUMBER(Data!$Q129)), (1-Data!$Q129), 1))</f>
        <v>0</v>
      </c>
      <c r="BX129" s="3">
        <f>IF(OR(Data!BY129="", Data!$H129="", $G129=""), 0, ((Data!BY129*Data!$H129*$G129)/2000) * IF(AND(BX$5="Particulate", ISNUMBER(Data!$O129)), (1-Data!$O129), 1) * IF(AND($K$3="Yes", ISNUMBER(Data!$Q129)), (1-Data!$Q129), 1))</f>
        <v>0</v>
      </c>
      <c r="BY129" s="3">
        <f>IF(OR(Data!BZ129="", Data!$H129="", $G129=""), 0, ((Data!BZ129*Data!$H129*$G129)/2000) * IF(AND(BY$5="Particulate", ISNUMBER(Data!$O129)), (1-Data!$O129), 1) * IF(AND($K$3="Yes", ISNUMBER(Data!$Q129)), (1-Data!$Q129), 1))</f>
        <v>0</v>
      </c>
      <c r="BZ129" s="3">
        <f>IF(OR(Data!CA129="", Data!$H129="", $G129=""), 0, ((Data!CA129*Data!$H129*$G129)/2000) * IF(AND(BZ$5="Particulate", ISNUMBER(Data!$O129)), (1-Data!$O129), 1) * IF(AND($K$3="Yes", ISNUMBER(Data!$Q129)), (1-Data!$Q129), 1))</f>
        <v>0</v>
      </c>
    </row>
    <row r="130" spans="1:78" x14ac:dyDescent="0.25">
      <c r="A130" s="347">
        <f>Data!A130</f>
        <v>122</v>
      </c>
      <c r="B130" s="108">
        <f>Data!B130</f>
        <v>0</v>
      </c>
      <c r="C130" s="108">
        <f>Data!C130</f>
        <v>0</v>
      </c>
      <c r="D130" s="108">
        <f>Data!D130</f>
        <v>0</v>
      </c>
      <c r="E130" s="108">
        <f>Data!E130</f>
        <v>0</v>
      </c>
      <c r="F130" s="108">
        <f>Data!F130</f>
        <v>0</v>
      </c>
      <c r="G130" s="189"/>
      <c r="Q130" s="365">
        <f>IF(ISNUMBER(Data!$K130), (Data!$K130*$G130)/2000, IF(AND(ISNUMBER(Data!$H130), ISNUMBER(Data!$I130)), (Data!$H130*Data!$I130*$G130)/2000, 0))</f>
        <v>0</v>
      </c>
      <c r="R130" s="17">
        <f>IF(ISNUMBER(Data!$L130), (Data!$L130*$G130)/2000, IF(AND(ISNUMBER(Data!$H130), ISNUMBER(Data!$J130)), (Data!$H130*Data!$J130*$G130)/2000, 0)) * IF(ISNUMBER(Data!$O130), 1-Data!$O130, 1) * IF(AND($K$3="yes",ISNUMBER(Data!$Q130)),(1-Data!$Q130),1)</f>
        <v>0</v>
      </c>
      <c r="S130" s="3">
        <f>IF(OR(Data!T130="", Data!$H130="", $G130=""), 0, ((Data!T130*Data!$H130*$G130)/2000) * IF(AND(S$5="Particulate", ISNUMBER(Data!$O130)), (1-Data!$O130), 1) * IF(AND($K$3="Yes", ISNUMBER(Data!$Q130)), (1-Data!$Q130), 1))</f>
        <v>0</v>
      </c>
      <c r="T130" s="3">
        <f>IF(OR(Data!U130="", Data!$H130="", $G130=""), 0, ((Data!U130*Data!$H130*$G130)/2000) * IF(AND(T$5="Particulate", ISNUMBER(Data!$O130)), (1-Data!$O130), 1) * IF(AND($K$3="Yes", ISNUMBER(Data!$Q130)), (1-Data!$Q130), 1))</f>
        <v>0</v>
      </c>
      <c r="U130" s="3">
        <f>IF(OR(Data!V130="", Data!$H130="", $G130=""), 0, ((Data!V130*Data!$H130*$G130)/2000) * IF(AND(U$5="Particulate", ISNUMBER(Data!$O130)), (1-Data!$O130), 1) * IF(AND($K$3="Yes", ISNUMBER(Data!$Q130)), (1-Data!$Q130), 1))</f>
        <v>0</v>
      </c>
      <c r="V130" s="3">
        <f>IF(OR(Data!W130="", Data!$H130="", $G130=""), 0, ((Data!W130*Data!$H130*$G130)/2000) * IF(AND(V$5="Particulate", ISNUMBER(Data!$O130)), (1-Data!$O130), 1) * IF(AND($K$3="Yes", ISNUMBER(Data!$Q130)), (1-Data!$Q130), 1))</f>
        <v>0</v>
      </c>
      <c r="W130" s="3">
        <f>IF(OR(Data!X130="", Data!$H130="", $G130=""), 0, ((Data!X130*Data!$H130*$G130)/2000) * IF(AND(W$5="Particulate", ISNUMBER(Data!$O130)), (1-Data!$O130), 1) * IF(AND($K$3="Yes", ISNUMBER(Data!$Q130)), (1-Data!$Q130), 1))</f>
        <v>0</v>
      </c>
      <c r="X130" s="3">
        <f>IF(OR(Data!Y130="", Data!$H130="", $G130=""), 0, ((Data!Y130*Data!$H130*$G130)/2000) * IF(AND(X$5="Particulate", ISNUMBER(Data!$O130)), (1-Data!$O130), 1) * IF(AND($K$3="Yes", ISNUMBER(Data!$Q130)), (1-Data!$Q130), 1))</f>
        <v>0</v>
      </c>
      <c r="Y130" s="3">
        <f>IF(OR(Data!Z130="", Data!$H130="", $G130=""), 0, ((Data!Z130*Data!$H130*$G130)/2000) * IF(AND(Y$5="Particulate", ISNUMBER(Data!$O130)), (1-Data!$O130), 1) * IF(AND($K$3="Yes", ISNUMBER(Data!$Q130)), (1-Data!$Q130), 1))</f>
        <v>0</v>
      </c>
      <c r="Z130" s="3">
        <f>IF(OR(Data!AA130="", Data!$H130="", $G130=""), 0, ((Data!AA130*Data!$H130*$G130)/2000) * IF(AND(Z$5="Particulate", ISNUMBER(Data!$O130)), (1-Data!$O130), 1) * IF(AND($K$3="Yes", ISNUMBER(Data!$Q130)), (1-Data!$Q130), 1))</f>
        <v>0</v>
      </c>
      <c r="AA130" s="3">
        <f>IF(OR(Data!AB130="", Data!$H130="", $G130=""), 0, ((Data!AB130*Data!$H130*$G130)/2000) * IF(AND(AA$5="Particulate", ISNUMBER(Data!$O130)), (1-Data!$O130), 1) * IF(AND($K$3="Yes", ISNUMBER(Data!$Q130)), (1-Data!$Q130), 1))</f>
        <v>0</v>
      </c>
      <c r="AB130" s="3">
        <f>IF(OR(Data!AC130="", Data!$H130="", $G130=""), 0, ((Data!AC130*Data!$H130*$G130)/2000) * IF(AND(AB$5="Particulate", ISNUMBER(Data!$O130)), (1-Data!$O130), 1) * IF(AND($K$3="Yes", ISNUMBER(Data!$Q130)), (1-Data!$Q130), 1))</f>
        <v>0</v>
      </c>
      <c r="AC130" s="3">
        <f>IF(OR(Data!AD130="", Data!$H130="", $G130=""), 0, ((Data!AD130*Data!$H130*$G130)/2000) * IF(AND(AC$5="Particulate", ISNUMBER(Data!$O130)), (1-Data!$O130), 1) * IF(AND($K$3="Yes", ISNUMBER(Data!$Q130)), (1-Data!$Q130), 1))</f>
        <v>0</v>
      </c>
      <c r="AD130" s="3">
        <f>IF(OR(Data!AE130="", Data!$H130="", $G130=""), 0, ((Data!AE130*Data!$H130*$G130)/2000) * IF(AND(AD$5="Particulate", ISNUMBER(Data!$O130)), (1-Data!$O130), 1) * IF(AND($K$3="Yes", ISNUMBER(Data!$Q130)), (1-Data!$Q130), 1))</f>
        <v>0</v>
      </c>
      <c r="AE130" s="3">
        <f>IF(OR(Data!AF130="", Data!$H130="", $G130=""), 0, ((Data!AF130*Data!$H130*$G130)/2000) * IF(AND(AE$5="Particulate", ISNUMBER(Data!$O130)), (1-Data!$O130), 1) * IF(AND($K$3="Yes", ISNUMBER(Data!$Q130)), (1-Data!$Q130), 1))</f>
        <v>0</v>
      </c>
      <c r="AF130" s="3">
        <f>IF(OR(Data!AG130="", Data!$H130="", $G130=""), 0, ((Data!AG130*Data!$H130*$G130)/2000) * IF(AND(AF$5="Particulate", ISNUMBER(Data!$O130)), (1-Data!$O130), 1) * IF(AND($K$3="Yes", ISNUMBER(Data!$Q130)), (1-Data!$Q130), 1))</f>
        <v>0</v>
      </c>
      <c r="AG130" s="3">
        <f>IF(OR(Data!AH130="", Data!$H130="", $G130=""), 0, ((Data!AH130*Data!$H130*$G130)/2000) * IF(AND(AG$5="Particulate", ISNUMBER(Data!$O130)), (1-Data!$O130), 1) * IF(AND($K$3="Yes", ISNUMBER(Data!$Q130)), (1-Data!$Q130), 1))</f>
        <v>0</v>
      </c>
      <c r="AH130" s="3">
        <f>IF(OR(Data!AI130="", Data!$H130="", $G130=""), 0, ((Data!AI130*Data!$H130*$G130)/2000) * IF(AND(AH$5="Particulate", ISNUMBER(Data!$O130)), (1-Data!$O130), 1) * IF(AND($K$3="Yes", ISNUMBER(Data!$Q130)), (1-Data!$Q130), 1))</f>
        <v>0</v>
      </c>
      <c r="AI130" s="3">
        <f>IF(OR(Data!AJ130="", Data!$H130="", $G130=""), 0, ((Data!AJ130*Data!$H130*$G130)/2000) * IF(AND(AI$5="Particulate", ISNUMBER(Data!$O130)), (1-Data!$O130), 1) * IF(AND($K$3="Yes", ISNUMBER(Data!$Q130)), (1-Data!$Q130), 1))</f>
        <v>0</v>
      </c>
      <c r="AJ130" s="3">
        <f>IF(OR(Data!AK130="", Data!$H130="", $G130=""), 0, ((Data!AK130*Data!$H130*$G130)/2000) * IF(AND(AJ$5="Particulate", ISNUMBER(Data!$O130)), (1-Data!$O130), 1) * IF(AND($K$3="Yes", ISNUMBER(Data!$Q130)), (1-Data!$Q130), 1))</f>
        <v>0</v>
      </c>
      <c r="AK130" s="3">
        <f>IF(OR(Data!AL130="", Data!$H130="", $G130=""), 0, ((Data!AL130*Data!$H130*$G130)/2000) * IF(AND(AK$5="Particulate", ISNUMBER(Data!$O130)), (1-Data!$O130), 1) * IF(AND($K$3="Yes", ISNUMBER(Data!$Q130)), (1-Data!$Q130), 1))</f>
        <v>0</v>
      </c>
      <c r="AL130" s="3">
        <f>IF(OR(Data!AM130="", Data!$H130="", $G130=""), 0, ((Data!AM130*Data!$H130*$G130)/2000) * IF(AND(AL$5="Particulate", ISNUMBER(Data!$O130)), (1-Data!$O130), 1) * IF(AND($K$3="Yes", ISNUMBER(Data!$Q130)), (1-Data!$Q130), 1))</f>
        <v>0</v>
      </c>
      <c r="AM130" s="3">
        <f>IF(OR(Data!AN130="", Data!$H130="", $G130=""), 0, ((Data!AN130*Data!$H130*$G130)/2000) * IF(AND(AM$5="Particulate", ISNUMBER(Data!$O130)), (1-Data!$O130), 1) * IF(AND($K$3="Yes", ISNUMBER(Data!$Q130)), (1-Data!$Q130), 1))</f>
        <v>0</v>
      </c>
      <c r="AN130" s="3">
        <f>IF(OR(Data!AO130="", Data!$H130="", $G130=""), 0, ((Data!AO130*Data!$H130*$G130)/2000) * IF(AND(AN$5="Particulate", ISNUMBER(Data!$O130)), (1-Data!$O130), 1) * IF(AND($K$3="Yes", ISNUMBER(Data!$Q130)), (1-Data!$Q130), 1))</f>
        <v>0</v>
      </c>
      <c r="AO130" s="3">
        <f>IF(OR(Data!AP130="", Data!$H130="", $G130=""), 0, ((Data!AP130*Data!$H130*$G130)/2000) * IF(AND(AO$5="Particulate", ISNUMBER(Data!$O130)), (1-Data!$O130), 1) * IF(AND($K$3="Yes", ISNUMBER(Data!$Q130)), (1-Data!$Q130), 1))</f>
        <v>0</v>
      </c>
      <c r="AP130" s="3">
        <f>IF(OR(Data!AQ130="", Data!$H130="", $G130=""), 0, ((Data!AQ130*Data!$H130*$G130)/2000) * IF(AND(AP$5="Particulate", ISNUMBER(Data!$O130)), (1-Data!$O130), 1) * IF(AND($K$3="Yes", ISNUMBER(Data!$Q130)), (1-Data!$Q130), 1))</f>
        <v>0</v>
      </c>
      <c r="AQ130" s="3">
        <f>IF(OR(Data!AR130="", Data!$H130="", $G130=""), 0, ((Data!AR130*Data!$H130*$G130)/2000) * IF(AND(AQ$5="Particulate", ISNUMBER(Data!$O130)), (1-Data!$O130), 1) * IF(AND($K$3="Yes", ISNUMBER(Data!$Q130)), (1-Data!$Q130), 1))</f>
        <v>0</v>
      </c>
      <c r="AR130" s="3">
        <f>IF(OR(Data!AS130="", Data!$H130="", $G130=""), 0, ((Data!AS130*Data!$H130*$G130)/2000) * IF(AND(AR$5="Particulate", ISNUMBER(Data!$O130)), (1-Data!$O130), 1) * IF(AND($K$3="Yes", ISNUMBER(Data!$Q130)), (1-Data!$Q130), 1))</f>
        <v>0</v>
      </c>
      <c r="AS130" s="3">
        <f>IF(OR(Data!AT130="", Data!$H130="", $G130=""), 0, ((Data!AT130*Data!$H130*$G130)/2000) * IF(AND(AS$5="Particulate", ISNUMBER(Data!$O130)), (1-Data!$O130), 1) * IF(AND($K$3="Yes", ISNUMBER(Data!$Q130)), (1-Data!$Q130), 1))</f>
        <v>0</v>
      </c>
      <c r="AT130" s="3">
        <f>IF(OR(Data!AU130="", Data!$H130="", $G130=""), 0, ((Data!AU130*Data!$H130*$G130)/2000) * IF(AND(AT$5="Particulate", ISNUMBER(Data!$O130)), (1-Data!$O130), 1) * IF(AND($K$3="Yes", ISNUMBER(Data!$Q130)), (1-Data!$Q130), 1))</f>
        <v>0</v>
      </c>
      <c r="AU130" s="3">
        <f>IF(OR(Data!AV130="", Data!$H130="", $G130=""), 0, ((Data!AV130*Data!$H130*$G130)/2000) * IF(AND(AU$5="Particulate", ISNUMBER(Data!$O130)), (1-Data!$O130), 1) * IF(AND($K$3="Yes", ISNUMBER(Data!$Q130)), (1-Data!$Q130), 1))</f>
        <v>0</v>
      </c>
      <c r="AV130" s="3">
        <f>IF(OR(Data!AW130="", Data!$H130="", $G130=""), 0, ((Data!AW130*Data!$H130*$G130)/2000) * IF(AND(AV$5="Particulate", ISNUMBER(Data!$O130)), (1-Data!$O130), 1) * IF(AND($K$3="Yes", ISNUMBER(Data!$Q130)), (1-Data!$Q130), 1))</f>
        <v>0</v>
      </c>
      <c r="AW130" s="3">
        <f>IF(OR(Data!AX130="", Data!$H130="", $G130=""), 0, ((Data!AX130*Data!$H130*$G130)/2000) * IF(AND(AW$5="Particulate", ISNUMBER(Data!$O130)), (1-Data!$O130), 1) * IF(AND($K$3="Yes", ISNUMBER(Data!$Q130)), (1-Data!$Q130), 1))</f>
        <v>0</v>
      </c>
      <c r="AX130" s="3">
        <f>IF(OR(Data!AY130="", Data!$H130="", $G130=""), 0, ((Data!AY130*Data!$H130*$G130)/2000) * IF(AND(AX$5="Particulate", ISNUMBER(Data!$O130)), (1-Data!$O130), 1) * IF(AND($K$3="Yes", ISNUMBER(Data!$Q130)), (1-Data!$Q130), 1))</f>
        <v>0</v>
      </c>
      <c r="AY130" s="3">
        <f>IF(OR(Data!AZ130="", Data!$H130="", $G130=""), 0, ((Data!AZ130*Data!$H130*$G130)/2000) * IF(AND(AY$5="Particulate", ISNUMBER(Data!$O130)), (1-Data!$O130), 1) * IF(AND($K$3="Yes", ISNUMBER(Data!$Q130)), (1-Data!$Q130), 1))</f>
        <v>0</v>
      </c>
      <c r="AZ130" s="3">
        <f>IF(OR(Data!BA130="", Data!$H130="", $G130=""), 0, ((Data!BA130*Data!$H130*$G130)/2000) * IF(AND(AZ$5="Particulate", ISNUMBER(Data!$O130)), (1-Data!$O130), 1) * IF(AND($K$3="Yes", ISNUMBER(Data!$Q130)), (1-Data!$Q130), 1))</f>
        <v>0</v>
      </c>
      <c r="BA130" s="3">
        <f>IF(OR(Data!BB130="", Data!$H130="", $G130=""), 0, ((Data!BB130*Data!$H130*$G130)/2000) * IF(AND(BA$5="Particulate", ISNUMBER(Data!$O130)), (1-Data!$O130), 1) * IF(AND($K$3="Yes", ISNUMBER(Data!$Q130)), (1-Data!$Q130), 1))</f>
        <v>0</v>
      </c>
      <c r="BB130" s="3">
        <f>IF(OR(Data!BC130="", Data!$H130="", $G130=""), 0, ((Data!BC130*Data!$H130*$G130)/2000) * IF(AND(BB$5="Particulate", ISNUMBER(Data!$O130)), (1-Data!$O130), 1) * IF(AND($K$3="Yes", ISNUMBER(Data!$Q130)), (1-Data!$Q130), 1))</f>
        <v>0</v>
      </c>
      <c r="BC130" s="3">
        <f>IF(OR(Data!BD130="", Data!$H130="", $G130=""), 0, ((Data!BD130*Data!$H130*$G130)/2000) * IF(AND(BC$5="Particulate", ISNUMBER(Data!$O130)), (1-Data!$O130), 1) * IF(AND($K$3="Yes", ISNUMBER(Data!$Q130)), (1-Data!$Q130), 1))</f>
        <v>0</v>
      </c>
      <c r="BD130" s="3">
        <f>IF(OR(Data!BE130="", Data!$H130="", $G130=""), 0, ((Data!BE130*Data!$H130*$G130)/2000) * IF(AND(BD$5="Particulate", ISNUMBER(Data!$O130)), (1-Data!$O130), 1) * IF(AND($K$3="Yes", ISNUMBER(Data!$Q130)), (1-Data!$Q130), 1))</f>
        <v>0</v>
      </c>
      <c r="BE130" s="3">
        <f>IF(OR(Data!BF130="", Data!$H130="", $G130=""), 0, ((Data!BF130*Data!$H130*$G130)/2000) * IF(AND(BE$5="Particulate", ISNUMBER(Data!$O130)), (1-Data!$O130), 1) * IF(AND($K$3="Yes", ISNUMBER(Data!$Q130)), (1-Data!$Q130), 1))</f>
        <v>0</v>
      </c>
      <c r="BF130" s="3">
        <f>IF(OR(Data!BG130="", Data!$H130="", $G130=""), 0, ((Data!BG130*Data!$H130*$G130)/2000) * IF(AND(BF$5="Particulate", ISNUMBER(Data!$O130)), (1-Data!$O130), 1) * IF(AND($K$3="Yes", ISNUMBER(Data!$Q130)), (1-Data!$Q130), 1))</f>
        <v>0</v>
      </c>
      <c r="BG130" s="3">
        <f>IF(OR(Data!BH130="", Data!$H130="", $G130=""), 0, ((Data!BH130*Data!$H130*$G130)/2000) * IF(AND(BG$5="Particulate", ISNUMBER(Data!$O130)), (1-Data!$O130), 1) * IF(AND($K$3="Yes", ISNUMBER(Data!$Q130)), (1-Data!$Q130), 1))</f>
        <v>0</v>
      </c>
      <c r="BH130" s="3">
        <f>IF(OR(Data!BI130="", Data!$H130="", $G130=""), 0, ((Data!BI130*Data!$H130*$G130)/2000) * IF(AND(BH$5="Particulate", ISNUMBER(Data!$O130)), (1-Data!$O130), 1) * IF(AND($K$3="Yes", ISNUMBER(Data!$Q130)), (1-Data!$Q130), 1))</f>
        <v>0</v>
      </c>
      <c r="BI130" s="3">
        <f>IF(OR(Data!BJ130="", Data!$H130="", $G130=""), 0, ((Data!BJ130*Data!$H130*$G130)/2000) * IF(AND(BI$5="Particulate", ISNUMBER(Data!$O130)), (1-Data!$O130), 1) * IF(AND($K$3="Yes", ISNUMBER(Data!$Q130)), (1-Data!$Q130), 1))</f>
        <v>0</v>
      </c>
      <c r="BJ130" s="3">
        <f>IF(OR(Data!BK130="", Data!$H130="", $G130=""), 0, ((Data!BK130*Data!$H130*$G130)/2000) * IF(AND(BJ$5="Particulate", ISNUMBER(Data!$O130)), (1-Data!$O130), 1) * IF(AND($K$3="Yes", ISNUMBER(Data!$Q130)), (1-Data!$Q130), 1))</f>
        <v>0</v>
      </c>
      <c r="BK130" s="3">
        <f>IF(OR(Data!BL130="", Data!$H130="", $G130=""), 0, ((Data!BL130*Data!$H130*$G130)/2000) * IF(AND(BK$5="Particulate", ISNUMBER(Data!$O130)), (1-Data!$O130), 1) * IF(AND($K$3="Yes", ISNUMBER(Data!$Q130)), (1-Data!$Q130), 1))</f>
        <v>0</v>
      </c>
      <c r="BL130" s="3">
        <f>IF(OR(Data!BM130="", Data!$H130="", $G130=""), 0, ((Data!BM130*Data!$H130*$G130)/2000) * IF(AND(BL$5="Particulate", ISNUMBER(Data!$O130)), (1-Data!$O130), 1) * IF(AND($K$3="Yes", ISNUMBER(Data!$Q130)), (1-Data!$Q130), 1))</f>
        <v>0</v>
      </c>
      <c r="BM130" s="3">
        <f>IF(OR(Data!BN130="", Data!$H130="", $G130=""), 0, ((Data!BN130*Data!$H130*$G130)/2000) * IF(AND(BM$5="Particulate", ISNUMBER(Data!$O130)), (1-Data!$O130), 1) * IF(AND($K$3="Yes", ISNUMBER(Data!$Q130)), (1-Data!$Q130), 1))</f>
        <v>0</v>
      </c>
      <c r="BN130" s="3">
        <f>IF(OR(Data!BO130="", Data!$H130="", $G130=""), 0, ((Data!BO130*Data!$H130*$G130)/2000) * IF(AND(BN$5="Particulate", ISNUMBER(Data!$O130)), (1-Data!$O130), 1) * IF(AND($K$3="Yes", ISNUMBER(Data!$Q130)), (1-Data!$Q130), 1))</f>
        <v>0</v>
      </c>
      <c r="BO130" s="3">
        <f>IF(OR(Data!BP130="", Data!$H130="", $G130=""), 0, ((Data!BP130*Data!$H130*$G130)/2000) * IF(AND(BO$5="Particulate", ISNUMBER(Data!$O130)), (1-Data!$O130), 1) * IF(AND($K$3="Yes", ISNUMBER(Data!$Q130)), (1-Data!$Q130), 1))</f>
        <v>0</v>
      </c>
      <c r="BP130" s="3">
        <f>IF(OR(Data!BQ130="", Data!$H130="", $G130=""), 0, ((Data!BQ130*Data!$H130*$G130)/2000) * IF(AND(BP$5="Particulate", ISNUMBER(Data!$O130)), (1-Data!$O130), 1) * IF(AND($K$3="Yes", ISNUMBER(Data!$Q130)), (1-Data!$Q130), 1))</f>
        <v>0</v>
      </c>
      <c r="BQ130" s="3">
        <f>IF(OR(Data!BR130="", Data!$H130="", $G130=""), 0, ((Data!BR130*Data!$H130*$G130)/2000) * IF(AND(BQ$5="Particulate", ISNUMBER(Data!$O130)), (1-Data!$O130), 1) * IF(AND($K$3="Yes", ISNUMBER(Data!$Q130)), (1-Data!$Q130), 1))</f>
        <v>0</v>
      </c>
      <c r="BR130" s="3">
        <f>IF(OR(Data!BS130="", Data!$H130="", $G130=""), 0, ((Data!BS130*Data!$H130*$G130)/2000) * IF(AND(BR$5="Particulate", ISNUMBER(Data!$O130)), (1-Data!$O130), 1) * IF(AND($K$3="Yes", ISNUMBER(Data!$Q130)), (1-Data!$Q130), 1))</f>
        <v>0</v>
      </c>
      <c r="BS130" s="3">
        <f>IF(OR(Data!BT130="", Data!$H130="", $G130=""), 0, ((Data!BT130*Data!$H130*$G130)/2000) * IF(AND(BS$5="Particulate", ISNUMBER(Data!$O130)), (1-Data!$O130), 1) * IF(AND($K$3="Yes", ISNUMBER(Data!$Q130)), (1-Data!$Q130), 1))</f>
        <v>0</v>
      </c>
      <c r="BT130" s="3">
        <f>IF(OR(Data!BU130="", Data!$H130="", $G130=""), 0, ((Data!BU130*Data!$H130*$G130)/2000) * IF(AND(BT$5="Particulate", ISNUMBER(Data!$O130)), (1-Data!$O130), 1) * IF(AND($K$3="Yes", ISNUMBER(Data!$Q130)), (1-Data!$Q130), 1))</f>
        <v>0</v>
      </c>
      <c r="BU130" s="3">
        <f>IF(OR(Data!BV130="", Data!$H130="", $G130=""), 0, ((Data!BV130*Data!$H130*$G130)/2000) * IF(AND(BU$5="Particulate", ISNUMBER(Data!$O130)), (1-Data!$O130), 1) * IF(AND($K$3="Yes", ISNUMBER(Data!$Q130)), (1-Data!$Q130), 1))</f>
        <v>0</v>
      </c>
      <c r="BV130" s="3">
        <f>IF(OR(Data!BW130="", Data!$H130="", $G130=""), 0, ((Data!BW130*Data!$H130*$G130)/2000) * IF(AND(BV$5="Particulate", ISNUMBER(Data!$O130)), (1-Data!$O130), 1) * IF(AND($K$3="Yes", ISNUMBER(Data!$Q130)), (1-Data!$Q130), 1))</f>
        <v>0</v>
      </c>
      <c r="BW130" s="3">
        <f>IF(OR(Data!BX130="", Data!$H130="", $G130=""), 0, ((Data!BX130*Data!$H130*$G130)/2000) * IF(AND(BW$5="Particulate", ISNUMBER(Data!$O130)), (1-Data!$O130), 1) * IF(AND($K$3="Yes", ISNUMBER(Data!$Q130)), (1-Data!$Q130), 1))</f>
        <v>0</v>
      </c>
      <c r="BX130" s="3">
        <f>IF(OR(Data!BY130="", Data!$H130="", $G130=""), 0, ((Data!BY130*Data!$H130*$G130)/2000) * IF(AND(BX$5="Particulate", ISNUMBER(Data!$O130)), (1-Data!$O130), 1) * IF(AND($K$3="Yes", ISNUMBER(Data!$Q130)), (1-Data!$Q130), 1))</f>
        <v>0</v>
      </c>
      <c r="BY130" s="3">
        <f>IF(OR(Data!BZ130="", Data!$H130="", $G130=""), 0, ((Data!BZ130*Data!$H130*$G130)/2000) * IF(AND(BY$5="Particulate", ISNUMBER(Data!$O130)), (1-Data!$O130), 1) * IF(AND($K$3="Yes", ISNUMBER(Data!$Q130)), (1-Data!$Q130), 1))</f>
        <v>0</v>
      </c>
      <c r="BZ130" s="3">
        <f>IF(OR(Data!CA130="", Data!$H130="", $G130=""), 0, ((Data!CA130*Data!$H130*$G130)/2000) * IF(AND(BZ$5="Particulate", ISNUMBER(Data!$O130)), (1-Data!$O130), 1) * IF(AND($K$3="Yes", ISNUMBER(Data!$Q130)), (1-Data!$Q130), 1))</f>
        <v>0</v>
      </c>
    </row>
    <row r="131" spans="1:78" x14ac:dyDescent="0.25">
      <c r="A131" s="347">
        <f>Data!A131</f>
        <v>123</v>
      </c>
      <c r="B131" s="108">
        <f>Data!B131</f>
        <v>0</v>
      </c>
      <c r="C131" s="108">
        <f>Data!C131</f>
        <v>0</v>
      </c>
      <c r="D131" s="108">
        <f>Data!D131</f>
        <v>0</v>
      </c>
      <c r="E131" s="108">
        <f>Data!E131</f>
        <v>0</v>
      </c>
      <c r="F131" s="108">
        <f>Data!F131</f>
        <v>0</v>
      </c>
      <c r="G131" s="189"/>
      <c r="Q131" s="365">
        <f>IF(ISNUMBER(Data!$K131), (Data!$K131*$G131)/2000, IF(AND(ISNUMBER(Data!$H131), ISNUMBER(Data!$I131)), (Data!$H131*Data!$I131*$G131)/2000, 0))</f>
        <v>0</v>
      </c>
      <c r="R131" s="17">
        <f>IF(ISNUMBER(Data!$L131), (Data!$L131*$G131)/2000, IF(AND(ISNUMBER(Data!$H131), ISNUMBER(Data!$J131)), (Data!$H131*Data!$J131*$G131)/2000, 0)) * IF(ISNUMBER(Data!$O131), 1-Data!$O131, 1) * IF(AND($K$3="yes",ISNUMBER(Data!$Q131)),(1-Data!$Q131),1)</f>
        <v>0</v>
      </c>
      <c r="S131" s="3">
        <f>IF(OR(Data!T131="", Data!$H131="", $G131=""), 0, ((Data!T131*Data!$H131*$G131)/2000) * IF(AND(S$5="Particulate", ISNUMBER(Data!$O131)), (1-Data!$O131), 1) * IF(AND($K$3="Yes", ISNUMBER(Data!$Q131)), (1-Data!$Q131), 1))</f>
        <v>0</v>
      </c>
      <c r="T131" s="3">
        <f>IF(OR(Data!U131="", Data!$H131="", $G131=""), 0, ((Data!U131*Data!$H131*$G131)/2000) * IF(AND(T$5="Particulate", ISNUMBER(Data!$O131)), (1-Data!$O131), 1) * IF(AND($K$3="Yes", ISNUMBER(Data!$Q131)), (1-Data!$Q131), 1))</f>
        <v>0</v>
      </c>
      <c r="U131" s="3">
        <f>IF(OR(Data!V131="", Data!$H131="", $G131=""), 0, ((Data!V131*Data!$H131*$G131)/2000) * IF(AND(U$5="Particulate", ISNUMBER(Data!$O131)), (1-Data!$O131), 1) * IF(AND($K$3="Yes", ISNUMBER(Data!$Q131)), (1-Data!$Q131), 1))</f>
        <v>0</v>
      </c>
      <c r="V131" s="3">
        <f>IF(OR(Data!W131="", Data!$H131="", $G131=""), 0, ((Data!W131*Data!$H131*$G131)/2000) * IF(AND(V$5="Particulate", ISNUMBER(Data!$O131)), (1-Data!$O131), 1) * IF(AND($K$3="Yes", ISNUMBER(Data!$Q131)), (1-Data!$Q131), 1))</f>
        <v>0</v>
      </c>
      <c r="W131" s="3">
        <f>IF(OR(Data!X131="", Data!$H131="", $G131=""), 0, ((Data!X131*Data!$H131*$G131)/2000) * IF(AND(W$5="Particulate", ISNUMBER(Data!$O131)), (1-Data!$O131), 1) * IF(AND($K$3="Yes", ISNUMBER(Data!$Q131)), (1-Data!$Q131), 1))</f>
        <v>0</v>
      </c>
      <c r="X131" s="3">
        <f>IF(OR(Data!Y131="", Data!$H131="", $G131=""), 0, ((Data!Y131*Data!$H131*$G131)/2000) * IF(AND(X$5="Particulate", ISNUMBER(Data!$O131)), (1-Data!$O131), 1) * IF(AND($K$3="Yes", ISNUMBER(Data!$Q131)), (1-Data!$Q131), 1))</f>
        <v>0</v>
      </c>
      <c r="Y131" s="3">
        <f>IF(OR(Data!Z131="", Data!$H131="", $G131=""), 0, ((Data!Z131*Data!$H131*$G131)/2000) * IF(AND(Y$5="Particulate", ISNUMBER(Data!$O131)), (1-Data!$O131), 1) * IF(AND($K$3="Yes", ISNUMBER(Data!$Q131)), (1-Data!$Q131), 1))</f>
        <v>0</v>
      </c>
      <c r="Z131" s="3">
        <f>IF(OR(Data!AA131="", Data!$H131="", $G131=""), 0, ((Data!AA131*Data!$H131*$G131)/2000) * IF(AND(Z$5="Particulate", ISNUMBER(Data!$O131)), (1-Data!$O131), 1) * IF(AND($K$3="Yes", ISNUMBER(Data!$Q131)), (1-Data!$Q131), 1))</f>
        <v>0</v>
      </c>
      <c r="AA131" s="3">
        <f>IF(OR(Data!AB131="", Data!$H131="", $G131=""), 0, ((Data!AB131*Data!$H131*$G131)/2000) * IF(AND(AA$5="Particulate", ISNUMBER(Data!$O131)), (1-Data!$O131), 1) * IF(AND($K$3="Yes", ISNUMBER(Data!$Q131)), (1-Data!$Q131), 1))</f>
        <v>0</v>
      </c>
      <c r="AB131" s="3">
        <f>IF(OR(Data!AC131="", Data!$H131="", $G131=""), 0, ((Data!AC131*Data!$H131*$G131)/2000) * IF(AND(AB$5="Particulate", ISNUMBER(Data!$O131)), (1-Data!$O131), 1) * IF(AND($K$3="Yes", ISNUMBER(Data!$Q131)), (1-Data!$Q131), 1))</f>
        <v>0</v>
      </c>
      <c r="AC131" s="3">
        <f>IF(OR(Data!AD131="", Data!$H131="", $G131=""), 0, ((Data!AD131*Data!$H131*$G131)/2000) * IF(AND(AC$5="Particulate", ISNUMBER(Data!$O131)), (1-Data!$O131), 1) * IF(AND($K$3="Yes", ISNUMBER(Data!$Q131)), (1-Data!$Q131), 1))</f>
        <v>0</v>
      </c>
      <c r="AD131" s="3">
        <f>IF(OR(Data!AE131="", Data!$H131="", $G131=""), 0, ((Data!AE131*Data!$H131*$G131)/2000) * IF(AND(AD$5="Particulate", ISNUMBER(Data!$O131)), (1-Data!$O131), 1) * IF(AND($K$3="Yes", ISNUMBER(Data!$Q131)), (1-Data!$Q131), 1))</f>
        <v>0</v>
      </c>
      <c r="AE131" s="3">
        <f>IF(OR(Data!AF131="", Data!$H131="", $G131=""), 0, ((Data!AF131*Data!$H131*$G131)/2000) * IF(AND(AE$5="Particulate", ISNUMBER(Data!$O131)), (1-Data!$O131), 1) * IF(AND($K$3="Yes", ISNUMBER(Data!$Q131)), (1-Data!$Q131), 1))</f>
        <v>0</v>
      </c>
      <c r="AF131" s="3">
        <f>IF(OR(Data!AG131="", Data!$H131="", $G131=""), 0, ((Data!AG131*Data!$H131*$G131)/2000) * IF(AND(AF$5="Particulate", ISNUMBER(Data!$O131)), (1-Data!$O131), 1) * IF(AND($K$3="Yes", ISNUMBER(Data!$Q131)), (1-Data!$Q131), 1))</f>
        <v>0</v>
      </c>
      <c r="AG131" s="3">
        <f>IF(OR(Data!AH131="", Data!$H131="", $G131=""), 0, ((Data!AH131*Data!$H131*$G131)/2000) * IF(AND(AG$5="Particulate", ISNUMBER(Data!$O131)), (1-Data!$O131), 1) * IF(AND($K$3="Yes", ISNUMBER(Data!$Q131)), (1-Data!$Q131), 1))</f>
        <v>0</v>
      </c>
      <c r="AH131" s="3">
        <f>IF(OR(Data!AI131="", Data!$H131="", $G131=""), 0, ((Data!AI131*Data!$H131*$G131)/2000) * IF(AND(AH$5="Particulate", ISNUMBER(Data!$O131)), (1-Data!$O131), 1) * IF(AND($K$3="Yes", ISNUMBER(Data!$Q131)), (1-Data!$Q131), 1))</f>
        <v>0</v>
      </c>
      <c r="AI131" s="3">
        <f>IF(OR(Data!AJ131="", Data!$H131="", $G131=""), 0, ((Data!AJ131*Data!$H131*$G131)/2000) * IF(AND(AI$5="Particulate", ISNUMBER(Data!$O131)), (1-Data!$O131), 1) * IF(AND($K$3="Yes", ISNUMBER(Data!$Q131)), (1-Data!$Q131), 1))</f>
        <v>0</v>
      </c>
      <c r="AJ131" s="3">
        <f>IF(OR(Data!AK131="", Data!$H131="", $G131=""), 0, ((Data!AK131*Data!$H131*$G131)/2000) * IF(AND(AJ$5="Particulate", ISNUMBER(Data!$O131)), (1-Data!$O131), 1) * IF(AND($K$3="Yes", ISNUMBER(Data!$Q131)), (1-Data!$Q131), 1))</f>
        <v>0</v>
      </c>
      <c r="AK131" s="3">
        <f>IF(OR(Data!AL131="", Data!$H131="", $G131=""), 0, ((Data!AL131*Data!$H131*$G131)/2000) * IF(AND(AK$5="Particulate", ISNUMBER(Data!$O131)), (1-Data!$O131), 1) * IF(AND($K$3="Yes", ISNUMBER(Data!$Q131)), (1-Data!$Q131), 1))</f>
        <v>0</v>
      </c>
      <c r="AL131" s="3">
        <f>IF(OR(Data!AM131="", Data!$H131="", $G131=""), 0, ((Data!AM131*Data!$H131*$G131)/2000) * IF(AND(AL$5="Particulate", ISNUMBER(Data!$O131)), (1-Data!$O131), 1) * IF(AND($K$3="Yes", ISNUMBER(Data!$Q131)), (1-Data!$Q131), 1))</f>
        <v>0</v>
      </c>
      <c r="AM131" s="3">
        <f>IF(OR(Data!AN131="", Data!$H131="", $G131=""), 0, ((Data!AN131*Data!$H131*$G131)/2000) * IF(AND(AM$5="Particulate", ISNUMBER(Data!$O131)), (1-Data!$O131), 1) * IF(AND($K$3="Yes", ISNUMBER(Data!$Q131)), (1-Data!$Q131), 1))</f>
        <v>0</v>
      </c>
      <c r="AN131" s="3">
        <f>IF(OR(Data!AO131="", Data!$H131="", $G131=""), 0, ((Data!AO131*Data!$H131*$G131)/2000) * IF(AND(AN$5="Particulate", ISNUMBER(Data!$O131)), (1-Data!$O131), 1) * IF(AND($K$3="Yes", ISNUMBER(Data!$Q131)), (1-Data!$Q131), 1))</f>
        <v>0</v>
      </c>
      <c r="AO131" s="3">
        <f>IF(OR(Data!AP131="", Data!$H131="", $G131=""), 0, ((Data!AP131*Data!$H131*$G131)/2000) * IF(AND(AO$5="Particulate", ISNUMBER(Data!$O131)), (1-Data!$O131), 1) * IF(AND($K$3="Yes", ISNUMBER(Data!$Q131)), (1-Data!$Q131), 1))</f>
        <v>0</v>
      </c>
      <c r="AP131" s="3">
        <f>IF(OR(Data!AQ131="", Data!$H131="", $G131=""), 0, ((Data!AQ131*Data!$H131*$G131)/2000) * IF(AND(AP$5="Particulate", ISNUMBER(Data!$O131)), (1-Data!$O131), 1) * IF(AND($K$3="Yes", ISNUMBER(Data!$Q131)), (1-Data!$Q131), 1))</f>
        <v>0</v>
      </c>
      <c r="AQ131" s="3">
        <f>IF(OR(Data!AR131="", Data!$H131="", $G131=""), 0, ((Data!AR131*Data!$H131*$G131)/2000) * IF(AND(AQ$5="Particulate", ISNUMBER(Data!$O131)), (1-Data!$O131), 1) * IF(AND($K$3="Yes", ISNUMBER(Data!$Q131)), (1-Data!$Q131), 1))</f>
        <v>0</v>
      </c>
      <c r="AR131" s="3">
        <f>IF(OR(Data!AS131="", Data!$H131="", $G131=""), 0, ((Data!AS131*Data!$H131*$G131)/2000) * IF(AND(AR$5="Particulate", ISNUMBER(Data!$O131)), (1-Data!$O131), 1) * IF(AND($K$3="Yes", ISNUMBER(Data!$Q131)), (1-Data!$Q131), 1))</f>
        <v>0</v>
      </c>
      <c r="AS131" s="3">
        <f>IF(OR(Data!AT131="", Data!$H131="", $G131=""), 0, ((Data!AT131*Data!$H131*$G131)/2000) * IF(AND(AS$5="Particulate", ISNUMBER(Data!$O131)), (1-Data!$O131), 1) * IF(AND($K$3="Yes", ISNUMBER(Data!$Q131)), (1-Data!$Q131), 1))</f>
        <v>0</v>
      </c>
      <c r="AT131" s="3">
        <f>IF(OR(Data!AU131="", Data!$H131="", $G131=""), 0, ((Data!AU131*Data!$H131*$G131)/2000) * IF(AND(AT$5="Particulate", ISNUMBER(Data!$O131)), (1-Data!$O131), 1) * IF(AND($K$3="Yes", ISNUMBER(Data!$Q131)), (1-Data!$Q131), 1))</f>
        <v>0</v>
      </c>
      <c r="AU131" s="3">
        <f>IF(OR(Data!AV131="", Data!$H131="", $G131=""), 0, ((Data!AV131*Data!$H131*$G131)/2000) * IF(AND(AU$5="Particulate", ISNUMBER(Data!$O131)), (1-Data!$O131), 1) * IF(AND($K$3="Yes", ISNUMBER(Data!$Q131)), (1-Data!$Q131), 1))</f>
        <v>0</v>
      </c>
      <c r="AV131" s="3">
        <f>IF(OR(Data!AW131="", Data!$H131="", $G131=""), 0, ((Data!AW131*Data!$H131*$G131)/2000) * IF(AND(AV$5="Particulate", ISNUMBER(Data!$O131)), (1-Data!$O131), 1) * IF(AND($K$3="Yes", ISNUMBER(Data!$Q131)), (1-Data!$Q131), 1))</f>
        <v>0</v>
      </c>
      <c r="AW131" s="3">
        <f>IF(OR(Data!AX131="", Data!$H131="", $G131=""), 0, ((Data!AX131*Data!$H131*$G131)/2000) * IF(AND(AW$5="Particulate", ISNUMBER(Data!$O131)), (1-Data!$O131), 1) * IF(AND($K$3="Yes", ISNUMBER(Data!$Q131)), (1-Data!$Q131), 1))</f>
        <v>0</v>
      </c>
      <c r="AX131" s="3">
        <f>IF(OR(Data!AY131="", Data!$H131="", $G131=""), 0, ((Data!AY131*Data!$H131*$G131)/2000) * IF(AND(AX$5="Particulate", ISNUMBER(Data!$O131)), (1-Data!$O131), 1) * IF(AND($K$3="Yes", ISNUMBER(Data!$Q131)), (1-Data!$Q131), 1))</f>
        <v>0</v>
      </c>
      <c r="AY131" s="3">
        <f>IF(OR(Data!AZ131="", Data!$H131="", $G131=""), 0, ((Data!AZ131*Data!$H131*$G131)/2000) * IF(AND(AY$5="Particulate", ISNUMBER(Data!$O131)), (1-Data!$O131), 1) * IF(AND($K$3="Yes", ISNUMBER(Data!$Q131)), (1-Data!$Q131), 1))</f>
        <v>0</v>
      </c>
      <c r="AZ131" s="3">
        <f>IF(OR(Data!BA131="", Data!$H131="", $G131=""), 0, ((Data!BA131*Data!$H131*$G131)/2000) * IF(AND(AZ$5="Particulate", ISNUMBER(Data!$O131)), (1-Data!$O131), 1) * IF(AND($K$3="Yes", ISNUMBER(Data!$Q131)), (1-Data!$Q131), 1))</f>
        <v>0</v>
      </c>
      <c r="BA131" s="3">
        <f>IF(OR(Data!BB131="", Data!$H131="", $G131=""), 0, ((Data!BB131*Data!$H131*$G131)/2000) * IF(AND(BA$5="Particulate", ISNUMBER(Data!$O131)), (1-Data!$O131), 1) * IF(AND($K$3="Yes", ISNUMBER(Data!$Q131)), (1-Data!$Q131), 1))</f>
        <v>0</v>
      </c>
      <c r="BB131" s="3">
        <f>IF(OR(Data!BC131="", Data!$H131="", $G131=""), 0, ((Data!BC131*Data!$H131*$G131)/2000) * IF(AND(BB$5="Particulate", ISNUMBER(Data!$O131)), (1-Data!$O131), 1) * IF(AND($K$3="Yes", ISNUMBER(Data!$Q131)), (1-Data!$Q131), 1))</f>
        <v>0</v>
      </c>
      <c r="BC131" s="3">
        <f>IF(OR(Data!BD131="", Data!$H131="", $G131=""), 0, ((Data!BD131*Data!$H131*$G131)/2000) * IF(AND(BC$5="Particulate", ISNUMBER(Data!$O131)), (1-Data!$O131), 1) * IF(AND($K$3="Yes", ISNUMBER(Data!$Q131)), (1-Data!$Q131), 1))</f>
        <v>0</v>
      </c>
      <c r="BD131" s="3">
        <f>IF(OR(Data!BE131="", Data!$H131="", $G131=""), 0, ((Data!BE131*Data!$H131*$G131)/2000) * IF(AND(BD$5="Particulate", ISNUMBER(Data!$O131)), (1-Data!$O131), 1) * IF(AND($K$3="Yes", ISNUMBER(Data!$Q131)), (1-Data!$Q131), 1))</f>
        <v>0</v>
      </c>
      <c r="BE131" s="3">
        <f>IF(OR(Data!BF131="", Data!$H131="", $G131=""), 0, ((Data!BF131*Data!$H131*$G131)/2000) * IF(AND(BE$5="Particulate", ISNUMBER(Data!$O131)), (1-Data!$O131), 1) * IF(AND($K$3="Yes", ISNUMBER(Data!$Q131)), (1-Data!$Q131), 1))</f>
        <v>0</v>
      </c>
      <c r="BF131" s="3">
        <f>IF(OR(Data!BG131="", Data!$H131="", $G131=""), 0, ((Data!BG131*Data!$H131*$G131)/2000) * IF(AND(BF$5="Particulate", ISNUMBER(Data!$O131)), (1-Data!$O131), 1) * IF(AND($K$3="Yes", ISNUMBER(Data!$Q131)), (1-Data!$Q131), 1))</f>
        <v>0</v>
      </c>
      <c r="BG131" s="3">
        <f>IF(OR(Data!BH131="", Data!$H131="", $G131=""), 0, ((Data!BH131*Data!$H131*$G131)/2000) * IF(AND(BG$5="Particulate", ISNUMBER(Data!$O131)), (1-Data!$O131), 1) * IF(AND($K$3="Yes", ISNUMBER(Data!$Q131)), (1-Data!$Q131), 1))</f>
        <v>0</v>
      </c>
      <c r="BH131" s="3">
        <f>IF(OR(Data!BI131="", Data!$H131="", $G131=""), 0, ((Data!BI131*Data!$H131*$G131)/2000) * IF(AND(BH$5="Particulate", ISNUMBER(Data!$O131)), (1-Data!$O131), 1) * IF(AND($K$3="Yes", ISNUMBER(Data!$Q131)), (1-Data!$Q131), 1))</f>
        <v>0</v>
      </c>
      <c r="BI131" s="3">
        <f>IF(OR(Data!BJ131="", Data!$H131="", $G131=""), 0, ((Data!BJ131*Data!$H131*$G131)/2000) * IF(AND(BI$5="Particulate", ISNUMBER(Data!$O131)), (1-Data!$O131), 1) * IF(AND($K$3="Yes", ISNUMBER(Data!$Q131)), (1-Data!$Q131), 1))</f>
        <v>0</v>
      </c>
      <c r="BJ131" s="3">
        <f>IF(OR(Data!BK131="", Data!$H131="", $G131=""), 0, ((Data!BK131*Data!$H131*$G131)/2000) * IF(AND(BJ$5="Particulate", ISNUMBER(Data!$O131)), (1-Data!$O131), 1) * IF(AND($K$3="Yes", ISNUMBER(Data!$Q131)), (1-Data!$Q131), 1))</f>
        <v>0</v>
      </c>
      <c r="BK131" s="3">
        <f>IF(OR(Data!BL131="", Data!$H131="", $G131=""), 0, ((Data!BL131*Data!$H131*$G131)/2000) * IF(AND(BK$5="Particulate", ISNUMBER(Data!$O131)), (1-Data!$O131), 1) * IF(AND($K$3="Yes", ISNUMBER(Data!$Q131)), (1-Data!$Q131), 1))</f>
        <v>0</v>
      </c>
      <c r="BL131" s="3">
        <f>IF(OR(Data!BM131="", Data!$H131="", $G131=""), 0, ((Data!BM131*Data!$H131*$G131)/2000) * IF(AND(BL$5="Particulate", ISNUMBER(Data!$O131)), (1-Data!$O131), 1) * IF(AND($K$3="Yes", ISNUMBER(Data!$Q131)), (1-Data!$Q131), 1))</f>
        <v>0</v>
      </c>
      <c r="BM131" s="3">
        <f>IF(OR(Data!BN131="", Data!$H131="", $G131=""), 0, ((Data!BN131*Data!$H131*$G131)/2000) * IF(AND(BM$5="Particulate", ISNUMBER(Data!$O131)), (1-Data!$O131), 1) * IF(AND($K$3="Yes", ISNUMBER(Data!$Q131)), (1-Data!$Q131), 1))</f>
        <v>0</v>
      </c>
      <c r="BN131" s="3">
        <f>IF(OR(Data!BO131="", Data!$H131="", $G131=""), 0, ((Data!BO131*Data!$H131*$G131)/2000) * IF(AND(BN$5="Particulate", ISNUMBER(Data!$O131)), (1-Data!$O131), 1) * IF(AND($K$3="Yes", ISNUMBER(Data!$Q131)), (1-Data!$Q131), 1))</f>
        <v>0</v>
      </c>
      <c r="BO131" s="3">
        <f>IF(OR(Data!BP131="", Data!$H131="", $G131=""), 0, ((Data!BP131*Data!$H131*$G131)/2000) * IF(AND(BO$5="Particulate", ISNUMBER(Data!$O131)), (1-Data!$O131), 1) * IF(AND($K$3="Yes", ISNUMBER(Data!$Q131)), (1-Data!$Q131), 1))</f>
        <v>0</v>
      </c>
      <c r="BP131" s="3">
        <f>IF(OR(Data!BQ131="", Data!$H131="", $G131=""), 0, ((Data!BQ131*Data!$H131*$G131)/2000) * IF(AND(BP$5="Particulate", ISNUMBER(Data!$O131)), (1-Data!$O131), 1) * IF(AND($K$3="Yes", ISNUMBER(Data!$Q131)), (1-Data!$Q131), 1))</f>
        <v>0</v>
      </c>
      <c r="BQ131" s="3">
        <f>IF(OR(Data!BR131="", Data!$H131="", $G131=""), 0, ((Data!BR131*Data!$H131*$G131)/2000) * IF(AND(BQ$5="Particulate", ISNUMBER(Data!$O131)), (1-Data!$O131), 1) * IF(AND($K$3="Yes", ISNUMBER(Data!$Q131)), (1-Data!$Q131), 1))</f>
        <v>0</v>
      </c>
      <c r="BR131" s="3">
        <f>IF(OR(Data!BS131="", Data!$H131="", $G131=""), 0, ((Data!BS131*Data!$H131*$G131)/2000) * IF(AND(BR$5="Particulate", ISNUMBER(Data!$O131)), (1-Data!$O131), 1) * IF(AND($K$3="Yes", ISNUMBER(Data!$Q131)), (1-Data!$Q131), 1))</f>
        <v>0</v>
      </c>
      <c r="BS131" s="3">
        <f>IF(OR(Data!BT131="", Data!$H131="", $G131=""), 0, ((Data!BT131*Data!$H131*$G131)/2000) * IF(AND(BS$5="Particulate", ISNUMBER(Data!$O131)), (1-Data!$O131), 1) * IF(AND($K$3="Yes", ISNUMBER(Data!$Q131)), (1-Data!$Q131), 1))</f>
        <v>0</v>
      </c>
      <c r="BT131" s="3">
        <f>IF(OR(Data!BU131="", Data!$H131="", $G131=""), 0, ((Data!BU131*Data!$H131*$G131)/2000) * IF(AND(BT$5="Particulate", ISNUMBER(Data!$O131)), (1-Data!$O131), 1) * IF(AND($K$3="Yes", ISNUMBER(Data!$Q131)), (1-Data!$Q131), 1))</f>
        <v>0</v>
      </c>
      <c r="BU131" s="3">
        <f>IF(OR(Data!BV131="", Data!$H131="", $G131=""), 0, ((Data!BV131*Data!$H131*$G131)/2000) * IF(AND(BU$5="Particulate", ISNUMBER(Data!$O131)), (1-Data!$O131), 1) * IF(AND($K$3="Yes", ISNUMBER(Data!$Q131)), (1-Data!$Q131), 1))</f>
        <v>0</v>
      </c>
      <c r="BV131" s="3">
        <f>IF(OR(Data!BW131="", Data!$H131="", $G131=""), 0, ((Data!BW131*Data!$H131*$G131)/2000) * IF(AND(BV$5="Particulate", ISNUMBER(Data!$O131)), (1-Data!$O131), 1) * IF(AND($K$3="Yes", ISNUMBER(Data!$Q131)), (1-Data!$Q131), 1))</f>
        <v>0</v>
      </c>
      <c r="BW131" s="3">
        <f>IF(OR(Data!BX131="", Data!$H131="", $G131=""), 0, ((Data!BX131*Data!$H131*$G131)/2000) * IF(AND(BW$5="Particulate", ISNUMBER(Data!$O131)), (1-Data!$O131), 1) * IF(AND($K$3="Yes", ISNUMBER(Data!$Q131)), (1-Data!$Q131), 1))</f>
        <v>0</v>
      </c>
      <c r="BX131" s="3">
        <f>IF(OR(Data!BY131="", Data!$H131="", $G131=""), 0, ((Data!BY131*Data!$H131*$G131)/2000) * IF(AND(BX$5="Particulate", ISNUMBER(Data!$O131)), (1-Data!$O131), 1) * IF(AND($K$3="Yes", ISNUMBER(Data!$Q131)), (1-Data!$Q131), 1))</f>
        <v>0</v>
      </c>
      <c r="BY131" s="3">
        <f>IF(OR(Data!BZ131="", Data!$H131="", $G131=""), 0, ((Data!BZ131*Data!$H131*$G131)/2000) * IF(AND(BY$5="Particulate", ISNUMBER(Data!$O131)), (1-Data!$O131), 1) * IF(AND($K$3="Yes", ISNUMBER(Data!$Q131)), (1-Data!$Q131), 1))</f>
        <v>0</v>
      </c>
      <c r="BZ131" s="3">
        <f>IF(OR(Data!CA131="", Data!$H131="", $G131=""), 0, ((Data!CA131*Data!$H131*$G131)/2000) * IF(AND(BZ$5="Particulate", ISNUMBER(Data!$O131)), (1-Data!$O131), 1) * IF(AND($K$3="Yes", ISNUMBER(Data!$Q131)), (1-Data!$Q131), 1))</f>
        <v>0</v>
      </c>
    </row>
    <row r="132" spans="1:78" x14ac:dyDescent="0.25">
      <c r="A132" s="347">
        <f>Data!A132</f>
        <v>124</v>
      </c>
      <c r="B132" s="108">
        <f>Data!B132</f>
        <v>0</v>
      </c>
      <c r="C132" s="108">
        <f>Data!C132</f>
        <v>0</v>
      </c>
      <c r="D132" s="108">
        <f>Data!D132</f>
        <v>0</v>
      </c>
      <c r="E132" s="108">
        <f>Data!E132</f>
        <v>0</v>
      </c>
      <c r="F132" s="108">
        <f>Data!F132</f>
        <v>0</v>
      </c>
      <c r="G132" s="189"/>
      <c r="Q132" s="365">
        <f>IF(ISNUMBER(Data!$K132), (Data!$K132*$G132)/2000, IF(AND(ISNUMBER(Data!$H132), ISNUMBER(Data!$I132)), (Data!$H132*Data!$I132*$G132)/2000, 0))</f>
        <v>0</v>
      </c>
      <c r="R132" s="17">
        <f>IF(ISNUMBER(Data!$L132), (Data!$L132*$G132)/2000, IF(AND(ISNUMBER(Data!$H132), ISNUMBER(Data!$J132)), (Data!$H132*Data!$J132*$G132)/2000, 0)) * IF(ISNUMBER(Data!$O132), 1-Data!$O132, 1) * IF(AND($K$3="yes",ISNUMBER(Data!$Q132)),(1-Data!$Q132),1)</f>
        <v>0</v>
      </c>
      <c r="S132" s="3">
        <f>IF(OR(Data!T132="", Data!$H132="", $G132=""), 0, ((Data!T132*Data!$H132*$G132)/2000) * IF(AND(S$5="Particulate", ISNUMBER(Data!$O132)), (1-Data!$O132), 1) * IF(AND($K$3="Yes", ISNUMBER(Data!$Q132)), (1-Data!$Q132), 1))</f>
        <v>0</v>
      </c>
      <c r="T132" s="3">
        <f>IF(OR(Data!U132="", Data!$H132="", $G132=""), 0, ((Data!U132*Data!$H132*$G132)/2000) * IF(AND(T$5="Particulate", ISNUMBER(Data!$O132)), (1-Data!$O132), 1) * IF(AND($K$3="Yes", ISNUMBER(Data!$Q132)), (1-Data!$Q132), 1))</f>
        <v>0</v>
      </c>
      <c r="U132" s="3">
        <f>IF(OR(Data!V132="", Data!$H132="", $G132=""), 0, ((Data!V132*Data!$H132*$G132)/2000) * IF(AND(U$5="Particulate", ISNUMBER(Data!$O132)), (1-Data!$O132), 1) * IF(AND($K$3="Yes", ISNUMBER(Data!$Q132)), (1-Data!$Q132), 1))</f>
        <v>0</v>
      </c>
      <c r="V132" s="3">
        <f>IF(OR(Data!W132="", Data!$H132="", $G132=""), 0, ((Data!W132*Data!$H132*$G132)/2000) * IF(AND(V$5="Particulate", ISNUMBER(Data!$O132)), (1-Data!$O132), 1) * IF(AND($K$3="Yes", ISNUMBER(Data!$Q132)), (1-Data!$Q132), 1))</f>
        <v>0</v>
      </c>
      <c r="W132" s="3">
        <f>IF(OR(Data!X132="", Data!$H132="", $G132=""), 0, ((Data!X132*Data!$H132*$G132)/2000) * IF(AND(W$5="Particulate", ISNUMBER(Data!$O132)), (1-Data!$O132), 1) * IF(AND($K$3="Yes", ISNUMBER(Data!$Q132)), (1-Data!$Q132), 1))</f>
        <v>0</v>
      </c>
      <c r="X132" s="3">
        <f>IF(OR(Data!Y132="", Data!$H132="", $G132=""), 0, ((Data!Y132*Data!$H132*$G132)/2000) * IF(AND(X$5="Particulate", ISNUMBER(Data!$O132)), (1-Data!$O132), 1) * IF(AND($K$3="Yes", ISNUMBER(Data!$Q132)), (1-Data!$Q132), 1))</f>
        <v>0</v>
      </c>
      <c r="Y132" s="3">
        <f>IF(OR(Data!Z132="", Data!$H132="", $G132=""), 0, ((Data!Z132*Data!$H132*$G132)/2000) * IF(AND(Y$5="Particulate", ISNUMBER(Data!$O132)), (1-Data!$O132), 1) * IF(AND($K$3="Yes", ISNUMBER(Data!$Q132)), (1-Data!$Q132), 1))</f>
        <v>0</v>
      </c>
      <c r="Z132" s="3">
        <f>IF(OR(Data!AA132="", Data!$H132="", $G132=""), 0, ((Data!AA132*Data!$H132*$G132)/2000) * IF(AND(Z$5="Particulate", ISNUMBER(Data!$O132)), (1-Data!$O132), 1) * IF(AND($K$3="Yes", ISNUMBER(Data!$Q132)), (1-Data!$Q132), 1))</f>
        <v>0</v>
      </c>
      <c r="AA132" s="3">
        <f>IF(OR(Data!AB132="", Data!$H132="", $G132=""), 0, ((Data!AB132*Data!$H132*$G132)/2000) * IF(AND(AA$5="Particulate", ISNUMBER(Data!$O132)), (1-Data!$O132), 1) * IF(AND($K$3="Yes", ISNUMBER(Data!$Q132)), (1-Data!$Q132), 1))</f>
        <v>0</v>
      </c>
      <c r="AB132" s="3">
        <f>IF(OR(Data!AC132="", Data!$H132="", $G132=""), 0, ((Data!AC132*Data!$H132*$G132)/2000) * IF(AND(AB$5="Particulate", ISNUMBER(Data!$O132)), (1-Data!$O132), 1) * IF(AND($K$3="Yes", ISNUMBER(Data!$Q132)), (1-Data!$Q132), 1))</f>
        <v>0</v>
      </c>
      <c r="AC132" s="3">
        <f>IF(OR(Data!AD132="", Data!$H132="", $G132=""), 0, ((Data!AD132*Data!$H132*$G132)/2000) * IF(AND(AC$5="Particulate", ISNUMBER(Data!$O132)), (1-Data!$O132), 1) * IF(AND($K$3="Yes", ISNUMBER(Data!$Q132)), (1-Data!$Q132), 1))</f>
        <v>0</v>
      </c>
      <c r="AD132" s="3">
        <f>IF(OR(Data!AE132="", Data!$H132="", $G132=""), 0, ((Data!AE132*Data!$H132*$G132)/2000) * IF(AND(AD$5="Particulate", ISNUMBER(Data!$O132)), (1-Data!$O132), 1) * IF(AND($K$3="Yes", ISNUMBER(Data!$Q132)), (1-Data!$Q132), 1))</f>
        <v>0</v>
      </c>
      <c r="AE132" s="3">
        <f>IF(OR(Data!AF132="", Data!$H132="", $G132=""), 0, ((Data!AF132*Data!$H132*$G132)/2000) * IF(AND(AE$5="Particulate", ISNUMBER(Data!$O132)), (1-Data!$O132), 1) * IF(AND($K$3="Yes", ISNUMBER(Data!$Q132)), (1-Data!$Q132), 1))</f>
        <v>0</v>
      </c>
      <c r="AF132" s="3">
        <f>IF(OR(Data!AG132="", Data!$H132="", $G132=""), 0, ((Data!AG132*Data!$H132*$G132)/2000) * IF(AND(AF$5="Particulate", ISNUMBER(Data!$O132)), (1-Data!$O132), 1) * IF(AND($K$3="Yes", ISNUMBER(Data!$Q132)), (1-Data!$Q132), 1))</f>
        <v>0</v>
      </c>
      <c r="AG132" s="3">
        <f>IF(OR(Data!AH132="", Data!$H132="", $G132=""), 0, ((Data!AH132*Data!$H132*$G132)/2000) * IF(AND(AG$5="Particulate", ISNUMBER(Data!$O132)), (1-Data!$O132), 1) * IF(AND($K$3="Yes", ISNUMBER(Data!$Q132)), (1-Data!$Q132), 1))</f>
        <v>0</v>
      </c>
      <c r="AH132" s="3">
        <f>IF(OR(Data!AI132="", Data!$H132="", $G132=""), 0, ((Data!AI132*Data!$H132*$G132)/2000) * IF(AND(AH$5="Particulate", ISNUMBER(Data!$O132)), (1-Data!$O132), 1) * IF(AND($K$3="Yes", ISNUMBER(Data!$Q132)), (1-Data!$Q132), 1))</f>
        <v>0</v>
      </c>
      <c r="AI132" s="3">
        <f>IF(OR(Data!AJ132="", Data!$H132="", $G132=""), 0, ((Data!AJ132*Data!$H132*$G132)/2000) * IF(AND(AI$5="Particulate", ISNUMBER(Data!$O132)), (1-Data!$O132), 1) * IF(AND($K$3="Yes", ISNUMBER(Data!$Q132)), (1-Data!$Q132), 1))</f>
        <v>0</v>
      </c>
      <c r="AJ132" s="3">
        <f>IF(OR(Data!AK132="", Data!$H132="", $G132=""), 0, ((Data!AK132*Data!$H132*$G132)/2000) * IF(AND(AJ$5="Particulate", ISNUMBER(Data!$O132)), (1-Data!$O132), 1) * IF(AND($K$3="Yes", ISNUMBER(Data!$Q132)), (1-Data!$Q132), 1))</f>
        <v>0</v>
      </c>
      <c r="AK132" s="3">
        <f>IF(OR(Data!AL132="", Data!$H132="", $G132=""), 0, ((Data!AL132*Data!$H132*$G132)/2000) * IF(AND(AK$5="Particulate", ISNUMBER(Data!$O132)), (1-Data!$O132), 1) * IF(AND($K$3="Yes", ISNUMBER(Data!$Q132)), (1-Data!$Q132), 1))</f>
        <v>0</v>
      </c>
      <c r="AL132" s="3">
        <f>IF(OR(Data!AM132="", Data!$H132="", $G132=""), 0, ((Data!AM132*Data!$H132*$G132)/2000) * IF(AND(AL$5="Particulate", ISNUMBER(Data!$O132)), (1-Data!$O132), 1) * IF(AND($K$3="Yes", ISNUMBER(Data!$Q132)), (1-Data!$Q132), 1))</f>
        <v>0</v>
      </c>
      <c r="AM132" s="3">
        <f>IF(OR(Data!AN132="", Data!$H132="", $G132=""), 0, ((Data!AN132*Data!$H132*$G132)/2000) * IF(AND(AM$5="Particulate", ISNUMBER(Data!$O132)), (1-Data!$O132), 1) * IF(AND($K$3="Yes", ISNUMBER(Data!$Q132)), (1-Data!$Q132), 1))</f>
        <v>0</v>
      </c>
      <c r="AN132" s="3">
        <f>IF(OR(Data!AO132="", Data!$H132="", $G132=""), 0, ((Data!AO132*Data!$H132*$G132)/2000) * IF(AND(AN$5="Particulate", ISNUMBER(Data!$O132)), (1-Data!$O132), 1) * IF(AND($K$3="Yes", ISNUMBER(Data!$Q132)), (1-Data!$Q132), 1))</f>
        <v>0</v>
      </c>
      <c r="AO132" s="3">
        <f>IF(OR(Data!AP132="", Data!$H132="", $G132=""), 0, ((Data!AP132*Data!$H132*$G132)/2000) * IF(AND(AO$5="Particulate", ISNUMBER(Data!$O132)), (1-Data!$O132), 1) * IF(AND($K$3="Yes", ISNUMBER(Data!$Q132)), (1-Data!$Q132), 1))</f>
        <v>0</v>
      </c>
      <c r="AP132" s="3">
        <f>IF(OR(Data!AQ132="", Data!$H132="", $G132=""), 0, ((Data!AQ132*Data!$H132*$G132)/2000) * IF(AND(AP$5="Particulate", ISNUMBER(Data!$O132)), (1-Data!$O132), 1) * IF(AND($K$3="Yes", ISNUMBER(Data!$Q132)), (1-Data!$Q132), 1))</f>
        <v>0</v>
      </c>
      <c r="AQ132" s="3">
        <f>IF(OR(Data!AR132="", Data!$H132="", $G132=""), 0, ((Data!AR132*Data!$H132*$G132)/2000) * IF(AND(AQ$5="Particulate", ISNUMBER(Data!$O132)), (1-Data!$O132), 1) * IF(AND($K$3="Yes", ISNUMBER(Data!$Q132)), (1-Data!$Q132), 1))</f>
        <v>0</v>
      </c>
      <c r="AR132" s="3">
        <f>IF(OR(Data!AS132="", Data!$H132="", $G132=""), 0, ((Data!AS132*Data!$H132*$G132)/2000) * IF(AND(AR$5="Particulate", ISNUMBER(Data!$O132)), (1-Data!$O132), 1) * IF(AND($K$3="Yes", ISNUMBER(Data!$Q132)), (1-Data!$Q132), 1))</f>
        <v>0</v>
      </c>
      <c r="AS132" s="3">
        <f>IF(OR(Data!AT132="", Data!$H132="", $G132=""), 0, ((Data!AT132*Data!$H132*$G132)/2000) * IF(AND(AS$5="Particulate", ISNUMBER(Data!$O132)), (1-Data!$O132), 1) * IF(AND($K$3="Yes", ISNUMBER(Data!$Q132)), (1-Data!$Q132), 1))</f>
        <v>0</v>
      </c>
      <c r="AT132" s="3">
        <f>IF(OR(Data!AU132="", Data!$H132="", $G132=""), 0, ((Data!AU132*Data!$H132*$G132)/2000) * IF(AND(AT$5="Particulate", ISNUMBER(Data!$O132)), (1-Data!$O132), 1) * IF(AND($K$3="Yes", ISNUMBER(Data!$Q132)), (1-Data!$Q132), 1))</f>
        <v>0</v>
      </c>
      <c r="AU132" s="3">
        <f>IF(OR(Data!AV132="", Data!$H132="", $G132=""), 0, ((Data!AV132*Data!$H132*$G132)/2000) * IF(AND(AU$5="Particulate", ISNUMBER(Data!$O132)), (1-Data!$O132), 1) * IF(AND($K$3="Yes", ISNUMBER(Data!$Q132)), (1-Data!$Q132), 1))</f>
        <v>0</v>
      </c>
      <c r="AV132" s="3">
        <f>IF(OR(Data!AW132="", Data!$H132="", $G132=""), 0, ((Data!AW132*Data!$H132*$G132)/2000) * IF(AND(AV$5="Particulate", ISNUMBER(Data!$O132)), (1-Data!$O132), 1) * IF(AND($K$3="Yes", ISNUMBER(Data!$Q132)), (1-Data!$Q132), 1))</f>
        <v>0</v>
      </c>
      <c r="AW132" s="3">
        <f>IF(OR(Data!AX132="", Data!$H132="", $G132=""), 0, ((Data!AX132*Data!$H132*$G132)/2000) * IF(AND(AW$5="Particulate", ISNUMBER(Data!$O132)), (1-Data!$O132), 1) * IF(AND($K$3="Yes", ISNUMBER(Data!$Q132)), (1-Data!$Q132), 1))</f>
        <v>0</v>
      </c>
      <c r="AX132" s="3">
        <f>IF(OR(Data!AY132="", Data!$H132="", $G132=""), 0, ((Data!AY132*Data!$H132*$G132)/2000) * IF(AND(AX$5="Particulate", ISNUMBER(Data!$O132)), (1-Data!$O132), 1) * IF(AND($K$3="Yes", ISNUMBER(Data!$Q132)), (1-Data!$Q132), 1))</f>
        <v>0</v>
      </c>
      <c r="AY132" s="3">
        <f>IF(OR(Data!AZ132="", Data!$H132="", $G132=""), 0, ((Data!AZ132*Data!$H132*$G132)/2000) * IF(AND(AY$5="Particulate", ISNUMBER(Data!$O132)), (1-Data!$O132), 1) * IF(AND($K$3="Yes", ISNUMBER(Data!$Q132)), (1-Data!$Q132), 1))</f>
        <v>0</v>
      </c>
      <c r="AZ132" s="3">
        <f>IF(OR(Data!BA132="", Data!$H132="", $G132=""), 0, ((Data!BA132*Data!$H132*$G132)/2000) * IF(AND(AZ$5="Particulate", ISNUMBER(Data!$O132)), (1-Data!$O132), 1) * IF(AND($K$3="Yes", ISNUMBER(Data!$Q132)), (1-Data!$Q132), 1))</f>
        <v>0</v>
      </c>
      <c r="BA132" s="3">
        <f>IF(OR(Data!BB132="", Data!$H132="", $G132=""), 0, ((Data!BB132*Data!$H132*$G132)/2000) * IF(AND(BA$5="Particulate", ISNUMBER(Data!$O132)), (1-Data!$O132), 1) * IF(AND($K$3="Yes", ISNUMBER(Data!$Q132)), (1-Data!$Q132), 1))</f>
        <v>0</v>
      </c>
      <c r="BB132" s="3">
        <f>IF(OR(Data!BC132="", Data!$H132="", $G132=""), 0, ((Data!BC132*Data!$H132*$G132)/2000) * IF(AND(BB$5="Particulate", ISNUMBER(Data!$O132)), (1-Data!$O132), 1) * IF(AND($K$3="Yes", ISNUMBER(Data!$Q132)), (1-Data!$Q132), 1))</f>
        <v>0</v>
      </c>
      <c r="BC132" s="3">
        <f>IF(OR(Data!BD132="", Data!$H132="", $G132=""), 0, ((Data!BD132*Data!$H132*$G132)/2000) * IF(AND(BC$5="Particulate", ISNUMBER(Data!$O132)), (1-Data!$O132), 1) * IF(AND($K$3="Yes", ISNUMBER(Data!$Q132)), (1-Data!$Q132), 1))</f>
        <v>0</v>
      </c>
      <c r="BD132" s="3">
        <f>IF(OR(Data!BE132="", Data!$H132="", $G132=""), 0, ((Data!BE132*Data!$H132*$G132)/2000) * IF(AND(BD$5="Particulate", ISNUMBER(Data!$O132)), (1-Data!$O132), 1) * IF(AND($K$3="Yes", ISNUMBER(Data!$Q132)), (1-Data!$Q132), 1))</f>
        <v>0</v>
      </c>
      <c r="BE132" s="3">
        <f>IF(OR(Data!BF132="", Data!$H132="", $G132=""), 0, ((Data!BF132*Data!$H132*$G132)/2000) * IF(AND(BE$5="Particulate", ISNUMBER(Data!$O132)), (1-Data!$O132), 1) * IF(AND($K$3="Yes", ISNUMBER(Data!$Q132)), (1-Data!$Q132), 1))</f>
        <v>0</v>
      </c>
      <c r="BF132" s="3">
        <f>IF(OR(Data!BG132="", Data!$H132="", $G132=""), 0, ((Data!BG132*Data!$H132*$G132)/2000) * IF(AND(BF$5="Particulate", ISNUMBER(Data!$O132)), (1-Data!$O132), 1) * IF(AND($K$3="Yes", ISNUMBER(Data!$Q132)), (1-Data!$Q132), 1))</f>
        <v>0</v>
      </c>
      <c r="BG132" s="3">
        <f>IF(OR(Data!BH132="", Data!$H132="", $G132=""), 0, ((Data!BH132*Data!$H132*$G132)/2000) * IF(AND(BG$5="Particulate", ISNUMBER(Data!$O132)), (1-Data!$O132), 1) * IF(AND($K$3="Yes", ISNUMBER(Data!$Q132)), (1-Data!$Q132), 1))</f>
        <v>0</v>
      </c>
      <c r="BH132" s="3">
        <f>IF(OR(Data!BI132="", Data!$H132="", $G132=""), 0, ((Data!BI132*Data!$H132*$G132)/2000) * IF(AND(BH$5="Particulate", ISNUMBER(Data!$O132)), (1-Data!$O132), 1) * IF(AND($K$3="Yes", ISNUMBER(Data!$Q132)), (1-Data!$Q132), 1))</f>
        <v>0</v>
      </c>
      <c r="BI132" s="3">
        <f>IF(OR(Data!BJ132="", Data!$H132="", $G132=""), 0, ((Data!BJ132*Data!$H132*$G132)/2000) * IF(AND(BI$5="Particulate", ISNUMBER(Data!$O132)), (1-Data!$O132), 1) * IF(AND($K$3="Yes", ISNUMBER(Data!$Q132)), (1-Data!$Q132), 1))</f>
        <v>0</v>
      </c>
      <c r="BJ132" s="3">
        <f>IF(OR(Data!BK132="", Data!$H132="", $G132=""), 0, ((Data!BK132*Data!$H132*$G132)/2000) * IF(AND(BJ$5="Particulate", ISNUMBER(Data!$O132)), (1-Data!$O132), 1) * IF(AND($K$3="Yes", ISNUMBER(Data!$Q132)), (1-Data!$Q132), 1))</f>
        <v>0</v>
      </c>
      <c r="BK132" s="3">
        <f>IF(OR(Data!BL132="", Data!$H132="", $G132=""), 0, ((Data!BL132*Data!$H132*$G132)/2000) * IF(AND(BK$5="Particulate", ISNUMBER(Data!$O132)), (1-Data!$O132), 1) * IF(AND($K$3="Yes", ISNUMBER(Data!$Q132)), (1-Data!$Q132), 1))</f>
        <v>0</v>
      </c>
      <c r="BL132" s="3">
        <f>IF(OR(Data!BM132="", Data!$H132="", $G132=""), 0, ((Data!BM132*Data!$H132*$G132)/2000) * IF(AND(BL$5="Particulate", ISNUMBER(Data!$O132)), (1-Data!$O132), 1) * IF(AND($K$3="Yes", ISNUMBER(Data!$Q132)), (1-Data!$Q132), 1))</f>
        <v>0</v>
      </c>
      <c r="BM132" s="3">
        <f>IF(OR(Data!BN132="", Data!$H132="", $G132=""), 0, ((Data!BN132*Data!$H132*$G132)/2000) * IF(AND(BM$5="Particulate", ISNUMBER(Data!$O132)), (1-Data!$O132), 1) * IF(AND($K$3="Yes", ISNUMBER(Data!$Q132)), (1-Data!$Q132), 1))</f>
        <v>0</v>
      </c>
      <c r="BN132" s="3">
        <f>IF(OR(Data!BO132="", Data!$H132="", $G132=""), 0, ((Data!BO132*Data!$H132*$G132)/2000) * IF(AND(BN$5="Particulate", ISNUMBER(Data!$O132)), (1-Data!$O132), 1) * IF(AND($K$3="Yes", ISNUMBER(Data!$Q132)), (1-Data!$Q132), 1))</f>
        <v>0</v>
      </c>
      <c r="BO132" s="3">
        <f>IF(OR(Data!BP132="", Data!$H132="", $G132=""), 0, ((Data!BP132*Data!$H132*$G132)/2000) * IF(AND(BO$5="Particulate", ISNUMBER(Data!$O132)), (1-Data!$O132), 1) * IF(AND($K$3="Yes", ISNUMBER(Data!$Q132)), (1-Data!$Q132), 1))</f>
        <v>0</v>
      </c>
      <c r="BP132" s="3">
        <f>IF(OR(Data!BQ132="", Data!$H132="", $G132=""), 0, ((Data!BQ132*Data!$H132*$G132)/2000) * IF(AND(BP$5="Particulate", ISNUMBER(Data!$O132)), (1-Data!$O132), 1) * IF(AND($K$3="Yes", ISNUMBER(Data!$Q132)), (1-Data!$Q132), 1))</f>
        <v>0</v>
      </c>
      <c r="BQ132" s="3">
        <f>IF(OR(Data!BR132="", Data!$H132="", $G132=""), 0, ((Data!BR132*Data!$H132*$G132)/2000) * IF(AND(BQ$5="Particulate", ISNUMBER(Data!$O132)), (1-Data!$O132), 1) * IF(AND($K$3="Yes", ISNUMBER(Data!$Q132)), (1-Data!$Q132), 1))</f>
        <v>0</v>
      </c>
      <c r="BR132" s="3">
        <f>IF(OR(Data!BS132="", Data!$H132="", $G132=""), 0, ((Data!BS132*Data!$H132*$G132)/2000) * IF(AND(BR$5="Particulate", ISNUMBER(Data!$O132)), (1-Data!$O132), 1) * IF(AND($K$3="Yes", ISNUMBER(Data!$Q132)), (1-Data!$Q132), 1))</f>
        <v>0</v>
      </c>
      <c r="BS132" s="3">
        <f>IF(OR(Data!BT132="", Data!$H132="", $G132=""), 0, ((Data!BT132*Data!$H132*$G132)/2000) * IF(AND(BS$5="Particulate", ISNUMBER(Data!$O132)), (1-Data!$O132), 1) * IF(AND($K$3="Yes", ISNUMBER(Data!$Q132)), (1-Data!$Q132), 1))</f>
        <v>0</v>
      </c>
      <c r="BT132" s="3">
        <f>IF(OR(Data!BU132="", Data!$H132="", $G132=""), 0, ((Data!BU132*Data!$H132*$G132)/2000) * IF(AND(BT$5="Particulate", ISNUMBER(Data!$O132)), (1-Data!$O132), 1) * IF(AND($K$3="Yes", ISNUMBER(Data!$Q132)), (1-Data!$Q132), 1))</f>
        <v>0</v>
      </c>
      <c r="BU132" s="3">
        <f>IF(OR(Data!BV132="", Data!$H132="", $G132=""), 0, ((Data!BV132*Data!$H132*$G132)/2000) * IF(AND(BU$5="Particulate", ISNUMBER(Data!$O132)), (1-Data!$O132), 1) * IF(AND($K$3="Yes", ISNUMBER(Data!$Q132)), (1-Data!$Q132), 1))</f>
        <v>0</v>
      </c>
      <c r="BV132" s="3">
        <f>IF(OR(Data!BW132="", Data!$H132="", $G132=""), 0, ((Data!BW132*Data!$H132*$G132)/2000) * IF(AND(BV$5="Particulate", ISNUMBER(Data!$O132)), (1-Data!$O132), 1) * IF(AND($K$3="Yes", ISNUMBER(Data!$Q132)), (1-Data!$Q132), 1))</f>
        <v>0</v>
      </c>
      <c r="BW132" s="3">
        <f>IF(OR(Data!BX132="", Data!$H132="", $G132=""), 0, ((Data!BX132*Data!$H132*$G132)/2000) * IF(AND(BW$5="Particulate", ISNUMBER(Data!$O132)), (1-Data!$O132), 1) * IF(AND($K$3="Yes", ISNUMBER(Data!$Q132)), (1-Data!$Q132), 1))</f>
        <v>0</v>
      </c>
      <c r="BX132" s="3">
        <f>IF(OR(Data!BY132="", Data!$H132="", $G132=""), 0, ((Data!BY132*Data!$H132*$G132)/2000) * IF(AND(BX$5="Particulate", ISNUMBER(Data!$O132)), (1-Data!$O132), 1) * IF(AND($K$3="Yes", ISNUMBER(Data!$Q132)), (1-Data!$Q132), 1))</f>
        <v>0</v>
      </c>
      <c r="BY132" s="3">
        <f>IF(OR(Data!BZ132="", Data!$H132="", $G132=""), 0, ((Data!BZ132*Data!$H132*$G132)/2000) * IF(AND(BY$5="Particulate", ISNUMBER(Data!$O132)), (1-Data!$O132), 1) * IF(AND($K$3="Yes", ISNUMBER(Data!$Q132)), (1-Data!$Q132), 1))</f>
        <v>0</v>
      </c>
      <c r="BZ132" s="3">
        <f>IF(OR(Data!CA132="", Data!$H132="", $G132=""), 0, ((Data!CA132*Data!$H132*$G132)/2000) * IF(AND(BZ$5="Particulate", ISNUMBER(Data!$O132)), (1-Data!$O132), 1) * IF(AND($K$3="Yes", ISNUMBER(Data!$Q132)), (1-Data!$Q132), 1))</f>
        <v>0</v>
      </c>
    </row>
    <row r="133" spans="1:78" x14ac:dyDescent="0.25">
      <c r="A133" s="347">
        <f>Data!A133</f>
        <v>125</v>
      </c>
      <c r="B133" s="108">
        <f>Data!B133</f>
        <v>0</v>
      </c>
      <c r="C133" s="108">
        <f>Data!C133</f>
        <v>0</v>
      </c>
      <c r="D133" s="108">
        <f>Data!D133</f>
        <v>0</v>
      </c>
      <c r="E133" s="108">
        <f>Data!E133</f>
        <v>0</v>
      </c>
      <c r="F133" s="108">
        <f>Data!F133</f>
        <v>0</v>
      </c>
      <c r="G133" s="189"/>
      <c r="Q133" s="365">
        <f>IF(ISNUMBER(Data!$K133), (Data!$K133*$G133)/2000, IF(AND(ISNUMBER(Data!$H133), ISNUMBER(Data!$I133)), (Data!$H133*Data!$I133*$G133)/2000, 0))</f>
        <v>0</v>
      </c>
      <c r="R133" s="17">
        <f>IF(ISNUMBER(Data!$L133), (Data!$L133*$G133)/2000, IF(AND(ISNUMBER(Data!$H133), ISNUMBER(Data!$J133)), (Data!$H133*Data!$J133*$G133)/2000, 0)) * IF(ISNUMBER(Data!$O133), 1-Data!$O133, 1) * IF(AND($K$3="yes",ISNUMBER(Data!$Q133)),(1-Data!$Q133),1)</f>
        <v>0</v>
      </c>
      <c r="S133" s="3">
        <f>IF(OR(Data!T133="", Data!$H133="", $G133=""), 0, ((Data!T133*Data!$H133*$G133)/2000) * IF(AND(S$5="Particulate", ISNUMBER(Data!$O133)), (1-Data!$O133), 1) * IF(AND($K$3="Yes", ISNUMBER(Data!$Q133)), (1-Data!$Q133), 1))</f>
        <v>0</v>
      </c>
      <c r="T133" s="3">
        <f>IF(OR(Data!U133="", Data!$H133="", $G133=""), 0, ((Data!U133*Data!$H133*$G133)/2000) * IF(AND(T$5="Particulate", ISNUMBER(Data!$O133)), (1-Data!$O133), 1) * IF(AND($K$3="Yes", ISNUMBER(Data!$Q133)), (1-Data!$Q133), 1))</f>
        <v>0</v>
      </c>
      <c r="U133" s="3">
        <f>IF(OR(Data!V133="", Data!$H133="", $G133=""), 0, ((Data!V133*Data!$H133*$G133)/2000) * IF(AND(U$5="Particulate", ISNUMBER(Data!$O133)), (1-Data!$O133), 1) * IF(AND($K$3="Yes", ISNUMBER(Data!$Q133)), (1-Data!$Q133), 1))</f>
        <v>0</v>
      </c>
      <c r="V133" s="3">
        <f>IF(OR(Data!W133="", Data!$H133="", $G133=""), 0, ((Data!W133*Data!$H133*$G133)/2000) * IF(AND(V$5="Particulate", ISNUMBER(Data!$O133)), (1-Data!$O133), 1) * IF(AND($K$3="Yes", ISNUMBER(Data!$Q133)), (1-Data!$Q133), 1))</f>
        <v>0</v>
      </c>
      <c r="W133" s="3">
        <f>IF(OR(Data!X133="", Data!$H133="", $G133=""), 0, ((Data!X133*Data!$H133*$G133)/2000) * IF(AND(W$5="Particulate", ISNUMBER(Data!$O133)), (1-Data!$O133), 1) * IF(AND($K$3="Yes", ISNUMBER(Data!$Q133)), (1-Data!$Q133), 1))</f>
        <v>0</v>
      </c>
      <c r="X133" s="3">
        <f>IF(OR(Data!Y133="", Data!$H133="", $G133=""), 0, ((Data!Y133*Data!$H133*$G133)/2000) * IF(AND(X$5="Particulate", ISNUMBER(Data!$O133)), (1-Data!$O133), 1) * IF(AND($K$3="Yes", ISNUMBER(Data!$Q133)), (1-Data!$Q133), 1))</f>
        <v>0</v>
      </c>
      <c r="Y133" s="3">
        <f>IF(OR(Data!Z133="", Data!$H133="", $G133=""), 0, ((Data!Z133*Data!$H133*$G133)/2000) * IF(AND(Y$5="Particulate", ISNUMBER(Data!$O133)), (1-Data!$O133), 1) * IF(AND($K$3="Yes", ISNUMBER(Data!$Q133)), (1-Data!$Q133), 1))</f>
        <v>0</v>
      </c>
      <c r="Z133" s="3">
        <f>IF(OR(Data!AA133="", Data!$H133="", $G133=""), 0, ((Data!AA133*Data!$H133*$G133)/2000) * IF(AND(Z$5="Particulate", ISNUMBER(Data!$O133)), (1-Data!$O133), 1) * IF(AND($K$3="Yes", ISNUMBER(Data!$Q133)), (1-Data!$Q133), 1))</f>
        <v>0</v>
      </c>
      <c r="AA133" s="3">
        <f>IF(OR(Data!AB133="", Data!$H133="", $G133=""), 0, ((Data!AB133*Data!$H133*$G133)/2000) * IF(AND(AA$5="Particulate", ISNUMBER(Data!$O133)), (1-Data!$O133), 1) * IF(AND($K$3="Yes", ISNUMBER(Data!$Q133)), (1-Data!$Q133), 1))</f>
        <v>0</v>
      </c>
      <c r="AB133" s="3">
        <f>IF(OR(Data!AC133="", Data!$H133="", $G133=""), 0, ((Data!AC133*Data!$H133*$G133)/2000) * IF(AND(AB$5="Particulate", ISNUMBER(Data!$O133)), (1-Data!$O133), 1) * IF(AND($K$3="Yes", ISNUMBER(Data!$Q133)), (1-Data!$Q133), 1))</f>
        <v>0</v>
      </c>
      <c r="AC133" s="3">
        <f>IF(OR(Data!AD133="", Data!$H133="", $G133=""), 0, ((Data!AD133*Data!$H133*$G133)/2000) * IF(AND(AC$5="Particulate", ISNUMBER(Data!$O133)), (1-Data!$O133), 1) * IF(AND($K$3="Yes", ISNUMBER(Data!$Q133)), (1-Data!$Q133), 1))</f>
        <v>0</v>
      </c>
      <c r="AD133" s="3">
        <f>IF(OR(Data!AE133="", Data!$H133="", $G133=""), 0, ((Data!AE133*Data!$H133*$G133)/2000) * IF(AND(AD$5="Particulate", ISNUMBER(Data!$O133)), (1-Data!$O133), 1) * IF(AND($K$3="Yes", ISNUMBER(Data!$Q133)), (1-Data!$Q133), 1))</f>
        <v>0</v>
      </c>
      <c r="AE133" s="3">
        <f>IF(OR(Data!AF133="", Data!$H133="", $G133=""), 0, ((Data!AF133*Data!$H133*$G133)/2000) * IF(AND(AE$5="Particulate", ISNUMBER(Data!$O133)), (1-Data!$O133), 1) * IF(AND($K$3="Yes", ISNUMBER(Data!$Q133)), (1-Data!$Q133), 1))</f>
        <v>0</v>
      </c>
      <c r="AF133" s="3">
        <f>IF(OR(Data!AG133="", Data!$H133="", $G133=""), 0, ((Data!AG133*Data!$H133*$G133)/2000) * IF(AND(AF$5="Particulate", ISNUMBER(Data!$O133)), (1-Data!$O133), 1) * IF(AND($K$3="Yes", ISNUMBER(Data!$Q133)), (1-Data!$Q133), 1))</f>
        <v>0</v>
      </c>
      <c r="AG133" s="3">
        <f>IF(OR(Data!AH133="", Data!$H133="", $G133=""), 0, ((Data!AH133*Data!$H133*$G133)/2000) * IF(AND(AG$5="Particulate", ISNUMBER(Data!$O133)), (1-Data!$O133), 1) * IF(AND($K$3="Yes", ISNUMBER(Data!$Q133)), (1-Data!$Q133), 1))</f>
        <v>0</v>
      </c>
      <c r="AH133" s="3">
        <f>IF(OR(Data!AI133="", Data!$H133="", $G133=""), 0, ((Data!AI133*Data!$H133*$G133)/2000) * IF(AND(AH$5="Particulate", ISNUMBER(Data!$O133)), (1-Data!$O133), 1) * IF(AND($K$3="Yes", ISNUMBER(Data!$Q133)), (1-Data!$Q133), 1))</f>
        <v>0</v>
      </c>
      <c r="AI133" s="3">
        <f>IF(OR(Data!AJ133="", Data!$H133="", $G133=""), 0, ((Data!AJ133*Data!$H133*$G133)/2000) * IF(AND(AI$5="Particulate", ISNUMBER(Data!$O133)), (1-Data!$O133), 1) * IF(AND($K$3="Yes", ISNUMBER(Data!$Q133)), (1-Data!$Q133), 1))</f>
        <v>0</v>
      </c>
      <c r="AJ133" s="3">
        <f>IF(OR(Data!AK133="", Data!$H133="", $G133=""), 0, ((Data!AK133*Data!$H133*$G133)/2000) * IF(AND(AJ$5="Particulate", ISNUMBER(Data!$O133)), (1-Data!$O133), 1) * IF(AND($K$3="Yes", ISNUMBER(Data!$Q133)), (1-Data!$Q133), 1))</f>
        <v>0</v>
      </c>
      <c r="AK133" s="3">
        <f>IF(OR(Data!AL133="", Data!$H133="", $G133=""), 0, ((Data!AL133*Data!$H133*$G133)/2000) * IF(AND(AK$5="Particulate", ISNUMBER(Data!$O133)), (1-Data!$O133), 1) * IF(AND($K$3="Yes", ISNUMBER(Data!$Q133)), (1-Data!$Q133), 1))</f>
        <v>0</v>
      </c>
      <c r="AL133" s="3">
        <f>IF(OR(Data!AM133="", Data!$H133="", $G133=""), 0, ((Data!AM133*Data!$H133*$G133)/2000) * IF(AND(AL$5="Particulate", ISNUMBER(Data!$O133)), (1-Data!$O133), 1) * IF(AND($K$3="Yes", ISNUMBER(Data!$Q133)), (1-Data!$Q133), 1))</f>
        <v>0</v>
      </c>
      <c r="AM133" s="3">
        <f>IF(OR(Data!AN133="", Data!$H133="", $G133=""), 0, ((Data!AN133*Data!$H133*$G133)/2000) * IF(AND(AM$5="Particulate", ISNUMBER(Data!$O133)), (1-Data!$O133), 1) * IF(AND($K$3="Yes", ISNUMBER(Data!$Q133)), (1-Data!$Q133), 1))</f>
        <v>0</v>
      </c>
      <c r="AN133" s="3">
        <f>IF(OR(Data!AO133="", Data!$H133="", $G133=""), 0, ((Data!AO133*Data!$H133*$G133)/2000) * IF(AND(AN$5="Particulate", ISNUMBER(Data!$O133)), (1-Data!$O133), 1) * IF(AND($K$3="Yes", ISNUMBER(Data!$Q133)), (1-Data!$Q133), 1))</f>
        <v>0</v>
      </c>
      <c r="AO133" s="3">
        <f>IF(OR(Data!AP133="", Data!$H133="", $G133=""), 0, ((Data!AP133*Data!$H133*$G133)/2000) * IF(AND(AO$5="Particulate", ISNUMBER(Data!$O133)), (1-Data!$O133), 1) * IF(AND($K$3="Yes", ISNUMBER(Data!$Q133)), (1-Data!$Q133), 1))</f>
        <v>0</v>
      </c>
      <c r="AP133" s="3">
        <f>IF(OR(Data!AQ133="", Data!$H133="", $G133=""), 0, ((Data!AQ133*Data!$H133*$G133)/2000) * IF(AND(AP$5="Particulate", ISNUMBER(Data!$O133)), (1-Data!$O133), 1) * IF(AND($K$3="Yes", ISNUMBER(Data!$Q133)), (1-Data!$Q133), 1))</f>
        <v>0</v>
      </c>
      <c r="AQ133" s="3">
        <f>IF(OR(Data!AR133="", Data!$H133="", $G133=""), 0, ((Data!AR133*Data!$H133*$G133)/2000) * IF(AND(AQ$5="Particulate", ISNUMBER(Data!$O133)), (1-Data!$O133), 1) * IF(AND($K$3="Yes", ISNUMBER(Data!$Q133)), (1-Data!$Q133), 1))</f>
        <v>0</v>
      </c>
      <c r="AR133" s="3">
        <f>IF(OR(Data!AS133="", Data!$H133="", $G133=""), 0, ((Data!AS133*Data!$H133*$G133)/2000) * IF(AND(AR$5="Particulate", ISNUMBER(Data!$O133)), (1-Data!$O133), 1) * IF(AND($K$3="Yes", ISNUMBER(Data!$Q133)), (1-Data!$Q133), 1))</f>
        <v>0</v>
      </c>
      <c r="AS133" s="3">
        <f>IF(OR(Data!AT133="", Data!$H133="", $G133=""), 0, ((Data!AT133*Data!$H133*$G133)/2000) * IF(AND(AS$5="Particulate", ISNUMBER(Data!$O133)), (1-Data!$O133), 1) * IF(AND($K$3="Yes", ISNUMBER(Data!$Q133)), (1-Data!$Q133), 1))</f>
        <v>0</v>
      </c>
      <c r="AT133" s="3">
        <f>IF(OR(Data!AU133="", Data!$H133="", $G133=""), 0, ((Data!AU133*Data!$H133*$G133)/2000) * IF(AND(AT$5="Particulate", ISNUMBER(Data!$O133)), (1-Data!$O133), 1) * IF(AND($K$3="Yes", ISNUMBER(Data!$Q133)), (1-Data!$Q133), 1))</f>
        <v>0</v>
      </c>
      <c r="AU133" s="3">
        <f>IF(OR(Data!AV133="", Data!$H133="", $G133=""), 0, ((Data!AV133*Data!$H133*$G133)/2000) * IF(AND(AU$5="Particulate", ISNUMBER(Data!$O133)), (1-Data!$O133), 1) * IF(AND($K$3="Yes", ISNUMBER(Data!$Q133)), (1-Data!$Q133), 1))</f>
        <v>0</v>
      </c>
      <c r="AV133" s="3">
        <f>IF(OR(Data!AW133="", Data!$H133="", $G133=""), 0, ((Data!AW133*Data!$H133*$G133)/2000) * IF(AND(AV$5="Particulate", ISNUMBER(Data!$O133)), (1-Data!$O133), 1) * IF(AND($K$3="Yes", ISNUMBER(Data!$Q133)), (1-Data!$Q133), 1))</f>
        <v>0</v>
      </c>
      <c r="AW133" s="3">
        <f>IF(OR(Data!AX133="", Data!$H133="", $G133=""), 0, ((Data!AX133*Data!$H133*$G133)/2000) * IF(AND(AW$5="Particulate", ISNUMBER(Data!$O133)), (1-Data!$O133), 1) * IF(AND($K$3="Yes", ISNUMBER(Data!$Q133)), (1-Data!$Q133), 1))</f>
        <v>0</v>
      </c>
      <c r="AX133" s="3">
        <f>IF(OR(Data!AY133="", Data!$H133="", $G133=""), 0, ((Data!AY133*Data!$H133*$G133)/2000) * IF(AND(AX$5="Particulate", ISNUMBER(Data!$O133)), (1-Data!$O133), 1) * IF(AND($K$3="Yes", ISNUMBER(Data!$Q133)), (1-Data!$Q133), 1))</f>
        <v>0</v>
      </c>
      <c r="AY133" s="3">
        <f>IF(OR(Data!AZ133="", Data!$H133="", $G133=""), 0, ((Data!AZ133*Data!$H133*$G133)/2000) * IF(AND(AY$5="Particulate", ISNUMBER(Data!$O133)), (1-Data!$O133), 1) * IF(AND($K$3="Yes", ISNUMBER(Data!$Q133)), (1-Data!$Q133), 1))</f>
        <v>0</v>
      </c>
      <c r="AZ133" s="3">
        <f>IF(OR(Data!BA133="", Data!$H133="", $G133=""), 0, ((Data!BA133*Data!$H133*$G133)/2000) * IF(AND(AZ$5="Particulate", ISNUMBER(Data!$O133)), (1-Data!$O133), 1) * IF(AND($K$3="Yes", ISNUMBER(Data!$Q133)), (1-Data!$Q133), 1))</f>
        <v>0</v>
      </c>
      <c r="BA133" s="3">
        <f>IF(OR(Data!BB133="", Data!$H133="", $G133=""), 0, ((Data!BB133*Data!$H133*$G133)/2000) * IF(AND(BA$5="Particulate", ISNUMBER(Data!$O133)), (1-Data!$O133), 1) * IF(AND($K$3="Yes", ISNUMBER(Data!$Q133)), (1-Data!$Q133), 1))</f>
        <v>0</v>
      </c>
      <c r="BB133" s="3">
        <f>IF(OR(Data!BC133="", Data!$H133="", $G133=""), 0, ((Data!BC133*Data!$H133*$G133)/2000) * IF(AND(BB$5="Particulate", ISNUMBER(Data!$O133)), (1-Data!$O133), 1) * IF(AND($K$3="Yes", ISNUMBER(Data!$Q133)), (1-Data!$Q133), 1))</f>
        <v>0</v>
      </c>
      <c r="BC133" s="3">
        <f>IF(OR(Data!BD133="", Data!$H133="", $G133=""), 0, ((Data!BD133*Data!$H133*$G133)/2000) * IF(AND(BC$5="Particulate", ISNUMBER(Data!$O133)), (1-Data!$O133), 1) * IF(AND($K$3="Yes", ISNUMBER(Data!$Q133)), (1-Data!$Q133), 1))</f>
        <v>0</v>
      </c>
      <c r="BD133" s="3">
        <f>IF(OR(Data!BE133="", Data!$H133="", $G133=""), 0, ((Data!BE133*Data!$H133*$G133)/2000) * IF(AND(BD$5="Particulate", ISNUMBER(Data!$O133)), (1-Data!$O133), 1) * IF(AND($K$3="Yes", ISNUMBER(Data!$Q133)), (1-Data!$Q133), 1))</f>
        <v>0</v>
      </c>
      <c r="BE133" s="3">
        <f>IF(OR(Data!BF133="", Data!$H133="", $G133=""), 0, ((Data!BF133*Data!$H133*$G133)/2000) * IF(AND(BE$5="Particulate", ISNUMBER(Data!$O133)), (1-Data!$O133), 1) * IF(AND($K$3="Yes", ISNUMBER(Data!$Q133)), (1-Data!$Q133), 1))</f>
        <v>0</v>
      </c>
      <c r="BF133" s="3">
        <f>IF(OR(Data!BG133="", Data!$H133="", $G133=""), 0, ((Data!BG133*Data!$H133*$G133)/2000) * IF(AND(BF$5="Particulate", ISNUMBER(Data!$O133)), (1-Data!$O133), 1) * IF(AND($K$3="Yes", ISNUMBER(Data!$Q133)), (1-Data!$Q133), 1))</f>
        <v>0</v>
      </c>
      <c r="BG133" s="3">
        <f>IF(OR(Data!BH133="", Data!$H133="", $G133=""), 0, ((Data!BH133*Data!$H133*$G133)/2000) * IF(AND(BG$5="Particulate", ISNUMBER(Data!$O133)), (1-Data!$O133), 1) * IF(AND($K$3="Yes", ISNUMBER(Data!$Q133)), (1-Data!$Q133), 1))</f>
        <v>0</v>
      </c>
      <c r="BH133" s="3">
        <f>IF(OR(Data!BI133="", Data!$H133="", $G133=""), 0, ((Data!BI133*Data!$H133*$G133)/2000) * IF(AND(BH$5="Particulate", ISNUMBER(Data!$O133)), (1-Data!$O133), 1) * IF(AND($K$3="Yes", ISNUMBER(Data!$Q133)), (1-Data!$Q133), 1))</f>
        <v>0</v>
      </c>
      <c r="BI133" s="3">
        <f>IF(OR(Data!BJ133="", Data!$H133="", $G133=""), 0, ((Data!BJ133*Data!$H133*$G133)/2000) * IF(AND(BI$5="Particulate", ISNUMBER(Data!$O133)), (1-Data!$O133), 1) * IF(AND($K$3="Yes", ISNUMBER(Data!$Q133)), (1-Data!$Q133), 1))</f>
        <v>0</v>
      </c>
      <c r="BJ133" s="3">
        <f>IF(OR(Data!BK133="", Data!$H133="", $G133=""), 0, ((Data!BK133*Data!$H133*$G133)/2000) * IF(AND(BJ$5="Particulate", ISNUMBER(Data!$O133)), (1-Data!$O133), 1) * IF(AND($K$3="Yes", ISNUMBER(Data!$Q133)), (1-Data!$Q133), 1))</f>
        <v>0</v>
      </c>
      <c r="BK133" s="3">
        <f>IF(OR(Data!BL133="", Data!$H133="", $G133=""), 0, ((Data!BL133*Data!$H133*$G133)/2000) * IF(AND(BK$5="Particulate", ISNUMBER(Data!$O133)), (1-Data!$O133), 1) * IF(AND($K$3="Yes", ISNUMBER(Data!$Q133)), (1-Data!$Q133), 1))</f>
        <v>0</v>
      </c>
      <c r="BL133" s="3">
        <f>IF(OR(Data!BM133="", Data!$H133="", $G133=""), 0, ((Data!BM133*Data!$H133*$G133)/2000) * IF(AND(BL$5="Particulate", ISNUMBER(Data!$O133)), (1-Data!$O133), 1) * IF(AND($K$3="Yes", ISNUMBER(Data!$Q133)), (1-Data!$Q133), 1))</f>
        <v>0</v>
      </c>
      <c r="BM133" s="3">
        <f>IF(OR(Data!BN133="", Data!$H133="", $G133=""), 0, ((Data!BN133*Data!$H133*$G133)/2000) * IF(AND(BM$5="Particulate", ISNUMBER(Data!$O133)), (1-Data!$O133), 1) * IF(AND($K$3="Yes", ISNUMBER(Data!$Q133)), (1-Data!$Q133), 1))</f>
        <v>0</v>
      </c>
      <c r="BN133" s="3">
        <f>IF(OR(Data!BO133="", Data!$H133="", $G133=""), 0, ((Data!BO133*Data!$H133*$G133)/2000) * IF(AND(BN$5="Particulate", ISNUMBER(Data!$O133)), (1-Data!$O133), 1) * IF(AND($K$3="Yes", ISNUMBER(Data!$Q133)), (1-Data!$Q133), 1))</f>
        <v>0</v>
      </c>
      <c r="BO133" s="3">
        <f>IF(OR(Data!BP133="", Data!$H133="", $G133=""), 0, ((Data!BP133*Data!$H133*$G133)/2000) * IF(AND(BO$5="Particulate", ISNUMBER(Data!$O133)), (1-Data!$O133), 1) * IF(AND($K$3="Yes", ISNUMBER(Data!$Q133)), (1-Data!$Q133), 1))</f>
        <v>0</v>
      </c>
      <c r="BP133" s="3">
        <f>IF(OR(Data!BQ133="", Data!$H133="", $G133=""), 0, ((Data!BQ133*Data!$H133*$G133)/2000) * IF(AND(BP$5="Particulate", ISNUMBER(Data!$O133)), (1-Data!$O133), 1) * IF(AND($K$3="Yes", ISNUMBER(Data!$Q133)), (1-Data!$Q133), 1))</f>
        <v>0</v>
      </c>
      <c r="BQ133" s="3">
        <f>IF(OR(Data!BR133="", Data!$H133="", $G133=""), 0, ((Data!BR133*Data!$H133*$G133)/2000) * IF(AND(BQ$5="Particulate", ISNUMBER(Data!$O133)), (1-Data!$O133), 1) * IF(AND($K$3="Yes", ISNUMBER(Data!$Q133)), (1-Data!$Q133), 1))</f>
        <v>0</v>
      </c>
      <c r="BR133" s="3">
        <f>IF(OR(Data!BS133="", Data!$H133="", $G133=""), 0, ((Data!BS133*Data!$H133*$G133)/2000) * IF(AND(BR$5="Particulate", ISNUMBER(Data!$O133)), (1-Data!$O133), 1) * IF(AND($K$3="Yes", ISNUMBER(Data!$Q133)), (1-Data!$Q133), 1))</f>
        <v>0</v>
      </c>
      <c r="BS133" s="3">
        <f>IF(OR(Data!BT133="", Data!$H133="", $G133=""), 0, ((Data!BT133*Data!$H133*$G133)/2000) * IF(AND(BS$5="Particulate", ISNUMBER(Data!$O133)), (1-Data!$O133), 1) * IF(AND($K$3="Yes", ISNUMBER(Data!$Q133)), (1-Data!$Q133), 1))</f>
        <v>0</v>
      </c>
      <c r="BT133" s="3">
        <f>IF(OR(Data!BU133="", Data!$H133="", $G133=""), 0, ((Data!BU133*Data!$H133*$G133)/2000) * IF(AND(BT$5="Particulate", ISNUMBER(Data!$O133)), (1-Data!$O133), 1) * IF(AND($K$3="Yes", ISNUMBER(Data!$Q133)), (1-Data!$Q133), 1))</f>
        <v>0</v>
      </c>
      <c r="BU133" s="3">
        <f>IF(OR(Data!BV133="", Data!$H133="", $G133=""), 0, ((Data!BV133*Data!$H133*$G133)/2000) * IF(AND(BU$5="Particulate", ISNUMBER(Data!$O133)), (1-Data!$O133), 1) * IF(AND($K$3="Yes", ISNUMBER(Data!$Q133)), (1-Data!$Q133), 1))</f>
        <v>0</v>
      </c>
      <c r="BV133" s="3">
        <f>IF(OR(Data!BW133="", Data!$H133="", $G133=""), 0, ((Data!BW133*Data!$H133*$G133)/2000) * IF(AND(BV$5="Particulate", ISNUMBER(Data!$O133)), (1-Data!$O133), 1) * IF(AND($K$3="Yes", ISNUMBER(Data!$Q133)), (1-Data!$Q133), 1))</f>
        <v>0</v>
      </c>
      <c r="BW133" s="3">
        <f>IF(OR(Data!BX133="", Data!$H133="", $G133=""), 0, ((Data!BX133*Data!$H133*$G133)/2000) * IF(AND(BW$5="Particulate", ISNUMBER(Data!$O133)), (1-Data!$O133), 1) * IF(AND($K$3="Yes", ISNUMBER(Data!$Q133)), (1-Data!$Q133), 1))</f>
        <v>0</v>
      </c>
      <c r="BX133" s="3">
        <f>IF(OR(Data!BY133="", Data!$H133="", $G133=""), 0, ((Data!BY133*Data!$H133*$G133)/2000) * IF(AND(BX$5="Particulate", ISNUMBER(Data!$O133)), (1-Data!$O133), 1) * IF(AND($K$3="Yes", ISNUMBER(Data!$Q133)), (1-Data!$Q133), 1))</f>
        <v>0</v>
      </c>
      <c r="BY133" s="3">
        <f>IF(OR(Data!BZ133="", Data!$H133="", $G133=""), 0, ((Data!BZ133*Data!$H133*$G133)/2000) * IF(AND(BY$5="Particulate", ISNUMBER(Data!$O133)), (1-Data!$O133), 1) * IF(AND($K$3="Yes", ISNUMBER(Data!$Q133)), (1-Data!$Q133), 1))</f>
        <v>0</v>
      </c>
      <c r="BZ133" s="3">
        <f>IF(OR(Data!CA133="", Data!$H133="", $G133=""), 0, ((Data!CA133*Data!$H133*$G133)/2000) * IF(AND(BZ$5="Particulate", ISNUMBER(Data!$O133)), (1-Data!$O133), 1) * IF(AND($K$3="Yes", ISNUMBER(Data!$Q133)), (1-Data!$Q133), 1))</f>
        <v>0</v>
      </c>
    </row>
    <row r="134" spans="1:78" x14ac:dyDescent="0.25">
      <c r="A134" s="347">
        <f>Data!A134</f>
        <v>126</v>
      </c>
      <c r="B134" s="108">
        <f>Data!B134</f>
        <v>0</v>
      </c>
      <c r="C134" s="108">
        <f>Data!C134</f>
        <v>0</v>
      </c>
      <c r="D134" s="108">
        <f>Data!D134</f>
        <v>0</v>
      </c>
      <c r="E134" s="108">
        <f>Data!E134</f>
        <v>0</v>
      </c>
      <c r="F134" s="108">
        <f>Data!F134</f>
        <v>0</v>
      </c>
      <c r="G134" s="189"/>
      <c r="Q134" s="365">
        <f>IF(ISNUMBER(Data!$K134), (Data!$K134*$G134)/2000, IF(AND(ISNUMBER(Data!$H134), ISNUMBER(Data!$I134)), (Data!$H134*Data!$I134*$G134)/2000, 0))</f>
        <v>0</v>
      </c>
      <c r="R134" s="17">
        <f>IF(ISNUMBER(Data!$L134), (Data!$L134*$G134)/2000, IF(AND(ISNUMBER(Data!$H134), ISNUMBER(Data!$J134)), (Data!$H134*Data!$J134*$G134)/2000, 0)) * IF(ISNUMBER(Data!$O134), 1-Data!$O134, 1) * IF(AND($K$3="yes",ISNUMBER(Data!$Q134)),(1-Data!$Q134),1)</f>
        <v>0</v>
      </c>
      <c r="S134" s="3">
        <f>IF(OR(Data!T134="", Data!$H134="", $G134=""), 0, ((Data!T134*Data!$H134*$G134)/2000) * IF(AND(S$5="Particulate", ISNUMBER(Data!$O134)), (1-Data!$O134), 1) * IF(AND($K$3="Yes", ISNUMBER(Data!$Q134)), (1-Data!$Q134), 1))</f>
        <v>0</v>
      </c>
      <c r="T134" s="3">
        <f>IF(OR(Data!U134="", Data!$H134="", $G134=""), 0, ((Data!U134*Data!$H134*$G134)/2000) * IF(AND(T$5="Particulate", ISNUMBER(Data!$O134)), (1-Data!$O134), 1) * IF(AND($K$3="Yes", ISNUMBER(Data!$Q134)), (1-Data!$Q134), 1))</f>
        <v>0</v>
      </c>
      <c r="U134" s="3">
        <f>IF(OR(Data!V134="", Data!$H134="", $G134=""), 0, ((Data!V134*Data!$H134*$G134)/2000) * IF(AND(U$5="Particulate", ISNUMBER(Data!$O134)), (1-Data!$O134), 1) * IF(AND($K$3="Yes", ISNUMBER(Data!$Q134)), (1-Data!$Q134), 1))</f>
        <v>0</v>
      </c>
      <c r="V134" s="3">
        <f>IF(OR(Data!W134="", Data!$H134="", $G134=""), 0, ((Data!W134*Data!$H134*$G134)/2000) * IF(AND(V$5="Particulate", ISNUMBER(Data!$O134)), (1-Data!$O134), 1) * IF(AND($K$3="Yes", ISNUMBER(Data!$Q134)), (1-Data!$Q134), 1))</f>
        <v>0</v>
      </c>
      <c r="W134" s="3">
        <f>IF(OR(Data!X134="", Data!$H134="", $G134=""), 0, ((Data!X134*Data!$H134*$G134)/2000) * IF(AND(W$5="Particulate", ISNUMBER(Data!$O134)), (1-Data!$O134), 1) * IF(AND($K$3="Yes", ISNUMBER(Data!$Q134)), (1-Data!$Q134), 1))</f>
        <v>0</v>
      </c>
      <c r="X134" s="3">
        <f>IF(OR(Data!Y134="", Data!$H134="", $G134=""), 0, ((Data!Y134*Data!$H134*$G134)/2000) * IF(AND(X$5="Particulate", ISNUMBER(Data!$O134)), (1-Data!$O134), 1) * IF(AND($K$3="Yes", ISNUMBER(Data!$Q134)), (1-Data!$Q134), 1))</f>
        <v>0</v>
      </c>
      <c r="Y134" s="3">
        <f>IF(OR(Data!Z134="", Data!$H134="", $G134=""), 0, ((Data!Z134*Data!$H134*$G134)/2000) * IF(AND(Y$5="Particulate", ISNUMBER(Data!$O134)), (1-Data!$O134), 1) * IF(AND($K$3="Yes", ISNUMBER(Data!$Q134)), (1-Data!$Q134), 1))</f>
        <v>0</v>
      </c>
      <c r="Z134" s="3">
        <f>IF(OR(Data!AA134="", Data!$H134="", $G134=""), 0, ((Data!AA134*Data!$H134*$G134)/2000) * IF(AND(Z$5="Particulate", ISNUMBER(Data!$O134)), (1-Data!$O134), 1) * IF(AND($K$3="Yes", ISNUMBER(Data!$Q134)), (1-Data!$Q134), 1))</f>
        <v>0</v>
      </c>
      <c r="AA134" s="3">
        <f>IF(OR(Data!AB134="", Data!$H134="", $G134=""), 0, ((Data!AB134*Data!$H134*$G134)/2000) * IF(AND(AA$5="Particulate", ISNUMBER(Data!$O134)), (1-Data!$O134), 1) * IF(AND($K$3="Yes", ISNUMBER(Data!$Q134)), (1-Data!$Q134), 1))</f>
        <v>0</v>
      </c>
      <c r="AB134" s="3">
        <f>IF(OR(Data!AC134="", Data!$H134="", $G134=""), 0, ((Data!AC134*Data!$H134*$G134)/2000) * IF(AND(AB$5="Particulate", ISNUMBER(Data!$O134)), (1-Data!$O134), 1) * IF(AND($K$3="Yes", ISNUMBER(Data!$Q134)), (1-Data!$Q134), 1))</f>
        <v>0</v>
      </c>
      <c r="AC134" s="3">
        <f>IF(OR(Data!AD134="", Data!$H134="", $G134=""), 0, ((Data!AD134*Data!$H134*$G134)/2000) * IF(AND(AC$5="Particulate", ISNUMBER(Data!$O134)), (1-Data!$O134), 1) * IF(AND($K$3="Yes", ISNUMBER(Data!$Q134)), (1-Data!$Q134), 1))</f>
        <v>0</v>
      </c>
      <c r="AD134" s="3">
        <f>IF(OR(Data!AE134="", Data!$H134="", $G134=""), 0, ((Data!AE134*Data!$H134*$G134)/2000) * IF(AND(AD$5="Particulate", ISNUMBER(Data!$O134)), (1-Data!$O134), 1) * IF(AND($K$3="Yes", ISNUMBER(Data!$Q134)), (1-Data!$Q134), 1))</f>
        <v>0</v>
      </c>
      <c r="AE134" s="3">
        <f>IF(OR(Data!AF134="", Data!$H134="", $G134=""), 0, ((Data!AF134*Data!$H134*$G134)/2000) * IF(AND(AE$5="Particulate", ISNUMBER(Data!$O134)), (1-Data!$O134), 1) * IF(AND($K$3="Yes", ISNUMBER(Data!$Q134)), (1-Data!$Q134), 1))</f>
        <v>0</v>
      </c>
      <c r="AF134" s="3">
        <f>IF(OR(Data!AG134="", Data!$H134="", $G134=""), 0, ((Data!AG134*Data!$H134*$G134)/2000) * IF(AND(AF$5="Particulate", ISNUMBER(Data!$O134)), (1-Data!$O134), 1) * IF(AND($K$3="Yes", ISNUMBER(Data!$Q134)), (1-Data!$Q134), 1))</f>
        <v>0</v>
      </c>
      <c r="AG134" s="3">
        <f>IF(OR(Data!AH134="", Data!$H134="", $G134=""), 0, ((Data!AH134*Data!$H134*$G134)/2000) * IF(AND(AG$5="Particulate", ISNUMBER(Data!$O134)), (1-Data!$O134), 1) * IF(AND($K$3="Yes", ISNUMBER(Data!$Q134)), (1-Data!$Q134), 1))</f>
        <v>0</v>
      </c>
      <c r="AH134" s="3">
        <f>IF(OR(Data!AI134="", Data!$H134="", $G134=""), 0, ((Data!AI134*Data!$H134*$G134)/2000) * IF(AND(AH$5="Particulate", ISNUMBER(Data!$O134)), (1-Data!$O134), 1) * IF(AND($K$3="Yes", ISNUMBER(Data!$Q134)), (1-Data!$Q134), 1))</f>
        <v>0</v>
      </c>
      <c r="AI134" s="3">
        <f>IF(OR(Data!AJ134="", Data!$H134="", $G134=""), 0, ((Data!AJ134*Data!$H134*$G134)/2000) * IF(AND(AI$5="Particulate", ISNUMBER(Data!$O134)), (1-Data!$O134), 1) * IF(AND($K$3="Yes", ISNUMBER(Data!$Q134)), (1-Data!$Q134), 1))</f>
        <v>0</v>
      </c>
      <c r="AJ134" s="3">
        <f>IF(OR(Data!AK134="", Data!$H134="", $G134=""), 0, ((Data!AK134*Data!$H134*$G134)/2000) * IF(AND(AJ$5="Particulate", ISNUMBER(Data!$O134)), (1-Data!$O134), 1) * IF(AND($K$3="Yes", ISNUMBER(Data!$Q134)), (1-Data!$Q134), 1))</f>
        <v>0</v>
      </c>
      <c r="AK134" s="3">
        <f>IF(OR(Data!AL134="", Data!$H134="", $G134=""), 0, ((Data!AL134*Data!$H134*$G134)/2000) * IF(AND(AK$5="Particulate", ISNUMBER(Data!$O134)), (1-Data!$O134), 1) * IF(AND($K$3="Yes", ISNUMBER(Data!$Q134)), (1-Data!$Q134), 1))</f>
        <v>0</v>
      </c>
      <c r="AL134" s="3">
        <f>IF(OR(Data!AM134="", Data!$H134="", $G134=""), 0, ((Data!AM134*Data!$H134*$G134)/2000) * IF(AND(AL$5="Particulate", ISNUMBER(Data!$O134)), (1-Data!$O134), 1) * IF(AND($K$3="Yes", ISNUMBER(Data!$Q134)), (1-Data!$Q134), 1))</f>
        <v>0</v>
      </c>
      <c r="AM134" s="3">
        <f>IF(OR(Data!AN134="", Data!$H134="", $G134=""), 0, ((Data!AN134*Data!$H134*$G134)/2000) * IF(AND(AM$5="Particulate", ISNUMBER(Data!$O134)), (1-Data!$O134), 1) * IF(AND($K$3="Yes", ISNUMBER(Data!$Q134)), (1-Data!$Q134), 1))</f>
        <v>0</v>
      </c>
      <c r="AN134" s="3">
        <f>IF(OR(Data!AO134="", Data!$H134="", $G134=""), 0, ((Data!AO134*Data!$H134*$G134)/2000) * IF(AND(AN$5="Particulate", ISNUMBER(Data!$O134)), (1-Data!$O134), 1) * IF(AND($K$3="Yes", ISNUMBER(Data!$Q134)), (1-Data!$Q134), 1))</f>
        <v>0</v>
      </c>
      <c r="AO134" s="3">
        <f>IF(OR(Data!AP134="", Data!$H134="", $G134=""), 0, ((Data!AP134*Data!$H134*$G134)/2000) * IF(AND(AO$5="Particulate", ISNUMBER(Data!$O134)), (1-Data!$O134), 1) * IF(AND($K$3="Yes", ISNUMBER(Data!$Q134)), (1-Data!$Q134), 1))</f>
        <v>0</v>
      </c>
      <c r="AP134" s="3">
        <f>IF(OR(Data!AQ134="", Data!$H134="", $G134=""), 0, ((Data!AQ134*Data!$H134*$G134)/2000) * IF(AND(AP$5="Particulate", ISNUMBER(Data!$O134)), (1-Data!$O134), 1) * IF(AND($K$3="Yes", ISNUMBER(Data!$Q134)), (1-Data!$Q134), 1))</f>
        <v>0</v>
      </c>
      <c r="AQ134" s="3">
        <f>IF(OR(Data!AR134="", Data!$H134="", $G134=""), 0, ((Data!AR134*Data!$H134*$G134)/2000) * IF(AND(AQ$5="Particulate", ISNUMBER(Data!$O134)), (1-Data!$O134), 1) * IF(AND($K$3="Yes", ISNUMBER(Data!$Q134)), (1-Data!$Q134), 1))</f>
        <v>0</v>
      </c>
      <c r="AR134" s="3">
        <f>IF(OR(Data!AS134="", Data!$H134="", $G134=""), 0, ((Data!AS134*Data!$H134*$G134)/2000) * IF(AND(AR$5="Particulate", ISNUMBER(Data!$O134)), (1-Data!$O134), 1) * IF(AND($K$3="Yes", ISNUMBER(Data!$Q134)), (1-Data!$Q134), 1))</f>
        <v>0</v>
      </c>
      <c r="AS134" s="3">
        <f>IF(OR(Data!AT134="", Data!$H134="", $G134=""), 0, ((Data!AT134*Data!$H134*$G134)/2000) * IF(AND(AS$5="Particulate", ISNUMBER(Data!$O134)), (1-Data!$O134), 1) * IF(AND($K$3="Yes", ISNUMBER(Data!$Q134)), (1-Data!$Q134), 1))</f>
        <v>0</v>
      </c>
      <c r="AT134" s="3">
        <f>IF(OR(Data!AU134="", Data!$H134="", $G134=""), 0, ((Data!AU134*Data!$H134*$G134)/2000) * IF(AND(AT$5="Particulate", ISNUMBER(Data!$O134)), (1-Data!$O134), 1) * IF(AND($K$3="Yes", ISNUMBER(Data!$Q134)), (1-Data!$Q134), 1))</f>
        <v>0</v>
      </c>
      <c r="AU134" s="3">
        <f>IF(OR(Data!AV134="", Data!$H134="", $G134=""), 0, ((Data!AV134*Data!$H134*$G134)/2000) * IF(AND(AU$5="Particulate", ISNUMBER(Data!$O134)), (1-Data!$O134), 1) * IF(AND($K$3="Yes", ISNUMBER(Data!$Q134)), (1-Data!$Q134), 1))</f>
        <v>0</v>
      </c>
      <c r="AV134" s="3">
        <f>IF(OR(Data!AW134="", Data!$H134="", $G134=""), 0, ((Data!AW134*Data!$H134*$G134)/2000) * IF(AND(AV$5="Particulate", ISNUMBER(Data!$O134)), (1-Data!$O134), 1) * IF(AND($K$3="Yes", ISNUMBER(Data!$Q134)), (1-Data!$Q134), 1))</f>
        <v>0</v>
      </c>
      <c r="AW134" s="3">
        <f>IF(OR(Data!AX134="", Data!$H134="", $G134=""), 0, ((Data!AX134*Data!$H134*$G134)/2000) * IF(AND(AW$5="Particulate", ISNUMBER(Data!$O134)), (1-Data!$O134), 1) * IF(AND($K$3="Yes", ISNUMBER(Data!$Q134)), (1-Data!$Q134), 1))</f>
        <v>0</v>
      </c>
      <c r="AX134" s="3">
        <f>IF(OR(Data!AY134="", Data!$H134="", $G134=""), 0, ((Data!AY134*Data!$H134*$G134)/2000) * IF(AND(AX$5="Particulate", ISNUMBER(Data!$O134)), (1-Data!$O134), 1) * IF(AND($K$3="Yes", ISNUMBER(Data!$Q134)), (1-Data!$Q134), 1))</f>
        <v>0</v>
      </c>
      <c r="AY134" s="3">
        <f>IF(OR(Data!AZ134="", Data!$H134="", $G134=""), 0, ((Data!AZ134*Data!$H134*$G134)/2000) * IF(AND(AY$5="Particulate", ISNUMBER(Data!$O134)), (1-Data!$O134), 1) * IF(AND($K$3="Yes", ISNUMBER(Data!$Q134)), (1-Data!$Q134), 1))</f>
        <v>0</v>
      </c>
      <c r="AZ134" s="3">
        <f>IF(OR(Data!BA134="", Data!$H134="", $G134=""), 0, ((Data!BA134*Data!$H134*$G134)/2000) * IF(AND(AZ$5="Particulate", ISNUMBER(Data!$O134)), (1-Data!$O134), 1) * IF(AND($K$3="Yes", ISNUMBER(Data!$Q134)), (1-Data!$Q134), 1))</f>
        <v>0</v>
      </c>
      <c r="BA134" s="3">
        <f>IF(OR(Data!BB134="", Data!$H134="", $G134=""), 0, ((Data!BB134*Data!$H134*$G134)/2000) * IF(AND(BA$5="Particulate", ISNUMBER(Data!$O134)), (1-Data!$O134), 1) * IF(AND($K$3="Yes", ISNUMBER(Data!$Q134)), (1-Data!$Q134), 1))</f>
        <v>0</v>
      </c>
      <c r="BB134" s="3">
        <f>IF(OR(Data!BC134="", Data!$H134="", $G134=""), 0, ((Data!BC134*Data!$H134*$G134)/2000) * IF(AND(BB$5="Particulate", ISNUMBER(Data!$O134)), (1-Data!$O134), 1) * IF(AND($K$3="Yes", ISNUMBER(Data!$Q134)), (1-Data!$Q134), 1))</f>
        <v>0</v>
      </c>
      <c r="BC134" s="3">
        <f>IF(OR(Data!BD134="", Data!$H134="", $G134=""), 0, ((Data!BD134*Data!$H134*$G134)/2000) * IF(AND(BC$5="Particulate", ISNUMBER(Data!$O134)), (1-Data!$O134), 1) * IF(AND($K$3="Yes", ISNUMBER(Data!$Q134)), (1-Data!$Q134), 1))</f>
        <v>0</v>
      </c>
      <c r="BD134" s="3">
        <f>IF(OR(Data!BE134="", Data!$H134="", $G134=""), 0, ((Data!BE134*Data!$H134*$G134)/2000) * IF(AND(BD$5="Particulate", ISNUMBER(Data!$O134)), (1-Data!$O134), 1) * IF(AND($K$3="Yes", ISNUMBER(Data!$Q134)), (1-Data!$Q134), 1))</f>
        <v>0</v>
      </c>
      <c r="BE134" s="3">
        <f>IF(OR(Data!BF134="", Data!$H134="", $G134=""), 0, ((Data!BF134*Data!$H134*$G134)/2000) * IF(AND(BE$5="Particulate", ISNUMBER(Data!$O134)), (1-Data!$O134), 1) * IF(AND($K$3="Yes", ISNUMBER(Data!$Q134)), (1-Data!$Q134), 1))</f>
        <v>0</v>
      </c>
      <c r="BF134" s="3">
        <f>IF(OR(Data!BG134="", Data!$H134="", $G134=""), 0, ((Data!BG134*Data!$H134*$G134)/2000) * IF(AND(BF$5="Particulate", ISNUMBER(Data!$O134)), (1-Data!$O134), 1) * IF(AND($K$3="Yes", ISNUMBER(Data!$Q134)), (1-Data!$Q134), 1))</f>
        <v>0</v>
      </c>
      <c r="BG134" s="3">
        <f>IF(OR(Data!BH134="", Data!$H134="", $G134=""), 0, ((Data!BH134*Data!$H134*$G134)/2000) * IF(AND(BG$5="Particulate", ISNUMBER(Data!$O134)), (1-Data!$O134), 1) * IF(AND($K$3="Yes", ISNUMBER(Data!$Q134)), (1-Data!$Q134), 1))</f>
        <v>0</v>
      </c>
      <c r="BH134" s="3">
        <f>IF(OR(Data!BI134="", Data!$H134="", $G134=""), 0, ((Data!BI134*Data!$H134*$G134)/2000) * IF(AND(BH$5="Particulate", ISNUMBER(Data!$O134)), (1-Data!$O134), 1) * IF(AND($K$3="Yes", ISNUMBER(Data!$Q134)), (1-Data!$Q134), 1))</f>
        <v>0</v>
      </c>
      <c r="BI134" s="3">
        <f>IF(OR(Data!BJ134="", Data!$H134="", $G134=""), 0, ((Data!BJ134*Data!$H134*$G134)/2000) * IF(AND(BI$5="Particulate", ISNUMBER(Data!$O134)), (1-Data!$O134), 1) * IF(AND($K$3="Yes", ISNUMBER(Data!$Q134)), (1-Data!$Q134), 1))</f>
        <v>0</v>
      </c>
      <c r="BJ134" s="3">
        <f>IF(OR(Data!BK134="", Data!$H134="", $G134=""), 0, ((Data!BK134*Data!$H134*$G134)/2000) * IF(AND(BJ$5="Particulate", ISNUMBER(Data!$O134)), (1-Data!$O134), 1) * IF(AND($K$3="Yes", ISNUMBER(Data!$Q134)), (1-Data!$Q134), 1))</f>
        <v>0</v>
      </c>
      <c r="BK134" s="3">
        <f>IF(OR(Data!BL134="", Data!$H134="", $G134=""), 0, ((Data!BL134*Data!$H134*$G134)/2000) * IF(AND(BK$5="Particulate", ISNUMBER(Data!$O134)), (1-Data!$O134), 1) * IF(AND($K$3="Yes", ISNUMBER(Data!$Q134)), (1-Data!$Q134), 1))</f>
        <v>0</v>
      </c>
      <c r="BL134" s="3">
        <f>IF(OR(Data!BM134="", Data!$H134="", $G134=""), 0, ((Data!BM134*Data!$H134*$G134)/2000) * IF(AND(BL$5="Particulate", ISNUMBER(Data!$O134)), (1-Data!$O134), 1) * IF(AND($K$3="Yes", ISNUMBER(Data!$Q134)), (1-Data!$Q134), 1))</f>
        <v>0</v>
      </c>
      <c r="BM134" s="3">
        <f>IF(OR(Data!BN134="", Data!$H134="", $G134=""), 0, ((Data!BN134*Data!$H134*$G134)/2000) * IF(AND(BM$5="Particulate", ISNUMBER(Data!$O134)), (1-Data!$O134), 1) * IF(AND($K$3="Yes", ISNUMBER(Data!$Q134)), (1-Data!$Q134), 1))</f>
        <v>0</v>
      </c>
      <c r="BN134" s="3">
        <f>IF(OR(Data!BO134="", Data!$H134="", $G134=""), 0, ((Data!BO134*Data!$H134*$G134)/2000) * IF(AND(BN$5="Particulate", ISNUMBER(Data!$O134)), (1-Data!$O134), 1) * IF(AND($K$3="Yes", ISNUMBER(Data!$Q134)), (1-Data!$Q134), 1))</f>
        <v>0</v>
      </c>
      <c r="BO134" s="3">
        <f>IF(OR(Data!BP134="", Data!$H134="", $G134=""), 0, ((Data!BP134*Data!$H134*$G134)/2000) * IF(AND(BO$5="Particulate", ISNUMBER(Data!$O134)), (1-Data!$O134), 1) * IF(AND($K$3="Yes", ISNUMBER(Data!$Q134)), (1-Data!$Q134), 1))</f>
        <v>0</v>
      </c>
      <c r="BP134" s="3">
        <f>IF(OR(Data!BQ134="", Data!$H134="", $G134=""), 0, ((Data!BQ134*Data!$H134*$G134)/2000) * IF(AND(BP$5="Particulate", ISNUMBER(Data!$O134)), (1-Data!$O134), 1) * IF(AND($K$3="Yes", ISNUMBER(Data!$Q134)), (1-Data!$Q134), 1))</f>
        <v>0</v>
      </c>
      <c r="BQ134" s="3">
        <f>IF(OR(Data!BR134="", Data!$H134="", $G134=""), 0, ((Data!BR134*Data!$H134*$G134)/2000) * IF(AND(BQ$5="Particulate", ISNUMBER(Data!$O134)), (1-Data!$O134), 1) * IF(AND($K$3="Yes", ISNUMBER(Data!$Q134)), (1-Data!$Q134), 1))</f>
        <v>0</v>
      </c>
      <c r="BR134" s="3">
        <f>IF(OR(Data!BS134="", Data!$H134="", $G134=""), 0, ((Data!BS134*Data!$H134*$G134)/2000) * IF(AND(BR$5="Particulate", ISNUMBER(Data!$O134)), (1-Data!$O134), 1) * IF(AND($K$3="Yes", ISNUMBER(Data!$Q134)), (1-Data!$Q134), 1))</f>
        <v>0</v>
      </c>
      <c r="BS134" s="3">
        <f>IF(OR(Data!BT134="", Data!$H134="", $G134=""), 0, ((Data!BT134*Data!$H134*$G134)/2000) * IF(AND(BS$5="Particulate", ISNUMBER(Data!$O134)), (1-Data!$O134), 1) * IF(AND($K$3="Yes", ISNUMBER(Data!$Q134)), (1-Data!$Q134), 1))</f>
        <v>0</v>
      </c>
      <c r="BT134" s="3">
        <f>IF(OR(Data!BU134="", Data!$H134="", $G134=""), 0, ((Data!BU134*Data!$H134*$G134)/2000) * IF(AND(BT$5="Particulate", ISNUMBER(Data!$O134)), (1-Data!$O134), 1) * IF(AND($K$3="Yes", ISNUMBER(Data!$Q134)), (1-Data!$Q134), 1))</f>
        <v>0</v>
      </c>
      <c r="BU134" s="3">
        <f>IF(OR(Data!BV134="", Data!$H134="", $G134=""), 0, ((Data!BV134*Data!$H134*$G134)/2000) * IF(AND(BU$5="Particulate", ISNUMBER(Data!$O134)), (1-Data!$O134), 1) * IF(AND($K$3="Yes", ISNUMBER(Data!$Q134)), (1-Data!$Q134), 1))</f>
        <v>0</v>
      </c>
      <c r="BV134" s="3">
        <f>IF(OR(Data!BW134="", Data!$H134="", $G134=""), 0, ((Data!BW134*Data!$H134*$G134)/2000) * IF(AND(BV$5="Particulate", ISNUMBER(Data!$O134)), (1-Data!$O134), 1) * IF(AND($K$3="Yes", ISNUMBER(Data!$Q134)), (1-Data!$Q134), 1))</f>
        <v>0</v>
      </c>
      <c r="BW134" s="3">
        <f>IF(OR(Data!BX134="", Data!$H134="", $G134=""), 0, ((Data!BX134*Data!$H134*$G134)/2000) * IF(AND(BW$5="Particulate", ISNUMBER(Data!$O134)), (1-Data!$O134), 1) * IF(AND($K$3="Yes", ISNUMBER(Data!$Q134)), (1-Data!$Q134), 1))</f>
        <v>0</v>
      </c>
      <c r="BX134" s="3">
        <f>IF(OR(Data!BY134="", Data!$H134="", $G134=""), 0, ((Data!BY134*Data!$H134*$G134)/2000) * IF(AND(BX$5="Particulate", ISNUMBER(Data!$O134)), (1-Data!$O134), 1) * IF(AND($K$3="Yes", ISNUMBER(Data!$Q134)), (1-Data!$Q134), 1))</f>
        <v>0</v>
      </c>
      <c r="BY134" s="3">
        <f>IF(OR(Data!BZ134="", Data!$H134="", $G134=""), 0, ((Data!BZ134*Data!$H134*$G134)/2000) * IF(AND(BY$5="Particulate", ISNUMBER(Data!$O134)), (1-Data!$O134), 1) * IF(AND($K$3="Yes", ISNUMBER(Data!$Q134)), (1-Data!$Q134), 1))</f>
        <v>0</v>
      </c>
      <c r="BZ134" s="3">
        <f>IF(OR(Data!CA134="", Data!$H134="", $G134=""), 0, ((Data!CA134*Data!$H134*$G134)/2000) * IF(AND(BZ$5="Particulate", ISNUMBER(Data!$O134)), (1-Data!$O134), 1) * IF(AND($K$3="Yes", ISNUMBER(Data!$Q134)), (1-Data!$Q134), 1))</f>
        <v>0</v>
      </c>
    </row>
    <row r="135" spans="1:78" x14ac:dyDescent="0.25">
      <c r="A135" s="347">
        <f>Data!A135</f>
        <v>127</v>
      </c>
      <c r="B135" s="108">
        <f>Data!B135</f>
        <v>0</v>
      </c>
      <c r="C135" s="108">
        <f>Data!C135</f>
        <v>0</v>
      </c>
      <c r="D135" s="108">
        <f>Data!D135</f>
        <v>0</v>
      </c>
      <c r="E135" s="108">
        <f>Data!E135</f>
        <v>0</v>
      </c>
      <c r="F135" s="108">
        <f>Data!F135</f>
        <v>0</v>
      </c>
      <c r="G135" s="189"/>
      <c r="Q135" s="365">
        <f>IF(ISNUMBER(Data!$K135), (Data!$K135*$G135)/2000, IF(AND(ISNUMBER(Data!$H135), ISNUMBER(Data!$I135)), (Data!$H135*Data!$I135*$G135)/2000, 0))</f>
        <v>0</v>
      </c>
      <c r="R135" s="17">
        <f>IF(ISNUMBER(Data!$L135), (Data!$L135*$G135)/2000, IF(AND(ISNUMBER(Data!$H135), ISNUMBER(Data!$J135)), (Data!$H135*Data!$J135*$G135)/2000, 0)) * IF(ISNUMBER(Data!$O135), 1-Data!$O135, 1) * IF(AND($K$3="yes",ISNUMBER(Data!$Q135)),(1-Data!$Q135),1)</f>
        <v>0</v>
      </c>
      <c r="S135" s="3">
        <f>IF(OR(Data!T135="", Data!$H135="", $G135=""), 0, ((Data!T135*Data!$H135*$G135)/2000) * IF(AND(S$5="Particulate", ISNUMBER(Data!$O135)), (1-Data!$O135), 1) * IF(AND($K$3="Yes", ISNUMBER(Data!$Q135)), (1-Data!$Q135), 1))</f>
        <v>0</v>
      </c>
      <c r="T135" s="3">
        <f>IF(OR(Data!U135="", Data!$H135="", $G135=""), 0, ((Data!U135*Data!$H135*$G135)/2000) * IF(AND(T$5="Particulate", ISNUMBER(Data!$O135)), (1-Data!$O135), 1) * IF(AND($K$3="Yes", ISNUMBER(Data!$Q135)), (1-Data!$Q135), 1))</f>
        <v>0</v>
      </c>
      <c r="U135" s="3">
        <f>IF(OR(Data!V135="", Data!$H135="", $G135=""), 0, ((Data!V135*Data!$H135*$G135)/2000) * IF(AND(U$5="Particulate", ISNUMBER(Data!$O135)), (1-Data!$O135), 1) * IF(AND($K$3="Yes", ISNUMBER(Data!$Q135)), (1-Data!$Q135), 1))</f>
        <v>0</v>
      </c>
      <c r="V135" s="3">
        <f>IF(OR(Data!W135="", Data!$H135="", $G135=""), 0, ((Data!W135*Data!$H135*$G135)/2000) * IF(AND(V$5="Particulate", ISNUMBER(Data!$O135)), (1-Data!$O135), 1) * IF(AND($K$3="Yes", ISNUMBER(Data!$Q135)), (1-Data!$Q135), 1))</f>
        <v>0</v>
      </c>
      <c r="W135" s="3">
        <f>IF(OR(Data!X135="", Data!$H135="", $G135=""), 0, ((Data!X135*Data!$H135*$G135)/2000) * IF(AND(W$5="Particulate", ISNUMBER(Data!$O135)), (1-Data!$O135), 1) * IF(AND($K$3="Yes", ISNUMBER(Data!$Q135)), (1-Data!$Q135), 1))</f>
        <v>0</v>
      </c>
      <c r="X135" s="3">
        <f>IF(OR(Data!Y135="", Data!$H135="", $G135=""), 0, ((Data!Y135*Data!$H135*$G135)/2000) * IF(AND(X$5="Particulate", ISNUMBER(Data!$O135)), (1-Data!$O135), 1) * IF(AND($K$3="Yes", ISNUMBER(Data!$Q135)), (1-Data!$Q135), 1))</f>
        <v>0</v>
      </c>
      <c r="Y135" s="3">
        <f>IF(OR(Data!Z135="", Data!$H135="", $G135=""), 0, ((Data!Z135*Data!$H135*$G135)/2000) * IF(AND(Y$5="Particulate", ISNUMBER(Data!$O135)), (1-Data!$O135), 1) * IF(AND($K$3="Yes", ISNUMBER(Data!$Q135)), (1-Data!$Q135), 1))</f>
        <v>0</v>
      </c>
      <c r="Z135" s="3">
        <f>IF(OR(Data!AA135="", Data!$H135="", $G135=""), 0, ((Data!AA135*Data!$H135*$G135)/2000) * IF(AND(Z$5="Particulate", ISNUMBER(Data!$O135)), (1-Data!$O135), 1) * IF(AND($K$3="Yes", ISNUMBER(Data!$Q135)), (1-Data!$Q135), 1))</f>
        <v>0</v>
      </c>
      <c r="AA135" s="3">
        <f>IF(OR(Data!AB135="", Data!$H135="", $G135=""), 0, ((Data!AB135*Data!$H135*$G135)/2000) * IF(AND(AA$5="Particulate", ISNUMBER(Data!$O135)), (1-Data!$O135), 1) * IF(AND($K$3="Yes", ISNUMBER(Data!$Q135)), (1-Data!$Q135), 1))</f>
        <v>0</v>
      </c>
      <c r="AB135" s="3">
        <f>IF(OR(Data!AC135="", Data!$H135="", $G135=""), 0, ((Data!AC135*Data!$H135*$G135)/2000) * IF(AND(AB$5="Particulate", ISNUMBER(Data!$O135)), (1-Data!$O135), 1) * IF(AND($K$3="Yes", ISNUMBER(Data!$Q135)), (1-Data!$Q135), 1))</f>
        <v>0</v>
      </c>
      <c r="AC135" s="3">
        <f>IF(OR(Data!AD135="", Data!$H135="", $G135=""), 0, ((Data!AD135*Data!$H135*$G135)/2000) * IF(AND(AC$5="Particulate", ISNUMBER(Data!$O135)), (1-Data!$O135), 1) * IF(AND($K$3="Yes", ISNUMBER(Data!$Q135)), (1-Data!$Q135), 1))</f>
        <v>0</v>
      </c>
      <c r="AD135" s="3">
        <f>IF(OR(Data!AE135="", Data!$H135="", $G135=""), 0, ((Data!AE135*Data!$H135*$G135)/2000) * IF(AND(AD$5="Particulate", ISNUMBER(Data!$O135)), (1-Data!$O135), 1) * IF(AND($K$3="Yes", ISNUMBER(Data!$Q135)), (1-Data!$Q135), 1))</f>
        <v>0</v>
      </c>
      <c r="AE135" s="3">
        <f>IF(OR(Data!AF135="", Data!$H135="", $G135=""), 0, ((Data!AF135*Data!$H135*$G135)/2000) * IF(AND(AE$5="Particulate", ISNUMBER(Data!$O135)), (1-Data!$O135), 1) * IF(AND($K$3="Yes", ISNUMBER(Data!$Q135)), (1-Data!$Q135), 1))</f>
        <v>0</v>
      </c>
      <c r="AF135" s="3">
        <f>IF(OR(Data!AG135="", Data!$H135="", $G135=""), 0, ((Data!AG135*Data!$H135*$G135)/2000) * IF(AND(AF$5="Particulate", ISNUMBER(Data!$O135)), (1-Data!$O135), 1) * IF(AND($K$3="Yes", ISNUMBER(Data!$Q135)), (1-Data!$Q135), 1))</f>
        <v>0</v>
      </c>
      <c r="AG135" s="3">
        <f>IF(OR(Data!AH135="", Data!$H135="", $G135=""), 0, ((Data!AH135*Data!$H135*$G135)/2000) * IF(AND(AG$5="Particulate", ISNUMBER(Data!$O135)), (1-Data!$O135), 1) * IF(AND($K$3="Yes", ISNUMBER(Data!$Q135)), (1-Data!$Q135), 1))</f>
        <v>0</v>
      </c>
      <c r="AH135" s="3">
        <f>IF(OR(Data!AI135="", Data!$H135="", $G135=""), 0, ((Data!AI135*Data!$H135*$G135)/2000) * IF(AND(AH$5="Particulate", ISNUMBER(Data!$O135)), (1-Data!$O135), 1) * IF(AND($K$3="Yes", ISNUMBER(Data!$Q135)), (1-Data!$Q135), 1))</f>
        <v>0</v>
      </c>
      <c r="AI135" s="3">
        <f>IF(OR(Data!AJ135="", Data!$H135="", $G135=""), 0, ((Data!AJ135*Data!$H135*$G135)/2000) * IF(AND(AI$5="Particulate", ISNUMBER(Data!$O135)), (1-Data!$O135), 1) * IF(AND($K$3="Yes", ISNUMBER(Data!$Q135)), (1-Data!$Q135), 1))</f>
        <v>0</v>
      </c>
      <c r="AJ135" s="3">
        <f>IF(OR(Data!AK135="", Data!$H135="", $G135=""), 0, ((Data!AK135*Data!$H135*$G135)/2000) * IF(AND(AJ$5="Particulate", ISNUMBER(Data!$O135)), (1-Data!$O135), 1) * IF(AND($K$3="Yes", ISNUMBER(Data!$Q135)), (1-Data!$Q135), 1))</f>
        <v>0</v>
      </c>
      <c r="AK135" s="3">
        <f>IF(OR(Data!AL135="", Data!$H135="", $G135=""), 0, ((Data!AL135*Data!$H135*$G135)/2000) * IF(AND(AK$5="Particulate", ISNUMBER(Data!$O135)), (1-Data!$O135), 1) * IF(AND($K$3="Yes", ISNUMBER(Data!$Q135)), (1-Data!$Q135), 1))</f>
        <v>0</v>
      </c>
      <c r="AL135" s="3">
        <f>IF(OR(Data!AM135="", Data!$H135="", $G135=""), 0, ((Data!AM135*Data!$H135*$G135)/2000) * IF(AND(AL$5="Particulate", ISNUMBER(Data!$O135)), (1-Data!$O135), 1) * IF(AND($K$3="Yes", ISNUMBER(Data!$Q135)), (1-Data!$Q135), 1))</f>
        <v>0</v>
      </c>
      <c r="AM135" s="3">
        <f>IF(OR(Data!AN135="", Data!$H135="", $G135=""), 0, ((Data!AN135*Data!$H135*$G135)/2000) * IF(AND(AM$5="Particulate", ISNUMBER(Data!$O135)), (1-Data!$O135), 1) * IF(AND($K$3="Yes", ISNUMBER(Data!$Q135)), (1-Data!$Q135), 1))</f>
        <v>0</v>
      </c>
      <c r="AN135" s="3">
        <f>IF(OR(Data!AO135="", Data!$H135="", $G135=""), 0, ((Data!AO135*Data!$H135*$G135)/2000) * IF(AND(AN$5="Particulate", ISNUMBER(Data!$O135)), (1-Data!$O135), 1) * IF(AND($K$3="Yes", ISNUMBER(Data!$Q135)), (1-Data!$Q135), 1))</f>
        <v>0</v>
      </c>
      <c r="AO135" s="3">
        <f>IF(OR(Data!AP135="", Data!$H135="", $G135=""), 0, ((Data!AP135*Data!$H135*$G135)/2000) * IF(AND(AO$5="Particulate", ISNUMBER(Data!$O135)), (1-Data!$O135), 1) * IF(AND($K$3="Yes", ISNUMBER(Data!$Q135)), (1-Data!$Q135), 1))</f>
        <v>0</v>
      </c>
      <c r="AP135" s="3">
        <f>IF(OR(Data!AQ135="", Data!$H135="", $G135=""), 0, ((Data!AQ135*Data!$H135*$G135)/2000) * IF(AND(AP$5="Particulate", ISNUMBER(Data!$O135)), (1-Data!$O135), 1) * IF(AND($K$3="Yes", ISNUMBER(Data!$Q135)), (1-Data!$Q135), 1))</f>
        <v>0</v>
      </c>
      <c r="AQ135" s="3">
        <f>IF(OR(Data!AR135="", Data!$H135="", $G135=""), 0, ((Data!AR135*Data!$H135*$G135)/2000) * IF(AND(AQ$5="Particulate", ISNUMBER(Data!$O135)), (1-Data!$O135), 1) * IF(AND($K$3="Yes", ISNUMBER(Data!$Q135)), (1-Data!$Q135), 1))</f>
        <v>0</v>
      </c>
      <c r="AR135" s="3">
        <f>IF(OR(Data!AS135="", Data!$H135="", $G135=""), 0, ((Data!AS135*Data!$H135*$G135)/2000) * IF(AND(AR$5="Particulate", ISNUMBER(Data!$O135)), (1-Data!$O135), 1) * IF(AND($K$3="Yes", ISNUMBER(Data!$Q135)), (1-Data!$Q135), 1))</f>
        <v>0</v>
      </c>
      <c r="AS135" s="3">
        <f>IF(OR(Data!AT135="", Data!$H135="", $G135=""), 0, ((Data!AT135*Data!$H135*$G135)/2000) * IF(AND(AS$5="Particulate", ISNUMBER(Data!$O135)), (1-Data!$O135), 1) * IF(AND($K$3="Yes", ISNUMBER(Data!$Q135)), (1-Data!$Q135), 1))</f>
        <v>0</v>
      </c>
      <c r="AT135" s="3">
        <f>IF(OR(Data!AU135="", Data!$H135="", $G135=""), 0, ((Data!AU135*Data!$H135*$G135)/2000) * IF(AND(AT$5="Particulate", ISNUMBER(Data!$O135)), (1-Data!$O135), 1) * IF(AND($K$3="Yes", ISNUMBER(Data!$Q135)), (1-Data!$Q135), 1))</f>
        <v>0</v>
      </c>
      <c r="AU135" s="3">
        <f>IF(OR(Data!AV135="", Data!$H135="", $G135=""), 0, ((Data!AV135*Data!$H135*$G135)/2000) * IF(AND(AU$5="Particulate", ISNUMBER(Data!$O135)), (1-Data!$O135), 1) * IF(AND($K$3="Yes", ISNUMBER(Data!$Q135)), (1-Data!$Q135), 1))</f>
        <v>0</v>
      </c>
      <c r="AV135" s="3">
        <f>IF(OR(Data!AW135="", Data!$H135="", $G135=""), 0, ((Data!AW135*Data!$H135*$G135)/2000) * IF(AND(AV$5="Particulate", ISNUMBER(Data!$O135)), (1-Data!$O135), 1) * IF(AND($K$3="Yes", ISNUMBER(Data!$Q135)), (1-Data!$Q135), 1))</f>
        <v>0</v>
      </c>
      <c r="AW135" s="3">
        <f>IF(OR(Data!AX135="", Data!$H135="", $G135=""), 0, ((Data!AX135*Data!$H135*$G135)/2000) * IF(AND(AW$5="Particulate", ISNUMBER(Data!$O135)), (1-Data!$O135), 1) * IF(AND($K$3="Yes", ISNUMBER(Data!$Q135)), (1-Data!$Q135), 1))</f>
        <v>0</v>
      </c>
      <c r="AX135" s="3">
        <f>IF(OR(Data!AY135="", Data!$H135="", $G135=""), 0, ((Data!AY135*Data!$H135*$G135)/2000) * IF(AND(AX$5="Particulate", ISNUMBER(Data!$O135)), (1-Data!$O135), 1) * IF(AND($K$3="Yes", ISNUMBER(Data!$Q135)), (1-Data!$Q135), 1))</f>
        <v>0</v>
      </c>
      <c r="AY135" s="3">
        <f>IF(OR(Data!AZ135="", Data!$H135="", $G135=""), 0, ((Data!AZ135*Data!$H135*$G135)/2000) * IF(AND(AY$5="Particulate", ISNUMBER(Data!$O135)), (1-Data!$O135), 1) * IF(AND($K$3="Yes", ISNUMBER(Data!$Q135)), (1-Data!$Q135), 1))</f>
        <v>0</v>
      </c>
      <c r="AZ135" s="3">
        <f>IF(OR(Data!BA135="", Data!$H135="", $G135=""), 0, ((Data!BA135*Data!$H135*$G135)/2000) * IF(AND(AZ$5="Particulate", ISNUMBER(Data!$O135)), (1-Data!$O135), 1) * IF(AND($K$3="Yes", ISNUMBER(Data!$Q135)), (1-Data!$Q135), 1))</f>
        <v>0</v>
      </c>
      <c r="BA135" s="3">
        <f>IF(OR(Data!BB135="", Data!$H135="", $G135=""), 0, ((Data!BB135*Data!$H135*$G135)/2000) * IF(AND(BA$5="Particulate", ISNUMBER(Data!$O135)), (1-Data!$O135), 1) * IF(AND($K$3="Yes", ISNUMBER(Data!$Q135)), (1-Data!$Q135), 1))</f>
        <v>0</v>
      </c>
      <c r="BB135" s="3">
        <f>IF(OR(Data!BC135="", Data!$H135="", $G135=""), 0, ((Data!BC135*Data!$H135*$G135)/2000) * IF(AND(BB$5="Particulate", ISNUMBER(Data!$O135)), (1-Data!$O135), 1) * IF(AND($K$3="Yes", ISNUMBER(Data!$Q135)), (1-Data!$Q135), 1))</f>
        <v>0</v>
      </c>
      <c r="BC135" s="3">
        <f>IF(OR(Data!BD135="", Data!$H135="", $G135=""), 0, ((Data!BD135*Data!$H135*$G135)/2000) * IF(AND(BC$5="Particulate", ISNUMBER(Data!$O135)), (1-Data!$O135), 1) * IF(AND($K$3="Yes", ISNUMBER(Data!$Q135)), (1-Data!$Q135), 1))</f>
        <v>0</v>
      </c>
      <c r="BD135" s="3">
        <f>IF(OR(Data!BE135="", Data!$H135="", $G135=""), 0, ((Data!BE135*Data!$H135*$G135)/2000) * IF(AND(BD$5="Particulate", ISNUMBER(Data!$O135)), (1-Data!$O135), 1) * IF(AND($K$3="Yes", ISNUMBER(Data!$Q135)), (1-Data!$Q135), 1))</f>
        <v>0</v>
      </c>
      <c r="BE135" s="3">
        <f>IF(OR(Data!BF135="", Data!$H135="", $G135=""), 0, ((Data!BF135*Data!$H135*$G135)/2000) * IF(AND(BE$5="Particulate", ISNUMBER(Data!$O135)), (1-Data!$O135), 1) * IF(AND($K$3="Yes", ISNUMBER(Data!$Q135)), (1-Data!$Q135), 1))</f>
        <v>0</v>
      </c>
      <c r="BF135" s="3">
        <f>IF(OR(Data!BG135="", Data!$H135="", $G135=""), 0, ((Data!BG135*Data!$H135*$G135)/2000) * IF(AND(BF$5="Particulate", ISNUMBER(Data!$O135)), (1-Data!$O135), 1) * IF(AND($K$3="Yes", ISNUMBER(Data!$Q135)), (1-Data!$Q135), 1))</f>
        <v>0</v>
      </c>
      <c r="BG135" s="3">
        <f>IF(OR(Data!BH135="", Data!$H135="", $G135=""), 0, ((Data!BH135*Data!$H135*$G135)/2000) * IF(AND(BG$5="Particulate", ISNUMBER(Data!$O135)), (1-Data!$O135), 1) * IF(AND($K$3="Yes", ISNUMBER(Data!$Q135)), (1-Data!$Q135), 1))</f>
        <v>0</v>
      </c>
      <c r="BH135" s="3">
        <f>IF(OR(Data!BI135="", Data!$H135="", $G135=""), 0, ((Data!BI135*Data!$H135*$G135)/2000) * IF(AND(BH$5="Particulate", ISNUMBER(Data!$O135)), (1-Data!$O135), 1) * IF(AND($K$3="Yes", ISNUMBER(Data!$Q135)), (1-Data!$Q135), 1))</f>
        <v>0</v>
      </c>
      <c r="BI135" s="3">
        <f>IF(OR(Data!BJ135="", Data!$H135="", $G135=""), 0, ((Data!BJ135*Data!$H135*$G135)/2000) * IF(AND(BI$5="Particulate", ISNUMBER(Data!$O135)), (1-Data!$O135), 1) * IF(AND($K$3="Yes", ISNUMBER(Data!$Q135)), (1-Data!$Q135), 1))</f>
        <v>0</v>
      </c>
      <c r="BJ135" s="3">
        <f>IF(OR(Data!BK135="", Data!$H135="", $G135=""), 0, ((Data!BK135*Data!$H135*$G135)/2000) * IF(AND(BJ$5="Particulate", ISNUMBER(Data!$O135)), (1-Data!$O135), 1) * IF(AND($K$3="Yes", ISNUMBER(Data!$Q135)), (1-Data!$Q135), 1))</f>
        <v>0</v>
      </c>
      <c r="BK135" s="3">
        <f>IF(OR(Data!BL135="", Data!$H135="", $G135=""), 0, ((Data!BL135*Data!$H135*$G135)/2000) * IF(AND(BK$5="Particulate", ISNUMBER(Data!$O135)), (1-Data!$O135), 1) * IF(AND($K$3="Yes", ISNUMBER(Data!$Q135)), (1-Data!$Q135), 1))</f>
        <v>0</v>
      </c>
      <c r="BL135" s="3">
        <f>IF(OR(Data!BM135="", Data!$H135="", $G135=""), 0, ((Data!BM135*Data!$H135*$G135)/2000) * IF(AND(BL$5="Particulate", ISNUMBER(Data!$O135)), (1-Data!$O135), 1) * IF(AND($K$3="Yes", ISNUMBER(Data!$Q135)), (1-Data!$Q135), 1))</f>
        <v>0</v>
      </c>
      <c r="BM135" s="3">
        <f>IF(OR(Data!BN135="", Data!$H135="", $G135=""), 0, ((Data!BN135*Data!$H135*$G135)/2000) * IF(AND(BM$5="Particulate", ISNUMBER(Data!$O135)), (1-Data!$O135), 1) * IF(AND($K$3="Yes", ISNUMBER(Data!$Q135)), (1-Data!$Q135), 1))</f>
        <v>0</v>
      </c>
      <c r="BN135" s="3">
        <f>IF(OR(Data!BO135="", Data!$H135="", $G135=""), 0, ((Data!BO135*Data!$H135*$G135)/2000) * IF(AND(BN$5="Particulate", ISNUMBER(Data!$O135)), (1-Data!$O135), 1) * IF(AND($K$3="Yes", ISNUMBER(Data!$Q135)), (1-Data!$Q135), 1))</f>
        <v>0</v>
      </c>
      <c r="BO135" s="3">
        <f>IF(OR(Data!BP135="", Data!$H135="", $G135=""), 0, ((Data!BP135*Data!$H135*$G135)/2000) * IF(AND(BO$5="Particulate", ISNUMBER(Data!$O135)), (1-Data!$O135), 1) * IF(AND($K$3="Yes", ISNUMBER(Data!$Q135)), (1-Data!$Q135), 1))</f>
        <v>0</v>
      </c>
      <c r="BP135" s="3">
        <f>IF(OR(Data!BQ135="", Data!$H135="", $G135=""), 0, ((Data!BQ135*Data!$H135*$G135)/2000) * IF(AND(BP$5="Particulate", ISNUMBER(Data!$O135)), (1-Data!$O135), 1) * IF(AND($K$3="Yes", ISNUMBER(Data!$Q135)), (1-Data!$Q135), 1))</f>
        <v>0</v>
      </c>
      <c r="BQ135" s="3">
        <f>IF(OR(Data!BR135="", Data!$H135="", $G135=""), 0, ((Data!BR135*Data!$H135*$G135)/2000) * IF(AND(BQ$5="Particulate", ISNUMBER(Data!$O135)), (1-Data!$O135), 1) * IF(AND($K$3="Yes", ISNUMBER(Data!$Q135)), (1-Data!$Q135), 1))</f>
        <v>0</v>
      </c>
      <c r="BR135" s="3">
        <f>IF(OR(Data!BS135="", Data!$H135="", $G135=""), 0, ((Data!BS135*Data!$H135*$G135)/2000) * IF(AND(BR$5="Particulate", ISNUMBER(Data!$O135)), (1-Data!$O135), 1) * IF(AND($K$3="Yes", ISNUMBER(Data!$Q135)), (1-Data!$Q135), 1))</f>
        <v>0</v>
      </c>
      <c r="BS135" s="3">
        <f>IF(OR(Data!BT135="", Data!$H135="", $G135=""), 0, ((Data!BT135*Data!$H135*$G135)/2000) * IF(AND(BS$5="Particulate", ISNUMBER(Data!$O135)), (1-Data!$O135), 1) * IF(AND($K$3="Yes", ISNUMBER(Data!$Q135)), (1-Data!$Q135), 1))</f>
        <v>0</v>
      </c>
      <c r="BT135" s="3">
        <f>IF(OR(Data!BU135="", Data!$H135="", $G135=""), 0, ((Data!BU135*Data!$H135*$G135)/2000) * IF(AND(BT$5="Particulate", ISNUMBER(Data!$O135)), (1-Data!$O135), 1) * IF(AND($K$3="Yes", ISNUMBER(Data!$Q135)), (1-Data!$Q135), 1))</f>
        <v>0</v>
      </c>
      <c r="BU135" s="3">
        <f>IF(OR(Data!BV135="", Data!$H135="", $G135=""), 0, ((Data!BV135*Data!$H135*$G135)/2000) * IF(AND(BU$5="Particulate", ISNUMBER(Data!$O135)), (1-Data!$O135), 1) * IF(AND($K$3="Yes", ISNUMBER(Data!$Q135)), (1-Data!$Q135), 1))</f>
        <v>0</v>
      </c>
      <c r="BV135" s="3">
        <f>IF(OR(Data!BW135="", Data!$H135="", $G135=""), 0, ((Data!BW135*Data!$H135*$G135)/2000) * IF(AND(BV$5="Particulate", ISNUMBER(Data!$O135)), (1-Data!$O135), 1) * IF(AND($K$3="Yes", ISNUMBER(Data!$Q135)), (1-Data!$Q135), 1))</f>
        <v>0</v>
      </c>
      <c r="BW135" s="3">
        <f>IF(OR(Data!BX135="", Data!$H135="", $G135=""), 0, ((Data!BX135*Data!$H135*$G135)/2000) * IF(AND(BW$5="Particulate", ISNUMBER(Data!$O135)), (1-Data!$O135), 1) * IF(AND($K$3="Yes", ISNUMBER(Data!$Q135)), (1-Data!$Q135), 1))</f>
        <v>0</v>
      </c>
      <c r="BX135" s="3">
        <f>IF(OR(Data!BY135="", Data!$H135="", $G135=""), 0, ((Data!BY135*Data!$H135*$G135)/2000) * IF(AND(BX$5="Particulate", ISNUMBER(Data!$O135)), (1-Data!$O135), 1) * IF(AND($K$3="Yes", ISNUMBER(Data!$Q135)), (1-Data!$Q135), 1))</f>
        <v>0</v>
      </c>
      <c r="BY135" s="3">
        <f>IF(OR(Data!BZ135="", Data!$H135="", $G135=""), 0, ((Data!BZ135*Data!$H135*$G135)/2000) * IF(AND(BY$5="Particulate", ISNUMBER(Data!$O135)), (1-Data!$O135), 1) * IF(AND($K$3="Yes", ISNUMBER(Data!$Q135)), (1-Data!$Q135), 1))</f>
        <v>0</v>
      </c>
      <c r="BZ135" s="3">
        <f>IF(OR(Data!CA135="", Data!$H135="", $G135=""), 0, ((Data!CA135*Data!$H135*$G135)/2000) * IF(AND(BZ$5="Particulate", ISNUMBER(Data!$O135)), (1-Data!$O135), 1) * IF(AND($K$3="Yes", ISNUMBER(Data!$Q135)), (1-Data!$Q135), 1))</f>
        <v>0</v>
      </c>
    </row>
    <row r="136" spans="1:78" x14ac:dyDescent="0.25">
      <c r="A136" s="347">
        <f>Data!A136</f>
        <v>128</v>
      </c>
      <c r="B136" s="108">
        <f>Data!B136</f>
        <v>0</v>
      </c>
      <c r="C136" s="108">
        <f>Data!C136</f>
        <v>0</v>
      </c>
      <c r="D136" s="108">
        <f>Data!D136</f>
        <v>0</v>
      </c>
      <c r="E136" s="108">
        <f>Data!E136</f>
        <v>0</v>
      </c>
      <c r="F136" s="108">
        <f>Data!F136</f>
        <v>0</v>
      </c>
      <c r="G136" s="189"/>
      <c r="Q136" s="365">
        <f>IF(ISNUMBER(Data!$K136), (Data!$K136*$G136)/2000, IF(AND(ISNUMBER(Data!$H136), ISNUMBER(Data!$I136)), (Data!$H136*Data!$I136*$G136)/2000, 0))</f>
        <v>0</v>
      </c>
      <c r="R136" s="17">
        <f>IF(ISNUMBER(Data!$L136), (Data!$L136*$G136)/2000, IF(AND(ISNUMBER(Data!$H136), ISNUMBER(Data!$J136)), (Data!$H136*Data!$J136*$G136)/2000, 0)) * IF(ISNUMBER(Data!$O136), 1-Data!$O136, 1) * IF(AND($K$3="yes",ISNUMBER(Data!$Q136)),(1-Data!$Q136),1)</f>
        <v>0</v>
      </c>
      <c r="S136" s="3">
        <f>IF(OR(Data!T136="", Data!$H136="", $G136=""), 0, ((Data!T136*Data!$H136*$G136)/2000) * IF(AND(S$5="Particulate", ISNUMBER(Data!$O136)), (1-Data!$O136), 1) * IF(AND($K$3="Yes", ISNUMBER(Data!$Q136)), (1-Data!$Q136), 1))</f>
        <v>0</v>
      </c>
      <c r="T136" s="3">
        <f>IF(OR(Data!U136="", Data!$H136="", $G136=""), 0, ((Data!U136*Data!$H136*$G136)/2000) * IF(AND(T$5="Particulate", ISNUMBER(Data!$O136)), (1-Data!$O136), 1) * IF(AND($K$3="Yes", ISNUMBER(Data!$Q136)), (1-Data!$Q136), 1))</f>
        <v>0</v>
      </c>
      <c r="U136" s="3">
        <f>IF(OR(Data!V136="", Data!$H136="", $G136=""), 0, ((Data!V136*Data!$H136*$G136)/2000) * IF(AND(U$5="Particulate", ISNUMBER(Data!$O136)), (1-Data!$O136), 1) * IF(AND($K$3="Yes", ISNUMBER(Data!$Q136)), (1-Data!$Q136), 1))</f>
        <v>0</v>
      </c>
      <c r="V136" s="3">
        <f>IF(OR(Data!W136="", Data!$H136="", $G136=""), 0, ((Data!W136*Data!$H136*$G136)/2000) * IF(AND(V$5="Particulate", ISNUMBER(Data!$O136)), (1-Data!$O136), 1) * IF(AND($K$3="Yes", ISNUMBER(Data!$Q136)), (1-Data!$Q136), 1))</f>
        <v>0</v>
      </c>
      <c r="W136" s="3">
        <f>IF(OR(Data!X136="", Data!$H136="", $G136=""), 0, ((Data!X136*Data!$H136*$G136)/2000) * IF(AND(W$5="Particulate", ISNUMBER(Data!$O136)), (1-Data!$O136), 1) * IF(AND($K$3="Yes", ISNUMBER(Data!$Q136)), (1-Data!$Q136), 1))</f>
        <v>0</v>
      </c>
      <c r="X136" s="3">
        <f>IF(OR(Data!Y136="", Data!$H136="", $G136=""), 0, ((Data!Y136*Data!$H136*$G136)/2000) * IF(AND(X$5="Particulate", ISNUMBER(Data!$O136)), (1-Data!$O136), 1) * IF(AND($K$3="Yes", ISNUMBER(Data!$Q136)), (1-Data!$Q136), 1))</f>
        <v>0</v>
      </c>
      <c r="Y136" s="3">
        <f>IF(OR(Data!Z136="", Data!$H136="", $G136=""), 0, ((Data!Z136*Data!$H136*$G136)/2000) * IF(AND(Y$5="Particulate", ISNUMBER(Data!$O136)), (1-Data!$O136), 1) * IF(AND($K$3="Yes", ISNUMBER(Data!$Q136)), (1-Data!$Q136), 1))</f>
        <v>0</v>
      </c>
      <c r="Z136" s="3">
        <f>IF(OR(Data!AA136="", Data!$H136="", $G136=""), 0, ((Data!AA136*Data!$H136*$G136)/2000) * IF(AND(Z$5="Particulate", ISNUMBER(Data!$O136)), (1-Data!$O136), 1) * IF(AND($K$3="Yes", ISNUMBER(Data!$Q136)), (1-Data!$Q136), 1))</f>
        <v>0</v>
      </c>
      <c r="AA136" s="3">
        <f>IF(OR(Data!AB136="", Data!$H136="", $G136=""), 0, ((Data!AB136*Data!$H136*$G136)/2000) * IF(AND(AA$5="Particulate", ISNUMBER(Data!$O136)), (1-Data!$O136), 1) * IF(AND($K$3="Yes", ISNUMBER(Data!$Q136)), (1-Data!$Q136), 1))</f>
        <v>0</v>
      </c>
      <c r="AB136" s="3">
        <f>IF(OR(Data!AC136="", Data!$H136="", $G136=""), 0, ((Data!AC136*Data!$H136*$G136)/2000) * IF(AND(AB$5="Particulate", ISNUMBER(Data!$O136)), (1-Data!$O136), 1) * IF(AND($K$3="Yes", ISNUMBER(Data!$Q136)), (1-Data!$Q136), 1))</f>
        <v>0</v>
      </c>
      <c r="AC136" s="3">
        <f>IF(OR(Data!AD136="", Data!$H136="", $G136=""), 0, ((Data!AD136*Data!$H136*$G136)/2000) * IF(AND(AC$5="Particulate", ISNUMBER(Data!$O136)), (1-Data!$O136), 1) * IF(AND($K$3="Yes", ISNUMBER(Data!$Q136)), (1-Data!$Q136), 1))</f>
        <v>0</v>
      </c>
      <c r="AD136" s="3">
        <f>IF(OR(Data!AE136="", Data!$H136="", $G136=""), 0, ((Data!AE136*Data!$H136*$G136)/2000) * IF(AND(AD$5="Particulate", ISNUMBER(Data!$O136)), (1-Data!$O136), 1) * IF(AND($K$3="Yes", ISNUMBER(Data!$Q136)), (1-Data!$Q136), 1))</f>
        <v>0</v>
      </c>
      <c r="AE136" s="3">
        <f>IF(OR(Data!AF136="", Data!$H136="", $G136=""), 0, ((Data!AF136*Data!$H136*$G136)/2000) * IF(AND(AE$5="Particulate", ISNUMBER(Data!$O136)), (1-Data!$O136), 1) * IF(AND($K$3="Yes", ISNUMBER(Data!$Q136)), (1-Data!$Q136), 1))</f>
        <v>0</v>
      </c>
      <c r="AF136" s="3">
        <f>IF(OR(Data!AG136="", Data!$H136="", $G136=""), 0, ((Data!AG136*Data!$H136*$G136)/2000) * IF(AND(AF$5="Particulate", ISNUMBER(Data!$O136)), (1-Data!$O136), 1) * IF(AND($K$3="Yes", ISNUMBER(Data!$Q136)), (1-Data!$Q136), 1))</f>
        <v>0</v>
      </c>
      <c r="AG136" s="3">
        <f>IF(OR(Data!AH136="", Data!$H136="", $G136=""), 0, ((Data!AH136*Data!$H136*$G136)/2000) * IF(AND(AG$5="Particulate", ISNUMBER(Data!$O136)), (1-Data!$O136), 1) * IF(AND($K$3="Yes", ISNUMBER(Data!$Q136)), (1-Data!$Q136), 1))</f>
        <v>0</v>
      </c>
      <c r="AH136" s="3">
        <f>IF(OR(Data!AI136="", Data!$H136="", $G136=""), 0, ((Data!AI136*Data!$H136*$G136)/2000) * IF(AND(AH$5="Particulate", ISNUMBER(Data!$O136)), (1-Data!$O136), 1) * IF(AND($K$3="Yes", ISNUMBER(Data!$Q136)), (1-Data!$Q136), 1))</f>
        <v>0</v>
      </c>
      <c r="AI136" s="3">
        <f>IF(OR(Data!AJ136="", Data!$H136="", $G136=""), 0, ((Data!AJ136*Data!$H136*$G136)/2000) * IF(AND(AI$5="Particulate", ISNUMBER(Data!$O136)), (1-Data!$O136), 1) * IF(AND($K$3="Yes", ISNUMBER(Data!$Q136)), (1-Data!$Q136), 1))</f>
        <v>0</v>
      </c>
      <c r="AJ136" s="3">
        <f>IF(OR(Data!AK136="", Data!$H136="", $G136=""), 0, ((Data!AK136*Data!$H136*$G136)/2000) * IF(AND(AJ$5="Particulate", ISNUMBER(Data!$O136)), (1-Data!$O136), 1) * IF(AND($K$3="Yes", ISNUMBER(Data!$Q136)), (1-Data!$Q136), 1))</f>
        <v>0</v>
      </c>
      <c r="AK136" s="3">
        <f>IF(OR(Data!AL136="", Data!$H136="", $G136=""), 0, ((Data!AL136*Data!$H136*$G136)/2000) * IF(AND(AK$5="Particulate", ISNUMBER(Data!$O136)), (1-Data!$O136), 1) * IF(AND($K$3="Yes", ISNUMBER(Data!$Q136)), (1-Data!$Q136), 1))</f>
        <v>0</v>
      </c>
      <c r="AL136" s="3">
        <f>IF(OR(Data!AM136="", Data!$H136="", $G136=""), 0, ((Data!AM136*Data!$H136*$G136)/2000) * IF(AND(AL$5="Particulate", ISNUMBER(Data!$O136)), (1-Data!$O136), 1) * IF(AND($K$3="Yes", ISNUMBER(Data!$Q136)), (1-Data!$Q136), 1))</f>
        <v>0</v>
      </c>
      <c r="AM136" s="3">
        <f>IF(OR(Data!AN136="", Data!$H136="", $G136=""), 0, ((Data!AN136*Data!$H136*$G136)/2000) * IF(AND(AM$5="Particulate", ISNUMBER(Data!$O136)), (1-Data!$O136), 1) * IF(AND($K$3="Yes", ISNUMBER(Data!$Q136)), (1-Data!$Q136), 1))</f>
        <v>0</v>
      </c>
      <c r="AN136" s="3">
        <f>IF(OR(Data!AO136="", Data!$H136="", $G136=""), 0, ((Data!AO136*Data!$H136*$G136)/2000) * IF(AND(AN$5="Particulate", ISNUMBER(Data!$O136)), (1-Data!$O136), 1) * IF(AND($K$3="Yes", ISNUMBER(Data!$Q136)), (1-Data!$Q136), 1))</f>
        <v>0</v>
      </c>
      <c r="AO136" s="3">
        <f>IF(OR(Data!AP136="", Data!$H136="", $G136=""), 0, ((Data!AP136*Data!$H136*$G136)/2000) * IF(AND(AO$5="Particulate", ISNUMBER(Data!$O136)), (1-Data!$O136), 1) * IF(AND($K$3="Yes", ISNUMBER(Data!$Q136)), (1-Data!$Q136), 1))</f>
        <v>0</v>
      </c>
      <c r="AP136" s="3">
        <f>IF(OR(Data!AQ136="", Data!$H136="", $G136=""), 0, ((Data!AQ136*Data!$H136*$G136)/2000) * IF(AND(AP$5="Particulate", ISNUMBER(Data!$O136)), (1-Data!$O136), 1) * IF(AND($K$3="Yes", ISNUMBER(Data!$Q136)), (1-Data!$Q136), 1))</f>
        <v>0</v>
      </c>
      <c r="AQ136" s="3">
        <f>IF(OR(Data!AR136="", Data!$H136="", $G136=""), 0, ((Data!AR136*Data!$H136*$G136)/2000) * IF(AND(AQ$5="Particulate", ISNUMBER(Data!$O136)), (1-Data!$O136), 1) * IF(AND($K$3="Yes", ISNUMBER(Data!$Q136)), (1-Data!$Q136), 1))</f>
        <v>0</v>
      </c>
      <c r="AR136" s="3">
        <f>IF(OR(Data!AS136="", Data!$H136="", $G136=""), 0, ((Data!AS136*Data!$H136*$G136)/2000) * IF(AND(AR$5="Particulate", ISNUMBER(Data!$O136)), (1-Data!$O136), 1) * IF(AND($K$3="Yes", ISNUMBER(Data!$Q136)), (1-Data!$Q136), 1))</f>
        <v>0</v>
      </c>
      <c r="AS136" s="3">
        <f>IF(OR(Data!AT136="", Data!$H136="", $G136=""), 0, ((Data!AT136*Data!$H136*$G136)/2000) * IF(AND(AS$5="Particulate", ISNUMBER(Data!$O136)), (1-Data!$O136), 1) * IF(AND($K$3="Yes", ISNUMBER(Data!$Q136)), (1-Data!$Q136), 1))</f>
        <v>0</v>
      </c>
      <c r="AT136" s="3">
        <f>IF(OR(Data!AU136="", Data!$H136="", $G136=""), 0, ((Data!AU136*Data!$H136*$G136)/2000) * IF(AND(AT$5="Particulate", ISNUMBER(Data!$O136)), (1-Data!$O136), 1) * IF(AND($K$3="Yes", ISNUMBER(Data!$Q136)), (1-Data!$Q136), 1))</f>
        <v>0</v>
      </c>
      <c r="AU136" s="3">
        <f>IF(OR(Data!AV136="", Data!$H136="", $G136=""), 0, ((Data!AV136*Data!$H136*$G136)/2000) * IF(AND(AU$5="Particulate", ISNUMBER(Data!$O136)), (1-Data!$O136), 1) * IF(AND($K$3="Yes", ISNUMBER(Data!$Q136)), (1-Data!$Q136), 1))</f>
        <v>0</v>
      </c>
      <c r="AV136" s="3">
        <f>IF(OR(Data!AW136="", Data!$H136="", $G136=""), 0, ((Data!AW136*Data!$H136*$G136)/2000) * IF(AND(AV$5="Particulate", ISNUMBER(Data!$O136)), (1-Data!$O136), 1) * IF(AND($K$3="Yes", ISNUMBER(Data!$Q136)), (1-Data!$Q136), 1))</f>
        <v>0</v>
      </c>
      <c r="AW136" s="3">
        <f>IF(OR(Data!AX136="", Data!$H136="", $G136=""), 0, ((Data!AX136*Data!$H136*$G136)/2000) * IF(AND(AW$5="Particulate", ISNUMBER(Data!$O136)), (1-Data!$O136), 1) * IF(AND($K$3="Yes", ISNUMBER(Data!$Q136)), (1-Data!$Q136), 1))</f>
        <v>0</v>
      </c>
      <c r="AX136" s="3">
        <f>IF(OR(Data!AY136="", Data!$H136="", $G136=""), 0, ((Data!AY136*Data!$H136*$G136)/2000) * IF(AND(AX$5="Particulate", ISNUMBER(Data!$O136)), (1-Data!$O136), 1) * IF(AND($K$3="Yes", ISNUMBER(Data!$Q136)), (1-Data!$Q136), 1))</f>
        <v>0</v>
      </c>
      <c r="AY136" s="3">
        <f>IF(OR(Data!AZ136="", Data!$H136="", $G136=""), 0, ((Data!AZ136*Data!$H136*$G136)/2000) * IF(AND(AY$5="Particulate", ISNUMBER(Data!$O136)), (1-Data!$O136), 1) * IF(AND($K$3="Yes", ISNUMBER(Data!$Q136)), (1-Data!$Q136), 1))</f>
        <v>0</v>
      </c>
      <c r="AZ136" s="3">
        <f>IF(OR(Data!BA136="", Data!$H136="", $G136=""), 0, ((Data!BA136*Data!$H136*$G136)/2000) * IF(AND(AZ$5="Particulate", ISNUMBER(Data!$O136)), (1-Data!$O136), 1) * IF(AND($K$3="Yes", ISNUMBER(Data!$Q136)), (1-Data!$Q136), 1))</f>
        <v>0</v>
      </c>
      <c r="BA136" s="3">
        <f>IF(OR(Data!BB136="", Data!$H136="", $G136=""), 0, ((Data!BB136*Data!$H136*$G136)/2000) * IF(AND(BA$5="Particulate", ISNUMBER(Data!$O136)), (1-Data!$O136), 1) * IF(AND($K$3="Yes", ISNUMBER(Data!$Q136)), (1-Data!$Q136), 1))</f>
        <v>0</v>
      </c>
      <c r="BB136" s="3">
        <f>IF(OR(Data!BC136="", Data!$H136="", $G136=""), 0, ((Data!BC136*Data!$H136*$G136)/2000) * IF(AND(BB$5="Particulate", ISNUMBER(Data!$O136)), (1-Data!$O136), 1) * IF(AND($K$3="Yes", ISNUMBER(Data!$Q136)), (1-Data!$Q136), 1))</f>
        <v>0</v>
      </c>
      <c r="BC136" s="3">
        <f>IF(OR(Data!BD136="", Data!$H136="", $G136=""), 0, ((Data!BD136*Data!$H136*$G136)/2000) * IF(AND(BC$5="Particulate", ISNUMBER(Data!$O136)), (1-Data!$O136), 1) * IF(AND($K$3="Yes", ISNUMBER(Data!$Q136)), (1-Data!$Q136), 1))</f>
        <v>0</v>
      </c>
      <c r="BD136" s="3">
        <f>IF(OR(Data!BE136="", Data!$H136="", $G136=""), 0, ((Data!BE136*Data!$H136*$G136)/2000) * IF(AND(BD$5="Particulate", ISNUMBER(Data!$O136)), (1-Data!$O136), 1) * IF(AND($K$3="Yes", ISNUMBER(Data!$Q136)), (1-Data!$Q136), 1))</f>
        <v>0</v>
      </c>
      <c r="BE136" s="3">
        <f>IF(OR(Data!BF136="", Data!$H136="", $G136=""), 0, ((Data!BF136*Data!$H136*$G136)/2000) * IF(AND(BE$5="Particulate", ISNUMBER(Data!$O136)), (1-Data!$O136), 1) * IF(AND($K$3="Yes", ISNUMBER(Data!$Q136)), (1-Data!$Q136), 1))</f>
        <v>0</v>
      </c>
      <c r="BF136" s="3">
        <f>IF(OR(Data!BG136="", Data!$H136="", $G136=""), 0, ((Data!BG136*Data!$H136*$G136)/2000) * IF(AND(BF$5="Particulate", ISNUMBER(Data!$O136)), (1-Data!$O136), 1) * IF(AND($K$3="Yes", ISNUMBER(Data!$Q136)), (1-Data!$Q136), 1))</f>
        <v>0</v>
      </c>
      <c r="BG136" s="3">
        <f>IF(OR(Data!BH136="", Data!$H136="", $G136=""), 0, ((Data!BH136*Data!$H136*$G136)/2000) * IF(AND(BG$5="Particulate", ISNUMBER(Data!$O136)), (1-Data!$O136), 1) * IF(AND($K$3="Yes", ISNUMBER(Data!$Q136)), (1-Data!$Q136), 1))</f>
        <v>0</v>
      </c>
      <c r="BH136" s="3">
        <f>IF(OR(Data!BI136="", Data!$H136="", $G136=""), 0, ((Data!BI136*Data!$H136*$G136)/2000) * IF(AND(BH$5="Particulate", ISNUMBER(Data!$O136)), (1-Data!$O136), 1) * IF(AND($K$3="Yes", ISNUMBER(Data!$Q136)), (1-Data!$Q136), 1))</f>
        <v>0</v>
      </c>
      <c r="BI136" s="3">
        <f>IF(OR(Data!BJ136="", Data!$H136="", $G136=""), 0, ((Data!BJ136*Data!$H136*$G136)/2000) * IF(AND(BI$5="Particulate", ISNUMBER(Data!$O136)), (1-Data!$O136), 1) * IF(AND($K$3="Yes", ISNUMBER(Data!$Q136)), (1-Data!$Q136), 1))</f>
        <v>0</v>
      </c>
      <c r="BJ136" s="3">
        <f>IF(OR(Data!BK136="", Data!$H136="", $G136=""), 0, ((Data!BK136*Data!$H136*$G136)/2000) * IF(AND(BJ$5="Particulate", ISNUMBER(Data!$O136)), (1-Data!$O136), 1) * IF(AND($K$3="Yes", ISNUMBER(Data!$Q136)), (1-Data!$Q136), 1))</f>
        <v>0</v>
      </c>
      <c r="BK136" s="3">
        <f>IF(OR(Data!BL136="", Data!$H136="", $G136=""), 0, ((Data!BL136*Data!$H136*$G136)/2000) * IF(AND(BK$5="Particulate", ISNUMBER(Data!$O136)), (1-Data!$O136), 1) * IF(AND($K$3="Yes", ISNUMBER(Data!$Q136)), (1-Data!$Q136), 1))</f>
        <v>0</v>
      </c>
      <c r="BL136" s="3">
        <f>IF(OR(Data!BM136="", Data!$H136="", $G136=""), 0, ((Data!BM136*Data!$H136*$G136)/2000) * IF(AND(BL$5="Particulate", ISNUMBER(Data!$O136)), (1-Data!$O136), 1) * IF(AND($K$3="Yes", ISNUMBER(Data!$Q136)), (1-Data!$Q136), 1))</f>
        <v>0</v>
      </c>
      <c r="BM136" s="3">
        <f>IF(OR(Data!BN136="", Data!$H136="", $G136=""), 0, ((Data!BN136*Data!$H136*$G136)/2000) * IF(AND(BM$5="Particulate", ISNUMBER(Data!$O136)), (1-Data!$O136), 1) * IF(AND($K$3="Yes", ISNUMBER(Data!$Q136)), (1-Data!$Q136), 1))</f>
        <v>0</v>
      </c>
      <c r="BN136" s="3">
        <f>IF(OR(Data!BO136="", Data!$H136="", $G136=""), 0, ((Data!BO136*Data!$H136*$G136)/2000) * IF(AND(BN$5="Particulate", ISNUMBER(Data!$O136)), (1-Data!$O136), 1) * IF(AND($K$3="Yes", ISNUMBER(Data!$Q136)), (1-Data!$Q136), 1))</f>
        <v>0</v>
      </c>
      <c r="BO136" s="3">
        <f>IF(OR(Data!BP136="", Data!$H136="", $G136=""), 0, ((Data!BP136*Data!$H136*$G136)/2000) * IF(AND(BO$5="Particulate", ISNUMBER(Data!$O136)), (1-Data!$O136), 1) * IF(AND($K$3="Yes", ISNUMBER(Data!$Q136)), (1-Data!$Q136), 1))</f>
        <v>0</v>
      </c>
      <c r="BP136" s="3">
        <f>IF(OR(Data!BQ136="", Data!$H136="", $G136=""), 0, ((Data!BQ136*Data!$H136*$G136)/2000) * IF(AND(BP$5="Particulate", ISNUMBER(Data!$O136)), (1-Data!$O136), 1) * IF(AND($K$3="Yes", ISNUMBER(Data!$Q136)), (1-Data!$Q136), 1))</f>
        <v>0</v>
      </c>
      <c r="BQ136" s="3">
        <f>IF(OR(Data!BR136="", Data!$H136="", $G136=""), 0, ((Data!BR136*Data!$H136*$G136)/2000) * IF(AND(BQ$5="Particulate", ISNUMBER(Data!$O136)), (1-Data!$O136), 1) * IF(AND($K$3="Yes", ISNUMBER(Data!$Q136)), (1-Data!$Q136), 1))</f>
        <v>0</v>
      </c>
      <c r="BR136" s="3">
        <f>IF(OR(Data!BS136="", Data!$H136="", $G136=""), 0, ((Data!BS136*Data!$H136*$G136)/2000) * IF(AND(BR$5="Particulate", ISNUMBER(Data!$O136)), (1-Data!$O136), 1) * IF(AND($K$3="Yes", ISNUMBER(Data!$Q136)), (1-Data!$Q136), 1))</f>
        <v>0</v>
      </c>
      <c r="BS136" s="3">
        <f>IF(OR(Data!BT136="", Data!$H136="", $G136=""), 0, ((Data!BT136*Data!$H136*$G136)/2000) * IF(AND(BS$5="Particulate", ISNUMBER(Data!$O136)), (1-Data!$O136), 1) * IF(AND($K$3="Yes", ISNUMBER(Data!$Q136)), (1-Data!$Q136), 1))</f>
        <v>0</v>
      </c>
      <c r="BT136" s="3">
        <f>IF(OR(Data!BU136="", Data!$H136="", $G136=""), 0, ((Data!BU136*Data!$H136*$G136)/2000) * IF(AND(BT$5="Particulate", ISNUMBER(Data!$O136)), (1-Data!$O136), 1) * IF(AND($K$3="Yes", ISNUMBER(Data!$Q136)), (1-Data!$Q136), 1))</f>
        <v>0</v>
      </c>
      <c r="BU136" s="3">
        <f>IF(OR(Data!BV136="", Data!$H136="", $G136=""), 0, ((Data!BV136*Data!$H136*$G136)/2000) * IF(AND(BU$5="Particulate", ISNUMBER(Data!$O136)), (1-Data!$O136), 1) * IF(AND($K$3="Yes", ISNUMBER(Data!$Q136)), (1-Data!$Q136), 1))</f>
        <v>0</v>
      </c>
      <c r="BV136" s="3">
        <f>IF(OR(Data!BW136="", Data!$H136="", $G136=""), 0, ((Data!BW136*Data!$H136*$G136)/2000) * IF(AND(BV$5="Particulate", ISNUMBER(Data!$O136)), (1-Data!$O136), 1) * IF(AND($K$3="Yes", ISNUMBER(Data!$Q136)), (1-Data!$Q136), 1))</f>
        <v>0</v>
      </c>
      <c r="BW136" s="3">
        <f>IF(OR(Data!BX136="", Data!$H136="", $G136=""), 0, ((Data!BX136*Data!$H136*$G136)/2000) * IF(AND(BW$5="Particulate", ISNUMBER(Data!$O136)), (1-Data!$O136), 1) * IF(AND($K$3="Yes", ISNUMBER(Data!$Q136)), (1-Data!$Q136), 1))</f>
        <v>0</v>
      </c>
      <c r="BX136" s="3">
        <f>IF(OR(Data!BY136="", Data!$H136="", $G136=""), 0, ((Data!BY136*Data!$H136*$G136)/2000) * IF(AND(BX$5="Particulate", ISNUMBER(Data!$O136)), (1-Data!$O136), 1) * IF(AND($K$3="Yes", ISNUMBER(Data!$Q136)), (1-Data!$Q136), 1))</f>
        <v>0</v>
      </c>
      <c r="BY136" s="3">
        <f>IF(OR(Data!BZ136="", Data!$H136="", $G136=""), 0, ((Data!BZ136*Data!$H136*$G136)/2000) * IF(AND(BY$5="Particulate", ISNUMBER(Data!$O136)), (1-Data!$O136), 1) * IF(AND($K$3="Yes", ISNUMBER(Data!$Q136)), (1-Data!$Q136), 1))</f>
        <v>0</v>
      </c>
      <c r="BZ136" s="3">
        <f>IF(OR(Data!CA136="", Data!$H136="", $G136=""), 0, ((Data!CA136*Data!$H136*$G136)/2000) * IF(AND(BZ$5="Particulate", ISNUMBER(Data!$O136)), (1-Data!$O136), 1) * IF(AND($K$3="Yes", ISNUMBER(Data!$Q136)), (1-Data!$Q136), 1))</f>
        <v>0</v>
      </c>
    </row>
    <row r="137" spans="1:78" x14ac:dyDescent="0.25">
      <c r="A137" s="347">
        <f>Data!A137</f>
        <v>129</v>
      </c>
      <c r="B137" s="108">
        <f>Data!B137</f>
        <v>0</v>
      </c>
      <c r="C137" s="108">
        <f>Data!C137</f>
        <v>0</v>
      </c>
      <c r="D137" s="108">
        <f>Data!D137</f>
        <v>0</v>
      </c>
      <c r="E137" s="108">
        <f>Data!E137</f>
        <v>0</v>
      </c>
      <c r="F137" s="108">
        <f>Data!F137</f>
        <v>0</v>
      </c>
      <c r="G137" s="189"/>
      <c r="Q137" s="365">
        <f>IF(ISNUMBER(Data!$K137), (Data!$K137*$G137)/2000, IF(AND(ISNUMBER(Data!$H137), ISNUMBER(Data!$I137)), (Data!$H137*Data!$I137*$G137)/2000, 0))</f>
        <v>0</v>
      </c>
      <c r="R137" s="17">
        <f>IF(ISNUMBER(Data!$L137), (Data!$L137*$G137)/2000, IF(AND(ISNUMBER(Data!$H137), ISNUMBER(Data!$J137)), (Data!$H137*Data!$J137*$G137)/2000, 0)) * IF(ISNUMBER(Data!$O137), 1-Data!$O137, 1) * IF(AND($K$3="yes",ISNUMBER(Data!$Q137)),(1-Data!$Q137),1)</f>
        <v>0</v>
      </c>
      <c r="S137" s="3">
        <f>IF(OR(Data!T137="", Data!$H137="", $G137=""), 0, ((Data!T137*Data!$H137*$G137)/2000) * IF(AND(S$5="Particulate", ISNUMBER(Data!$O137)), (1-Data!$O137), 1) * IF(AND($K$3="Yes", ISNUMBER(Data!$Q137)), (1-Data!$Q137), 1))</f>
        <v>0</v>
      </c>
      <c r="T137" s="3">
        <f>IF(OR(Data!U137="", Data!$H137="", $G137=""), 0, ((Data!U137*Data!$H137*$G137)/2000) * IF(AND(T$5="Particulate", ISNUMBER(Data!$O137)), (1-Data!$O137), 1) * IF(AND($K$3="Yes", ISNUMBER(Data!$Q137)), (1-Data!$Q137), 1))</f>
        <v>0</v>
      </c>
      <c r="U137" s="3">
        <f>IF(OR(Data!V137="", Data!$H137="", $G137=""), 0, ((Data!V137*Data!$H137*$G137)/2000) * IF(AND(U$5="Particulate", ISNUMBER(Data!$O137)), (1-Data!$O137), 1) * IF(AND($K$3="Yes", ISNUMBER(Data!$Q137)), (1-Data!$Q137), 1))</f>
        <v>0</v>
      </c>
      <c r="V137" s="3">
        <f>IF(OR(Data!W137="", Data!$H137="", $G137=""), 0, ((Data!W137*Data!$H137*$G137)/2000) * IF(AND(V$5="Particulate", ISNUMBER(Data!$O137)), (1-Data!$O137), 1) * IF(AND($K$3="Yes", ISNUMBER(Data!$Q137)), (1-Data!$Q137), 1))</f>
        <v>0</v>
      </c>
      <c r="W137" s="3">
        <f>IF(OR(Data!X137="", Data!$H137="", $G137=""), 0, ((Data!X137*Data!$H137*$G137)/2000) * IF(AND(W$5="Particulate", ISNUMBER(Data!$O137)), (1-Data!$O137), 1) * IF(AND($K$3="Yes", ISNUMBER(Data!$Q137)), (1-Data!$Q137), 1))</f>
        <v>0</v>
      </c>
      <c r="X137" s="3">
        <f>IF(OR(Data!Y137="", Data!$H137="", $G137=""), 0, ((Data!Y137*Data!$H137*$G137)/2000) * IF(AND(X$5="Particulate", ISNUMBER(Data!$O137)), (1-Data!$O137), 1) * IF(AND($K$3="Yes", ISNUMBER(Data!$Q137)), (1-Data!$Q137), 1))</f>
        <v>0</v>
      </c>
      <c r="Y137" s="3">
        <f>IF(OR(Data!Z137="", Data!$H137="", $G137=""), 0, ((Data!Z137*Data!$H137*$G137)/2000) * IF(AND(Y$5="Particulate", ISNUMBER(Data!$O137)), (1-Data!$O137), 1) * IF(AND($K$3="Yes", ISNUMBER(Data!$Q137)), (1-Data!$Q137), 1))</f>
        <v>0</v>
      </c>
      <c r="Z137" s="3">
        <f>IF(OR(Data!AA137="", Data!$H137="", $G137=""), 0, ((Data!AA137*Data!$H137*$G137)/2000) * IF(AND(Z$5="Particulate", ISNUMBER(Data!$O137)), (1-Data!$O137), 1) * IF(AND($K$3="Yes", ISNUMBER(Data!$Q137)), (1-Data!$Q137), 1))</f>
        <v>0</v>
      </c>
      <c r="AA137" s="3">
        <f>IF(OR(Data!AB137="", Data!$H137="", $G137=""), 0, ((Data!AB137*Data!$H137*$G137)/2000) * IF(AND(AA$5="Particulate", ISNUMBER(Data!$O137)), (1-Data!$O137), 1) * IF(AND($K$3="Yes", ISNUMBER(Data!$Q137)), (1-Data!$Q137), 1))</f>
        <v>0</v>
      </c>
      <c r="AB137" s="3">
        <f>IF(OR(Data!AC137="", Data!$H137="", $G137=""), 0, ((Data!AC137*Data!$H137*$G137)/2000) * IF(AND(AB$5="Particulate", ISNUMBER(Data!$O137)), (1-Data!$O137), 1) * IF(AND($K$3="Yes", ISNUMBER(Data!$Q137)), (1-Data!$Q137), 1))</f>
        <v>0</v>
      </c>
      <c r="AC137" s="3">
        <f>IF(OR(Data!AD137="", Data!$H137="", $G137=""), 0, ((Data!AD137*Data!$H137*$G137)/2000) * IF(AND(AC$5="Particulate", ISNUMBER(Data!$O137)), (1-Data!$O137), 1) * IF(AND($K$3="Yes", ISNUMBER(Data!$Q137)), (1-Data!$Q137), 1))</f>
        <v>0</v>
      </c>
      <c r="AD137" s="3">
        <f>IF(OR(Data!AE137="", Data!$H137="", $G137=""), 0, ((Data!AE137*Data!$H137*$G137)/2000) * IF(AND(AD$5="Particulate", ISNUMBER(Data!$O137)), (1-Data!$O137), 1) * IF(AND($K$3="Yes", ISNUMBER(Data!$Q137)), (1-Data!$Q137), 1))</f>
        <v>0</v>
      </c>
      <c r="AE137" s="3">
        <f>IF(OR(Data!AF137="", Data!$H137="", $G137=""), 0, ((Data!AF137*Data!$H137*$G137)/2000) * IF(AND(AE$5="Particulate", ISNUMBER(Data!$O137)), (1-Data!$O137), 1) * IF(AND($K$3="Yes", ISNUMBER(Data!$Q137)), (1-Data!$Q137), 1))</f>
        <v>0</v>
      </c>
      <c r="AF137" s="3">
        <f>IF(OR(Data!AG137="", Data!$H137="", $G137=""), 0, ((Data!AG137*Data!$H137*$G137)/2000) * IF(AND(AF$5="Particulate", ISNUMBER(Data!$O137)), (1-Data!$O137), 1) * IF(AND($K$3="Yes", ISNUMBER(Data!$Q137)), (1-Data!$Q137), 1))</f>
        <v>0</v>
      </c>
      <c r="AG137" s="3">
        <f>IF(OR(Data!AH137="", Data!$H137="", $G137=""), 0, ((Data!AH137*Data!$H137*$G137)/2000) * IF(AND(AG$5="Particulate", ISNUMBER(Data!$O137)), (1-Data!$O137), 1) * IF(AND($K$3="Yes", ISNUMBER(Data!$Q137)), (1-Data!$Q137), 1))</f>
        <v>0</v>
      </c>
      <c r="AH137" s="3">
        <f>IF(OR(Data!AI137="", Data!$H137="", $G137=""), 0, ((Data!AI137*Data!$H137*$G137)/2000) * IF(AND(AH$5="Particulate", ISNUMBER(Data!$O137)), (1-Data!$O137), 1) * IF(AND($K$3="Yes", ISNUMBER(Data!$Q137)), (1-Data!$Q137), 1))</f>
        <v>0</v>
      </c>
      <c r="AI137" s="3">
        <f>IF(OR(Data!AJ137="", Data!$H137="", $G137=""), 0, ((Data!AJ137*Data!$H137*$G137)/2000) * IF(AND(AI$5="Particulate", ISNUMBER(Data!$O137)), (1-Data!$O137), 1) * IF(AND($K$3="Yes", ISNUMBER(Data!$Q137)), (1-Data!$Q137), 1))</f>
        <v>0</v>
      </c>
      <c r="AJ137" s="3">
        <f>IF(OR(Data!AK137="", Data!$H137="", $G137=""), 0, ((Data!AK137*Data!$H137*$G137)/2000) * IF(AND(AJ$5="Particulate", ISNUMBER(Data!$O137)), (1-Data!$O137), 1) * IF(AND($K$3="Yes", ISNUMBER(Data!$Q137)), (1-Data!$Q137), 1))</f>
        <v>0</v>
      </c>
      <c r="AK137" s="3">
        <f>IF(OR(Data!AL137="", Data!$H137="", $G137=""), 0, ((Data!AL137*Data!$H137*$G137)/2000) * IF(AND(AK$5="Particulate", ISNUMBER(Data!$O137)), (1-Data!$O137), 1) * IF(AND($K$3="Yes", ISNUMBER(Data!$Q137)), (1-Data!$Q137), 1))</f>
        <v>0</v>
      </c>
      <c r="AL137" s="3">
        <f>IF(OR(Data!AM137="", Data!$H137="", $G137=""), 0, ((Data!AM137*Data!$H137*$G137)/2000) * IF(AND(AL$5="Particulate", ISNUMBER(Data!$O137)), (1-Data!$O137), 1) * IF(AND($K$3="Yes", ISNUMBER(Data!$Q137)), (1-Data!$Q137), 1))</f>
        <v>0</v>
      </c>
      <c r="AM137" s="3">
        <f>IF(OR(Data!AN137="", Data!$H137="", $G137=""), 0, ((Data!AN137*Data!$H137*$G137)/2000) * IF(AND(AM$5="Particulate", ISNUMBER(Data!$O137)), (1-Data!$O137), 1) * IF(AND($K$3="Yes", ISNUMBER(Data!$Q137)), (1-Data!$Q137), 1))</f>
        <v>0</v>
      </c>
      <c r="AN137" s="3">
        <f>IF(OR(Data!AO137="", Data!$H137="", $G137=""), 0, ((Data!AO137*Data!$H137*$G137)/2000) * IF(AND(AN$5="Particulate", ISNUMBER(Data!$O137)), (1-Data!$O137), 1) * IF(AND($K$3="Yes", ISNUMBER(Data!$Q137)), (1-Data!$Q137), 1))</f>
        <v>0</v>
      </c>
      <c r="AO137" s="3">
        <f>IF(OR(Data!AP137="", Data!$H137="", $G137=""), 0, ((Data!AP137*Data!$H137*$G137)/2000) * IF(AND(AO$5="Particulate", ISNUMBER(Data!$O137)), (1-Data!$O137), 1) * IF(AND($K$3="Yes", ISNUMBER(Data!$Q137)), (1-Data!$Q137), 1))</f>
        <v>0</v>
      </c>
      <c r="AP137" s="3">
        <f>IF(OR(Data!AQ137="", Data!$H137="", $G137=""), 0, ((Data!AQ137*Data!$H137*$G137)/2000) * IF(AND(AP$5="Particulate", ISNUMBER(Data!$O137)), (1-Data!$O137), 1) * IF(AND($K$3="Yes", ISNUMBER(Data!$Q137)), (1-Data!$Q137), 1))</f>
        <v>0</v>
      </c>
      <c r="AQ137" s="3">
        <f>IF(OR(Data!AR137="", Data!$H137="", $G137=""), 0, ((Data!AR137*Data!$H137*$G137)/2000) * IF(AND(AQ$5="Particulate", ISNUMBER(Data!$O137)), (1-Data!$O137), 1) * IF(AND($K$3="Yes", ISNUMBER(Data!$Q137)), (1-Data!$Q137), 1))</f>
        <v>0</v>
      </c>
      <c r="AR137" s="3">
        <f>IF(OR(Data!AS137="", Data!$H137="", $G137=""), 0, ((Data!AS137*Data!$H137*$G137)/2000) * IF(AND(AR$5="Particulate", ISNUMBER(Data!$O137)), (1-Data!$O137), 1) * IF(AND($K$3="Yes", ISNUMBER(Data!$Q137)), (1-Data!$Q137), 1))</f>
        <v>0</v>
      </c>
      <c r="AS137" s="3">
        <f>IF(OR(Data!AT137="", Data!$H137="", $G137=""), 0, ((Data!AT137*Data!$H137*$G137)/2000) * IF(AND(AS$5="Particulate", ISNUMBER(Data!$O137)), (1-Data!$O137), 1) * IF(AND($K$3="Yes", ISNUMBER(Data!$Q137)), (1-Data!$Q137), 1))</f>
        <v>0</v>
      </c>
      <c r="AT137" s="3">
        <f>IF(OR(Data!AU137="", Data!$H137="", $G137=""), 0, ((Data!AU137*Data!$H137*$G137)/2000) * IF(AND(AT$5="Particulate", ISNUMBER(Data!$O137)), (1-Data!$O137), 1) * IF(AND($K$3="Yes", ISNUMBER(Data!$Q137)), (1-Data!$Q137), 1))</f>
        <v>0</v>
      </c>
      <c r="AU137" s="3">
        <f>IF(OR(Data!AV137="", Data!$H137="", $G137=""), 0, ((Data!AV137*Data!$H137*$G137)/2000) * IF(AND(AU$5="Particulate", ISNUMBER(Data!$O137)), (1-Data!$O137), 1) * IF(AND($K$3="Yes", ISNUMBER(Data!$Q137)), (1-Data!$Q137), 1))</f>
        <v>0</v>
      </c>
      <c r="AV137" s="3">
        <f>IF(OR(Data!AW137="", Data!$H137="", $G137=""), 0, ((Data!AW137*Data!$H137*$G137)/2000) * IF(AND(AV$5="Particulate", ISNUMBER(Data!$O137)), (1-Data!$O137), 1) * IF(AND($K$3="Yes", ISNUMBER(Data!$Q137)), (1-Data!$Q137), 1))</f>
        <v>0</v>
      </c>
      <c r="AW137" s="3">
        <f>IF(OR(Data!AX137="", Data!$H137="", $G137=""), 0, ((Data!AX137*Data!$H137*$G137)/2000) * IF(AND(AW$5="Particulate", ISNUMBER(Data!$O137)), (1-Data!$O137), 1) * IF(AND($K$3="Yes", ISNUMBER(Data!$Q137)), (1-Data!$Q137), 1))</f>
        <v>0</v>
      </c>
      <c r="AX137" s="3">
        <f>IF(OR(Data!AY137="", Data!$H137="", $G137=""), 0, ((Data!AY137*Data!$H137*$G137)/2000) * IF(AND(AX$5="Particulate", ISNUMBER(Data!$O137)), (1-Data!$O137), 1) * IF(AND($K$3="Yes", ISNUMBER(Data!$Q137)), (1-Data!$Q137), 1))</f>
        <v>0</v>
      </c>
      <c r="AY137" s="3">
        <f>IF(OR(Data!AZ137="", Data!$H137="", $G137=""), 0, ((Data!AZ137*Data!$H137*$G137)/2000) * IF(AND(AY$5="Particulate", ISNUMBER(Data!$O137)), (1-Data!$O137), 1) * IF(AND($K$3="Yes", ISNUMBER(Data!$Q137)), (1-Data!$Q137), 1))</f>
        <v>0</v>
      </c>
      <c r="AZ137" s="3">
        <f>IF(OR(Data!BA137="", Data!$H137="", $G137=""), 0, ((Data!BA137*Data!$H137*$G137)/2000) * IF(AND(AZ$5="Particulate", ISNUMBER(Data!$O137)), (1-Data!$O137), 1) * IF(AND($K$3="Yes", ISNUMBER(Data!$Q137)), (1-Data!$Q137), 1))</f>
        <v>0</v>
      </c>
      <c r="BA137" s="3">
        <f>IF(OR(Data!BB137="", Data!$H137="", $G137=""), 0, ((Data!BB137*Data!$H137*$G137)/2000) * IF(AND(BA$5="Particulate", ISNUMBER(Data!$O137)), (1-Data!$O137), 1) * IF(AND($K$3="Yes", ISNUMBER(Data!$Q137)), (1-Data!$Q137), 1))</f>
        <v>0</v>
      </c>
      <c r="BB137" s="3">
        <f>IF(OR(Data!BC137="", Data!$H137="", $G137=""), 0, ((Data!BC137*Data!$H137*$G137)/2000) * IF(AND(BB$5="Particulate", ISNUMBER(Data!$O137)), (1-Data!$O137), 1) * IF(AND($K$3="Yes", ISNUMBER(Data!$Q137)), (1-Data!$Q137), 1))</f>
        <v>0</v>
      </c>
      <c r="BC137" s="3">
        <f>IF(OR(Data!BD137="", Data!$H137="", $G137=""), 0, ((Data!BD137*Data!$H137*$G137)/2000) * IF(AND(BC$5="Particulate", ISNUMBER(Data!$O137)), (1-Data!$O137), 1) * IF(AND($K$3="Yes", ISNUMBER(Data!$Q137)), (1-Data!$Q137), 1))</f>
        <v>0</v>
      </c>
      <c r="BD137" s="3">
        <f>IF(OR(Data!BE137="", Data!$H137="", $G137=""), 0, ((Data!BE137*Data!$H137*$G137)/2000) * IF(AND(BD$5="Particulate", ISNUMBER(Data!$O137)), (1-Data!$O137), 1) * IF(AND($K$3="Yes", ISNUMBER(Data!$Q137)), (1-Data!$Q137), 1))</f>
        <v>0</v>
      </c>
      <c r="BE137" s="3">
        <f>IF(OR(Data!BF137="", Data!$H137="", $G137=""), 0, ((Data!BF137*Data!$H137*$G137)/2000) * IF(AND(BE$5="Particulate", ISNUMBER(Data!$O137)), (1-Data!$O137), 1) * IF(AND($K$3="Yes", ISNUMBER(Data!$Q137)), (1-Data!$Q137), 1))</f>
        <v>0</v>
      </c>
      <c r="BF137" s="3">
        <f>IF(OR(Data!BG137="", Data!$H137="", $G137=""), 0, ((Data!BG137*Data!$H137*$G137)/2000) * IF(AND(BF$5="Particulate", ISNUMBER(Data!$O137)), (1-Data!$O137), 1) * IF(AND($K$3="Yes", ISNUMBER(Data!$Q137)), (1-Data!$Q137), 1))</f>
        <v>0</v>
      </c>
      <c r="BG137" s="3">
        <f>IF(OR(Data!BH137="", Data!$H137="", $G137=""), 0, ((Data!BH137*Data!$H137*$G137)/2000) * IF(AND(BG$5="Particulate", ISNUMBER(Data!$O137)), (1-Data!$O137), 1) * IF(AND($K$3="Yes", ISNUMBER(Data!$Q137)), (1-Data!$Q137), 1))</f>
        <v>0</v>
      </c>
      <c r="BH137" s="3">
        <f>IF(OR(Data!BI137="", Data!$H137="", $G137=""), 0, ((Data!BI137*Data!$H137*$G137)/2000) * IF(AND(BH$5="Particulate", ISNUMBER(Data!$O137)), (1-Data!$O137), 1) * IF(AND($K$3="Yes", ISNUMBER(Data!$Q137)), (1-Data!$Q137), 1))</f>
        <v>0</v>
      </c>
      <c r="BI137" s="3">
        <f>IF(OR(Data!BJ137="", Data!$H137="", $G137=""), 0, ((Data!BJ137*Data!$H137*$G137)/2000) * IF(AND(BI$5="Particulate", ISNUMBER(Data!$O137)), (1-Data!$O137), 1) * IF(AND($K$3="Yes", ISNUMBER(Data!$Q137)), (1-Data!$Q137), 1))</f>
        <v>0</v>
      </c>
      <c r="BJ137" s="3">
        <f>IF(OR(Data!BK137="", Data!$H137="", $G137=""), 0, ((Data!BK137*Data!$H137*$G137)/2000) * IF(AND(BJ$5="Particulate", ISNUMBER(Data!$O137)), (1-Data!$O137), 1) * IF(AND($K$3="Yes", ISNUMBER(Data!$Q137)), (1-Data!$Q137), 1))</f>
        <v>0</v>
      </c>
      <c r="BK137" s="3">
        <f>IF(OR(Data!BL137="", Data!$H137="", $G137=""), 0, ((Data!BL137*Data!$H137*$G137)/2000) * IF(AND(BK$5="Particulate", ISNUMBER(Data!$O137)), (1-Data!$O137), 1) * IF(AND($K$3="Yes", ISNUMBER(Data!$Q137)), (1-Data!$Q137), 1))</f>
        <v>0</v>
      </c>
      <c r="BL137" s="3">
        <f>IF(OR(Data!BM137="", Data!$H137="", $G137=""), 0, ((Data!BM137*Data!$H137*$G137)/2000) * IF(AND(BL$5="Particulate", ISNUMBER(Data!$O137)), (1-Data!$O137), 1) * IF(AND($K$3="Yes", ISNUMBER(Data!$Q137)), (1-Data!$Q137), 1))</f>
        <v>0</v>
      </c>
      <c r="BM137" s="3">
        <f>IF(OR(Data!BN137="", Data!$H137="", $G137=""), 0, ((Data!BN137*Data!$H137*$G137)/2000) * IF(AND(BM$5="Particulate", ISNUMBER(Data!$O137)), (1-Data!$O137), 1) * IF(AND($K$3="Yes", ISNUMBER(Data!$Q137)), (1-Data!$Q137), 1))</f>
        <v>0</v>
      </c>
      <c r="BN137" s="3">
        <f>IF(OR(Data!BO137="", Data!$H137="", $G137=""), 0, ((Data!BO137*Data!$H137*$G137)/2000) * IF(AND(BN$5="Particulate", ISNUMBER(Data!$O137)), (1-Data!$O137), 1) * IF(AND($K$3="Yes", ISNUMBER(Data!$Q137)), (1-Data!$Q137), 1))</f>
        <v>0</v>
      </c>
      <c r="BO137" s="3">
        <f>IF(OR(Data!BP137="", Data!$H137="", $G137=""), 0, ((Data!BP137*Data!$H137*$G137)/2000) * IF(AND(BO$5="Particulate", ISNUMBER(Data!$O137)), (1-Data!$O137), 1) * IF(AND($K$3="Yes", ISNUMBER(Data!$Q137)), (1-Data!$Q137), 1))</f>
        <v>0</v>
      </c>
      <c r="BP137" s="3">
        <f>IF(OR(Data!BQ137="", Data!$H137="", $G137=""), 0, ((Data!BQ137*Data!$H137*$G137)/2000) * IF(AND(BP$5="Particulate", ISNUMBER(Data!$O137)), (1-Data!$O137), 1) * IF(AND($K$3="Yes", ISNUMBER(Data!$Q137)), (1-Data!$Q137), 1))</f>
        <v>0</v>
      </c>
      <c r="BQ137" s="3">
        <f>IF(OR(Data!BR137="", Data!$H137="", $G137=""), 0, ((Data!BR137*Data!$H137*$G137)/2000) * IF(AND(BQ$5="Particulate", ISNUMBER(Data!$O137)), (1-Data!$O137), 1) * IF(AND($K$3="Yes", ISNUMBER(Data!$Q137)), (1-Data!$Q137), 1))</f>
        <v>0</v>
      </c>
      <c r="BR137" s="3">
        <f>IF(OR(Data!BS137="", Data!$H137="", $G137=""), 0, ((Data!BS137*Data!$H137*$G137)/2000) * IF(AND(BR$5="Particulate", ISNUMBER(Data!$O137)), (1-Data!$O137), 1) * IF(AND($K$3="Yes", ISNUMBER(Data!$Q137)), (1-Data!$Q137), 1))</f>
        <v>0</v>
      </c>
      <c r="BS137" s="3">
        <f>IF(OR(Data!BT137="", Data!$H137="", $G137=""), 0, ((Data!BT137*Data!$H137*$G137)/2000) * IF(AND(BS$5="Particulate", ISNUMBER(Data!$O137)), (1-Data!$O137), 1) * IF(AND($K$3="Yes", ISNUMBER(Data!$Q137)), (1-Data!$Q137), 1))</f>
        <v>0</v>
      </c>
      <c r="BT137" s="3">
        <f>IF(OR(Data!BU137="", Data!$H137="", $G137=""), 0, ((Data!BU137*Data!$H137*$G137)/2000) * IF(AND(BT$5="Particulate", ISNUMBER(Data!$O137)), (1-Data!$O137), 1) * IF(AND($K$3="Yes", ISNUMBER(Data!$Q137)), (1-Data!$Q137), 1))</f>
        <v>0</v>
      </c>
      <c r="BU137" s="3">
        <f>IF(OR(Data!BV137="", Data!$H137="", $G137=""), 0, ((Data!BV137*Data!$H137*$G137)/2000) * IF(AND(BU$5="Particulate", ISNUMBER(Data!$O137)), (1-Data!$O137), 1) * IF(AND($K$3="Yes", ISNUMBER(Data!$Q137)), (1-Data!$Q137), 1))</f>
        <v>0</v>
      </c>
      <c r="BV137" s="3">
        <f>IF(OR(Data!BW137="", Data!$H137="", $G137=""), 0, ((Data!BW137*Data!$H137*$G137)/2000) * IF(AND(BV$5="Particulate", ISNUMBER(Data!$O137)), (1-Data!$O137), 1) * IF(AND($K$3="Yes", ISNUMBER(Data!$Q137)), (1-Data!$Q137), 1))</f>
        <v>0</v>
      </c>
      <c r="BW137" s="3">
        <f>IF(OR(Data!BX137="", Data!$H137="", $G137=""), 0, ((Data!BX137*Data!$H137*$G137)/2000) * IF(AND(BW$5="Particulate", ISNUMBER(Data!$O137)), (1-Data!$O137), 1) * IF(AND($K$3="Yes", ISNUMBER(Data!$Q137)), (1-Data!$Q137), 1))</f>
        <v>0</v>
      </c>
      <c r="BX137" s="3">
        <f>IF(OR(Data!BY137="", Data!$H137="", $G137=""), 0, ((Data!BY137*Data!$H137*$G137)/2000) * IF(AND(BX$5="Particulate", ISNUMBER(Data!$O137)), (1-Data!$O137), 1) * IF(AND($K$3="Yes", ISNUMBER(Data!$Q137)), (1-Data!$Q137), 1))</f>
        <v>0</v>
      </c>
      <c r="BY137" s="3">
        <f>IF(OR(Data!BZ137="", Data!$H137="", $G137=""), 0, ((Data!BZ137*Data!$H137*$G137)/2000) * IF(AND(BY$5="Particulate", ISNUMBER(Data!$O137)), (1-Data!$O137), 1) * IF(AND($K$3="Yes", ISNUMBER(Data!$Q137)), (1-Data!$Q137), 1))</f>
        <v>0</v>
      </c>
      <c r="BZ137" s="3">
        <f>IF(OR(Data!CA137="", Data!$H137="", $G137=""), 0, ((Data!CA137*Data!$H137*$G137)/2000) * IF(AND(BZ$5="Particulate", ISNUMBER(Data!$O137)), (1-Data!$O137), 1) * IF(AND($K$3="Yes", ISNUMBER(Data!$Q137)), (1-Data!$Q137), 1))</f>
        <v>0</v>
      </c>
    </row>
    <row r="138" spans="1:78" x14ac:dyDescent="0.25">
      <c r="A138" s="347">
        <f>Data!A138</f>
        <v>130</v>
      </c>
      <c r="B138" s="108">
        <f>Data!B138</f>
        <v>0</v>
      </c>
      <c r="C138" s="108">
        <f>Data!C138</f>
        <v>0</v>
      </c>
      <c r="D138" s="108">
        <f>Data!D138</f>
        <v>0</v>
      </c>
      <c r="E138" s="108">
        <f>Data!E138</f>
        <v>0</v>
      </c>
      <c r="F138" s="108">
        <f>Data!F138</f>
        <v>0</v>
      </c>
      <c r="G138" s="189"/>
      <c r="Q138" s="365">
        <f>IF(ISNUMBER(Data!$K138), (Data!$K138*$G138)/2000, IF(AND(ISNUMBER(Data!$H138), ISNUMBER(Data!$I138)), (Data!$H138*Data!$I138*$G138)/2000, 0))</f>
        <v>0</v>
      </c>
      <c r="R138" s="17">
        <f>IF(ISNUMBER(Data!$L138), (Data!$L138*$G138)/2000, IF(AND(ISNUMBER(Data!$H138), ISNUMBER(Data!$J138)), (Data!$H138*Data!$J138*$G138)/2000, 0)) * IF(ISNUMBER(Data!$O138), 1-Data!$O138, 1) * IF(AND($K$3="yes",ISNUMBER(Data!$Q138)),(1-Data!$Q138),1)</f>
        <v>0</v>
      </c>
      <c r="S138" s="3">
        <f>IF(OR(Data!T138="", Data!$H138="", $G138=""), 0, ((Data!T138*Data!$H138*$G138)/2000) * IF(AND(S$5="Particulate", ISNUMBER(Data!$O138)), (1-Data!$O138), 1) * IF(AND($K$3="Yes", ISNUMBER(Data!$Q138)), (1-Data!$Q138), 1))</f>
        <v>0</v>
      </c>
      <c r="T138" s="3">
        <f>IF(OR(Data!U138="", Data!$H138="", $G138=""), 0, ((Data!U138*Data!$H138*$G138)/2000) * IF(AND(T$5="Particulate", ISNUMBER(Data!$O138)), (1-Data!$O138), 1) * IF(AND($K$3="Yes", ISNUMBER(Data!$Q138)), (1-Data!$Q138), 1))</f>
        <v>0</v>
      </c>
      <c r="U138" s="3">
        <f>IF(OR(Data!V138="", Data!$H138="", $G138=""), 0, ((Data!V138*Data!$H138*$G138)/2000) * IF(AND(U$5="Particulate", ISNUMBER(Data!$O138)), (1-Data!$O138), 1) * IF(AND($K$3="Yes", ISNUMBER(Data!$Q138)), (1-Data!$Q138), 1))</f>
        <v>0</v>
      </c>
      <c r="V138" s="3">
        <f>IF(OR(Data!W138="", Data!$H138="", $G138=""), 0, ((Data!W138*Data!$H138*$G138)/2000) * IF(AND(V$5="Particulate", ISNUMBER(Data!$O138)), (1-Data!$O138), 1) * IF(AND($K$3="Yes", ISNUMBER(Data!$Q138)), (1-Data!$Q138), 1))</f>
        <v>0</v>
      </c>
      <c r="W138" s="3">
        <f>IF(OR(Data!X138="", Data!$H138="", $G138=""), 0, ((Data!X138*Data!$H138*$G138)/2000) * IF(AND(W$5="Particulate", ISNUMBER(Data!$O138)), (1-Data!$O138), 1) * IF(AND($K$3="Yes", ISNUMBER(Data!$Q138)), (1-Data!$Q138), 1))</f>
        <v>0</v>
      </c>
      <c r="X138" s="3">
        <f>IF(OR(Data!Y138="", Data!$H138="", $G138=""), 0, ((Data!Y138*Data!$H138*$G138)/2000) * IF(AND(X$5="Particulate", ISNUMBER(Data!$O138)), (1-Data!$O138), 1) * IF(AND($K$3="Yes", ISNUMBER(Data!$Q138)), (1-Data!$Q138), 1))</f>
        <v>0</v>
      </c>
      <c r="Y138" s="3">
        <f>IF(OR(Data!Z138="", Data!$H138="", $G138=""), 0, ((Data!Z138*Data!$H138*$G138)/2000) * IF(AND(Y$5="Particulate", ISNUMBER(Data!$O138)), (1-Data!$O138), 1) * IF(AND($K$3="Yes", ISNUMBER(Data!$Q138)), (1-Data!$Q138), 1))</f>
        <v>0</v>
      </c>
      <c r="Z138" s="3">
        <f>IF(OR(Data!AA138="", Data!$H138="", $G138=""), 0, ((Data!AA138*Data!$H138*$G138)/2000) * IF(AND(Z$5="Particulate", ISNUMBER(Data!$O138)), (1-Data!$O138), 1) * IF(AND($K$3="Yes", ISNUMBER(Data!$Q138)), (1-Data!$Q138), 1))</f>
        <v>0</v>
      </c>
      <c r="AA138" s="3">
        <f>IF(OR(Data!AB138="", Data!$H138="", $G138=""), 0, ((Data!AB138*Data!$H138*$G138)/2000) * IF(AND(AA$5="Particulate", ISNUMBER(Data!$O138)), (1-Data!$O138), 1) * IF(AND($K$3="Yes", ISNUMBER(Data!$Q138)), (1-Data!$Q138), 1))</f>
        <v>0</v>
      </c>
      <c r="AB138" s="3">
        <f>IF(OR(Data!AC138="", Data!$H138="", $G138=""), 0, ((Data!AC138*Data!$H138*$G138)/2000) * IF(AND(AB$5="Particulate", ISNUMBER(Data!$O138)), (1-Data!$O138), 1) * IF(AND($K$3="Yes", ISNUMBER(Data!$Q138)), (1-Data!$Q138), 1))</f>
        <v>0</v>
      </c>
      <c r="AC138" s="3">
        <f>IF(OR(Data!AD138="", Data!$H138="", $G138=""), 0, ((Data!AD138*Data!$H138*$G138)/2000) * IF(AND(AC$5="Particulate", ISNUMBER(Data!$O138)), (1-Data!$O138), 1) * IF(AND($K$3="Yes", ISNUMBER(Data!$Q138)), (1-Data!$Q138), 1))</f>
        <v>0</v>
      </c>
      <c r="AD138" s="3">
        <f>IF(OR(Data!AE138="", Data!$H138="", $G138=""), 0, ((Data!AE138*Data!$H138*$G138)/2000) * IF(AND(AD$5="Particulate", ISNUMBER(Data!$O138)), (1-Data!$O138), 1) * IF(AND($K$3="Yes", ISNUMBER(Data!$Q138)), (1-Data!$Q138), 1))</f>
        <v>0</v>
      </c>
      <c r="AE138" s="3">
        <f>IF(OR(Data!AF138="", Data!$H138="", $G138=""), 0, ((Data!AF138*Data!$H138*$G138)/2000) * IF(AND(AE$5="Particulate", ISNUMBER(Data!$O138)), (1-Data!$O138), 1) * IF(AND($K$3="Yes", ISNUMBER(Data!$Q138)), (1-Data!$Q138), 1))</f>
        <v>0</v>
      </c>
      <c r="AF138" s="3">
        <f>IF(OR(Data!AG138="", Data!$H138="", $G138=""), 0, ((Data!AG138*Data!$H138*$G138)/2000) * IF(AND(AF$5="Particulate", ISNUMBER(Data!$O138)), (1-Data!$O138), 1) * IF(AND($K$3="Yes", ISNUMBER(Data!$Q138)), (1-Data!$Q138), 1))</f>
        <v>0</v>
      </c>
      <c r="AG138" s="3">
        <f>IF(OR(Data!AH138="", Data!$H138="", $G138=""), 0, ((Data!AH138*Data!$H138*$G138)/2000) * IF(AND(AG$5="Particulate", ISNUMBER(Data!$O138)), (1-Data!$O138), 1) * IF(AND($K$3="Yes", ISNUMBER(Data!$Q138)), (1-Data!$Q138), 1))</f>
        <v>0</v>
      </c>
      <c r="AH138" s="3">
        <f>IF(OR(Data!AI138="", Data!$H138="", $G138=""), 0, ((Data!AI138*Data!$H138*$G138)/2000) * IF(AND(AH$5="Particulate", ISNUMBER(Data!$O138)), (1-Data!$O138), 1) * IF(AND($K$3="Yes", ISNUMBER(Data!$Q138)), (1-Data!$Q138), 1))</f>
        <v>0</v>
      </c>
      <c r="AI138" s="3">
        <f>IF(OR(Data!AJ138="", Data!$H138="", $G138=""), 0, ((Data!AJ138*Data!$H138*$G138)/2000) * IF(AND(AI$5="Particulate", ISNUMBER(Data!$O138)), (1-Data!$O138), 1) * IF(AND($K$3="Yes", ISNUMBER(Data!$Q138)), (1-Data!$Q138), 1))</f>
        <v>0</v>
      </c>
      <c r="AJ138" s="3">
        <f>IF(OR(Data!AK138="", Data!$H138="", $G138=""), 0, ((Data!AK138*Data!$H138*$G138)/2000) * IF(AND(AJ$5="Particulate", ISNUMBER(Data!$O138)), (1-Data!$O138), 1) * IF(AND($K$3="Yes", ISNUMBER(Data!$Q138)), (1-Data!$Q138), 1))</f>
        <v>0</v>
      </c>
      <c r="AK138" s="3">
        <f>IF(OR(Data!AL138="", Data!$H138="", $G138=""), 0, ((Data!AL138*Data!$H138*$G138)/2000) * IF(AND(AK$5="Particulate", ISNUMBER(Data!$O138)), (1-Data!$O138), 1) * IF(AND($K$3="Yes", ISNUMBER(Data!$Q138)), (1-Data!$Q138), 1))</f>
        <v>0</v>
      </c>
      <c r="AL138" s="3">
        <f>IF(OR(Data!AM138="", Data!$H138="", $G138=""), 0, ((Data!AM138*Data!$H138*$G138)/2000) * IF(AND(AL$5="Particulate", ISNUMBER(Data!$O138)), (1-Data!$O138), 1) * IF(AND($K$3="Yes", ISNUMBER(Data!$Q138)), (1-Data!$Q138), 1))</f>
        <v>0</v>
      </c>
      <c r="AM138" s="3">
        <f>IF(OR(Data!AN138="", Data!$H138="", $G138=""), 0, ((Data!AN138*Data!$H138*$G138)/2000) * IF(AND(AM$5="Particulate", ISNUMBER(Data!$O138)), (1-Data!$O138), 1) * IF(AND($K$3="Yes", ISNUMBER(Data!$Q138)), (1-Data!$Q138), 1))</f>
        <v>0</v>
      </c>
      <c r="AN138" s="3">
        <f>IF(OR(Data!AO138="", Data!$H138="", $G138=""), 0, ((Data!AO138*Data!$H138*$G138)/2000) * IF(AND(AN$5="Particulate", ISNUMBER(Data!$O138)), (1-Data!$O138), 1) * IF(AND($K$3="Yes", ISNUMBER(Data!$Q138)), (1-Data!$Q138), 1))</f>
        <v>0</v>
      </c>
      <c r="AO138" s="3">
        <f>IF(OR(Data!AP138="", Data!$H138="", $G138=""), 0, ((Data!AP138*Data!$H138*$G138)/2000) * IF(AND(AO$5="Particulate", ISNUMBER(Data!$O138)), (1-Data!$O138), 1) * IF(AND($K$3="Yes", ISNUMBER(Data!$Q138)), (1-Data!$Q138), 1))</f>
        <v>0</v>
      </c>
      <c r="AP138" s="3">
        <f>IF(OR(Data!AQ138="", Data!$H138="", $G138=""), 0, ((Data!AQ138*Data!$H138*$G138)/2000) * IF(AND(AP$5="Particulate", ISNUMBER(Data!$O138)), (1-Data!$O138), 1) * IF(AND($K$3="Yes", ISNUMBER(Data!$Q138)), (1-Data!$Q138), 1))</f>
        <v>0</v>
      </c>
      <c r="AQ138" s="3">
        <f>IF(OR(Data!AR138="", Data!$H138="", $G138=""), 0, ((Data!AR138*Data!$H138*$G138)/2000) * IF(AND(AQ$5="Particulate", ISNUMBER(Data!$O138)), (1-Data!$O138), 1) * IF(AND($K$3="Yes", ISNUMBER(Data!$Q138)), (1-Data!$Q138), 1))</f>
        <v>0</v>
      </c>
      <c r="AR138" s="3">
        <f>IF(OR(Data!AS138="", Data!$H138="", $G138=""), 0, ((Data!AS138*Data!$H138*$G138)/2000) * IF(AND(AR$5="Particulate", ISNUMBER(Data!$O138)), (1-Data!$O138), 1) * IF(AND($K$3="Yes", ISNUMBER(Data!$Q138)), (1-Data!$Q138), 1))</f>
        <v>0</v>
      </c>
      <c r="AS138" s="3">
        <f>IF(OR(Data!AT138="", Data!$H138="", $G138=""), 0, ((Data!AT138*Data!$H138*$G138)/2000) * IF(AND(AS$5="Particulate", ISNUMBER(Data!$O138)), (1-Data!$O138), 1) * IF(AND($K$3="Yes", ISNUMBER(Data!$Q138)), (1-Data!$Q138), 1))</f>
        <v>0</v>
      </c>
      <c r="AT138" s="3">
        <f>IF(OR(Data!AU138="", Data!$H138="", $G138=""), 0, ((Data!AU138*Data!$H138*$G138)/2000) * IF(AND(AT$5="Particulate", ISNUMBER(Data!$O138)), (1-Data!$O138), 1) * IF(AND($K$3="Yes", ISNUMBER(Data!$Q138)), (1-Data!$Q138), 1))</f>
        <v>0</v>
      </c>
      <c r="AU138" s="3">
        <f>IF(OR(Data!AV138="", Data!$H138="", $G138=""), 0, ((Data!AV138*Data!$H138*$G138)/2000) * IF(AND(AU$5="Particulate", ISNUMBER(Data!$O138)), (1-Data!$O138), 1) * IF(AND($K$3="Yes", ISNUMBER(Data!$Q138)), (1-Data!$Q138), 1))</f>
        <v>0</v>
      </c>
      <c r="AV138" s="3">
        <f>IF(OR(Data!AW138="", Data!$H138="", $G138=""), 0, ((Data!AW138*Data!$H138*$G138)/2000) * IF(AND(AV$5="Particulate", ISNUMBER(Data!$O138)), (1-Data!$O138), 1) * IF(AND($K$3="Yes", ISNUMBER(Data!$Q138)), (1-Data!$Q138), 1))</f>
        <v>0</v>
      </c>
      <c r="AW138" s="3">
        <f>IF(OR(Data!AX138="", Data!$H138="", $G138=""), 0, ((Data!AX138*Data!$H138*$G138)/2000) * IF(AND(AW$5="Particulate", ISNUMBER(Data!$O138)), (1-Data!$O138), 1) * IF(AND($K$3="Yes", ISNUMBER(Data!$Q138)), (1-Data!$Q138), 1))</f>
        <v>0</v>
      </c>
      <c r="AX138" s="3">
        <f>IF(OR(Data!AY138="", Data!$H138="", $G138=""), 0, ((Data!AY138*Data!$H138*$G138)/2000) * IF(AND(AX$5="Particulate", ISNUMBER(Data!$O138)), (1-Data!$O138), 1) * IF(AND($K$3="Yes", ISNUMBER(Data!$Q138)), (1-Data!$Q138), 1))</f>
        <v>0</v>
      </c>
      <c r="AY138" s="3">
        <f>IF(OR(Data!AZ138="", Data!$H138="", $G138=""), 0, ((Data!AZ138*Data!$H138*$G138)/2000) * IF(AND(AY$5="Particulate", ISNUMBER(Data!$O138)), (1-Data!$O138), 1) * IF(AND($K$3="Yes", ISNUMBER(Data!$Q138)), (1-Data!$Q138), 1))</f>
        <v>0</v>
      </c>
      <c r="AZ138" s="3">
        <f>IF(OR(Data!BA138="", Data!$H138="", $G138=""), 0, ((Data!BA138*Data!$H138*$G138)/2000) * IF(AND(AZ$5="Particulate", ISNUMBER(Data!$O138)), (1-Data!$O138), 1) * IF(AND($K$3="Yes", ISNUMBER(Data!$Q138)), (1-Data!$Q138), 1))</f>
        <v>0</v>
      </c>
      <c r="BA138" s="3">
        <f>IF(OR(Data!BB138="", Data!$H138="", $G138=""), 0, ((Data!BB138*Data!$H138*$G138)/2000) * IF(AND(BA$5="Particulate", ISNUMBER(Data!$O138)), (1-Data!$O138), 1) * IF(AND($K$3="Yes", ISNUMBER(Data!$Q138)), (1-Data!$Q138), 1))</f>
        <v>0</v>
      </c>
      <c r="BB138" s="3">
        <f>IF(OR(Data!BC138="", Data!$H138="", $G138=""), 0, ((Data!BC138*Data!$H138*$G138)/2000) * IF(AND(BB$5="Particulate", ISNUMBER(Data!$O138)), (1-Data!$O138), 1) * IF(AND($K$3="Yes", ISNUMBER(Data!$Q138)), (1-Data!$Q138), 1))</f>
        <v>0</v>
      </c>
      <c r="BC138" s="3">
        <f>IF(OR(Data!BD138="", Data!$H138="", $G138=""), 0, ((Data!BD138*Data!$H138*$G138)/2000) * IF(AND(BC$5="Particulate", ISNUMBER(Data!$O138)), (1-Data!$O138), 1) * IF(AND($K$3="Yes", ISNUMBER(Data!$Q138)), (1-Data!$Q138), 1))</f>
        <v>0</v>
      </c>
      <c r="BD138" s="3">
        <f>IF(OR(Data!BE138="", Data!$H138="", $G138=""), 0, ((Data!BE138*Data!$H138*$G138)/2000) * IF(AND(BD$5="Particulate", ISNUMBER(Data!$O138)), (1-Data!$O138), 1) * IF(AND($K$3="Yes", ISNUMBER(Data!$Q138)), (1-Data!$Q138), 1))</f>
        <v>0</v>
      </c>
      <c r="BE138" s="3">
        <f>IF(OR(Data!BF138="", Data!$H138="", $G138=""), 0, ((Data!BF138*Data!$H138*$G138)/2000) * IF(AND(BE$5="Particulate", ISNUMBER(Data!$O138)), (1-Data!$O138), 1) * IF(AND($K$3="Yes", ISNUMBER(Data!$Q138)), (1-Data!$Q138), 1))</f>
        <v>0</v>
      </c>
      <c r="BF138" s="3">
        <f>IF(OR(Data!BG138="", Data!$H138="", $G138=""), 0, ((Data!BG138*Data!$H138*$G138)/2000) * IF(AND(BF$5="Particulate", ISNUMBER(Data!$O138)), (1-Data!$O138), 1) * IF(AND($K$3="Yes", ISNUMBER(Data!$Q138)), (1-Data!$Q138), 1))</f>
        <v>0</v>
      </c>
      <c r="BG138" s="3">
        <f>IF(OR(Data!BH138="", Data!$H138="", $G138=""), 0, ((Data!BH138*Data!$H138*$G138)/2000) * IF(AND(BG$5="Particulate", ISNUMBER(Data!$O138)), (1-Data!$O138), 1) * IF(AND($K$3="Yes", ISNUMBER(Data!$Q138)), (1-Data!$Q138), 1))</f>
        <v>0</v>
      </c>
      <c r="BH138" s="3">
        <f>IF(OR(Data!BI138="", Data!$H138="", $G138=""), 0, ((Data!BI138*Data!$H138*$G138)/2000) * IF(AND(BH$5="Particulate", ISNUMBER(Data!$O138)), (1-Data!$O138), 1) * IF(AND($K$3="Yes", ISNUMBER(Data!$Q138)), (1-Data!$Q138), 1))</f>
        <v>0</v>
      </c>
      <c r="BI138" s="3">
        <f>IF(OR(Data!BJ138="", Data!$H138="", $G138=""), 0, ((Data!BJ138*Data!$H138*$G138)/2000) * IF(AND(BI$5="Particulate", ISNUMBER(Data!$O138)), (1-Data!$O138), 1) * IF(AND($K$3="Yes", ISNUMBER(Data!$Q138)), (1-Data!$Q138), 1))</f>
        <v>0</v>
      </c>
      <c r="BJ138" s="3">
        <f>IF(OR(Data!BK138="", Data!$H138="", $G138=""), 0, ((Data!BK138*Data!$H138*$G138)/2000) * IF(AND(BJ$5="Particulate", ISNUMBER(Data!$O138)), (1-Data!$O138), 1) * IF(AND($K$3="Yes", ISNUMBER(Data!$Q138)), (1-Data!$Q138), 1))</f>
        <v>0</v>
      </c>
      <c r="BK138" s="3">
        <f>IF(OR(Data!BL138="", Data!$H138="", $G138=""), 0, ((Data!BL138*Data!$H138*$G138)/2000) * IF(AND(BK$5="Particulate", ISNUMBER(Data!$O138)), (1-Data!$O138), 1) * IF(AND($K$3="Yes", ISNUMBER(Data!$Q138)), (1-Data!$Q138), 1))</f>
        <v>0</v>
      </c>
      <c r="BL138" s="3">
        <f>IF(OR(Data!BM138="", Data!$H138="", $G138=""), 0, ((Data!BM138*Data!$H138*$G138)/2000) * IF(AND(BL$5="Particulate", ISNUMBER(Data!$O138)), (1-Data!$O138), 1) * IF(AND($K$3="Yes", ISNUMBER(Data!$Q138)), (1-Data!$Q138), 1))</f>
        <v>0</v>
      </c>
      <c r="BM138" s="3">
        <f>IF(OR(Data!BN138="", Data!$H138="", $G138=""), 0, ((Data!BN138*Data!$H138*$G138)/2000) * IF(AND(BM$5="Particulate", ISNUMBER(Data!$O138)), (1-Data!$O138), 1) * IF(AND($K$3="Yes", ISNUMBER(Data!$Q138)), (1-Data!$Q138), 1))</f>
        <v>0</v>
      </c>
      <c r="BN138" s="3">
        <f>IF(OR(Data!BO138="", Data!$H138="", $G138=""), 0, ((Data!BO138*Data!$H138*$G138)/2000) * IF(AND(BN$5="Particulate", ISNUMBER(Data!$O138)), (1-Data!$O138), 1) * IF(AND($K$3="Yes", ISNUMBER(Data!$Q138)), (1-Data!$Q138), 1))</f>
        <v>0</v>
      </c>
      <c r="BO138" s="3">
        <f>IF(OR(Data!BP138="", Data!$H138="", $G138=""), 0, ((Data!BP138*Data!$H138*$G138)/2000) * IF(AND(BO$5="Particulate", ISNUMBER(Data!$O138)), (1-Data!$O138), 1) * IF(AND($K$3="Yes", ISNUMBER(Data!$Q138)), (1-Data!$Q138), 1))</f>
        <v>0</v>
      </c>
      <c r="BP138" s="3">
        <f>IF(OR(Data!BQ138="", Data!$H138="", $G138=""), 0, ((Data!BQ138*Data!$H138*$G138)/2000) * IF(AND(BP$5="Particulate", ISNUMBER(Data!$O138)), (1-Data!$O138), 1) * IF(AND($K$3="Yes", ISNUMBER(Data!$Q138)), (1-Data!$Q138), 1))</f>
        <v>0</v>
      </c>
      <c r="BQ138" s="3">
        <f>IF(OR(Data!BR138="", Data!$H138="", $G138=""), 0, ((Data!BR138*Data!$H138*$G138)/2000) * IF(AND(BQ$5="Particulate", ISNUMBER(Data!$O138)), (1-Data!$O138), 1) * IF(AND($K$3="Yes", ISNUMBER(Data!$Q138)), (1-Data!$Q138), 1))</f>
        <v>0</v>
      </c>
      <c r="BR138" s="3">
        <f>IF(OR(Data!BS138="", Data!$H138="", $G138=""), 0, ((Data!BS138*Data!$H138*$G138)/2000) * IF(AND(BR$5="Particulate", ISNUMBER(Data!$O138)), (1-Data!$O138), 1) * IF(AND($K$3="Yes", ISNUMBER(Data!$Q138)), (1-Data!$Q138), 1))</f>
        <v>0</v>
      </c>
      <c r="BS138" s="3">
        <f>IF(OR(Data!BT138="", Data!$H138="", $G138=""), 0, ((Data!BT138*Data!$H138*$G138)/2000) * IF(AND(BS$5="Particulate", ISNUMBER(Data!$O138)), (1-Data!$O138), 1) * IF(AND($K$3="Yes", ISNUMBER(Data!$Q138)), (1-Data!$Q138), 1))</f>
        <v>0</v>
      </c>
      <c r="BT138" s="3">
        <f>IF(OR(Data!BU138="", Data!$H138="", $G138=""), 0, ((Data!BU138*Data!$H138*$G138)/2000) * IF(AND(BT$5="Particulate", ISNUMBER(Data!$O138)), (1-Data!$O138), 1) * IF(AND($K$3="Yes", ISNUMBER(Data!$Q138)), (1-Data!$Q138), 1))</f>
        <v>0</v>
      </c>
      <c r="BU138" s="3">
        <f>IF(OR(Data!BV138="", Data!$H138="", $G138=""), 0, ((Data!BV138*Data!$H138*$G138)/2000) * IF(AND(BU$5="Particulate", ISNUMBER(Data!$O138)), (1-Data!$O138), 1) * IF(AND($K$3="Yes", ISNUMBER(Data!$Q138)), (1-Data!$Q138), 1))</f>
        <v>0</v>
      </c>
      <c r="BV138" s="3">
        <f>IF(OR(Data!BW138="", Data!$H138="", $G138=""), 0, ((Data!BW138*Data!$H138*$G138)/2000) * IF(AND(BV$5="Particulate", ISNUMBER(Data!$O138)), (1-Data!$O138), 1) * IF(AND($K$3="Yes", ISNUMBER(Data!$Q138)), (1-Data!$Q138), 1))</f>
        <v>0</v>
      </c>
      <c r="BW138" s="3">
        <f>IF(OR(Data!BX138="", Data!$H138="", $G138=""), 0, ((Data!BX138*Data!$H138*$G138)/2000) * IF(AND(BW$5="Particulate", ISNUMBER(Data!$O138)), (1-Data!$O138), 1) * IF(AND($K$3="Yes", ISNUMBER(Data!$Q138)), (1-Data!$Q138), 1))</f>
        <v>0</v>
      </c>
      <c r="BX138" s="3">
        <f>IF(OR(Data!BY138="", Data!$H138="", $G138=""), 0, ((Data!BY138*Data!$H138*$G138)/2000) * IF(AND(BX$5="Particulate", ISNUMBER(Data!$O138)), (1-Data!$O138), 1) * IF(AND($K$3="Yes", ISNUMBER(Data!$Q138)), (1-Data!$Q138), 1))</f>
        <v>0</v>
      </c>
      <c r="BY138" s="3">
        <f>IF(OR(Data!BZ138="", Data!$H138="", $G138=""), 0, ((Data!BZ138*Data!$H138*$G138)/2000) * IF(AND(BY$5="Particulate", ISNUMBER(Data!$O138)), (1-Data!$O138), 1) * IF(AND($K$3="Yes", ISNUMBER(Data!$Q138)), (1-Data!$Q138), 1))</f>
        <v>0</v>
      </c>
      <c r="BZ138" s="3">
        <f>IF(OR(Data!CA138="", Data!$H138="", $G138=""), 0, ((Data!CA138*Data!$H138*$G138)/2000) * IF(AND(BZ$5="Particulate", ISNUMBER(Data!$O138)), (1-Data!$O138), 1) * IF(AND($K$3="Yes", ISNUMBER(Data!$Q138)), (1-Data!$Q138), 1))</f>
        <v>0</v>
      </c>
    </row>
    <row r="139" spans="1:78" x14ac:dyDescent="0.25">
      <c r="A139" s="347">
        <f>Data!A139</f>
        <v>131</v>
      </c>
      <c r="B139" s="108">
        <f>Data!B139</f>
        <v>0</v>
      </c>
      <c r="C139" s="108">
        <f>Data!C139</f>
        <v>0</v>
      </c>
      <c r="D139" s="108">
        <f>Data!D139</f>
        <v>0</v>
      </c>
      <c r="E139" s="108">
        <f>Data!E139</f>
        <v>0</v>
      </c>
      <c r="F139" s="108">
        <f>Data!F139</f>
        <v>0</v>
      </c>
      <c r="G139" s="189"/>
      <c r="Q139" s="365">
        <f>IF(ISNUMBER(Data!$K139), (Data!$K139*$G139)/2000, IF(AND(ISNUMBER(Data!$H139), ISNUMBER(Data!$I139)), (Data!$H139*Data!$I139*$G139)/2000, 0))</f>
        <v>0</v>
      </c>
      <c r="R139" s="17">
        <f>IF(ISNUMBER(Data!$L139), (Data!$L139*$G139)/2000, IF(AND(ISNUMBER(Data!$H139), ISNUMBER(Data!$J139)), (Data!$H139*Data!$J139*$G139)/2000, 0)) * IF(ISNUMBER(Data!$O139), 1-Data!$O139, 1) * IF(AND($K$3="yes",ISNUMBER(Data!$Q139)),(1-Data!$Q139),1)</f>
        <v>0</v>
      </c>
      <c r="S139" s="3">
        <f>IF(OR(Data!T139="", Data!$H139="", $G139=""), 0, ((Data!T139*Data!$H139*$G139)/2000) * IF(AND(S$5="Particulate", ISNUMBER(Data!$O139)), (1-Data!$O139), 1) * IF(AND($K$3="Yes", ISNUMBER(Data!$Q139)), (1-Data!$Q139), 1))</f>
        <v>0</v>
      </c>
      <c r="T139" s="3">
        <f>IF(OR(Data!U139="", Data!$H139="", $G139=""), 0, ((Data!U139*Data!$H139*$G139)/2000) * IF(AND(T$5="Particulate", ISNUMBER(Data!$O139)), (1-Data!$O139), 1) * IF(AND($K$3="Yes", ISNUMBER(Data!$Q139)), (1-Data!$Q139), 1))</f>
        <v>0</v>
      </c>
      <c r="U139" s="3">
        <f>IF(OR(Data!V139="", Data!$H139="", $G139=""), 0, ((Data!V139*Data!$H139*$G139)/2000) * IF(AND(U$5="Particulate", ISNUMBER(Data!$O139)), (1-Data!$O139), 1) * IF(AND($K$3="Yes", ISNUMBER(Data!$Q139)), (1-Data!$Q139), 1))</f>
        <v>0</v>
      </c>
      <c r="V139" s="3">
        <f>IF(OR(Data!W139="", Data!$H139="", $G139=""), 0, ((Data!W139*Data!$H139*$G139)/2000) * IF(AND(V$5="Particulate", ISNUMBER(Data!$O139)), (1-Data!$O139), 1) * IF(AND($K$3="Yes", ISNUMBER(Data!$Q139)), (1-Data!$Q139), 1))</f>
        <v>0</v>
      </c>
      <c r="W139" s="3">
        <f>IF(OR(Data!X139="", Data!$H139="", $G139=""), 0, ((Data!X139*Data!$H139*$G139)/2000) * IF(AND(W$5="Particulate", ISNUMBER(Data!$O139)), (1-Data!$O139), 1) * IF(AND($K$3="Yes", ISNUMBER(Data!$Q139)), (1-Data!$Q139), 1))</f>
        <v>0</v>
      </c>
      <c r="X139" s="3">
        <f>IF(OR(Data!Y139="", Data!$H139="", $G139=""), 0, ((Data!Y139*Data!$H139*$G139)/2000) * IF(AND(X$5="Particulate", ISNUMBER(Data!$O139)), (1-Data!$O139), 1) * IF(AND($K$3="Yes", ISNUMBER(Data!$Q139)), (1-Data!$Q139), 1))</f>
        <v>0</v>
      </c>
      <c r="Y139" s="3">
        <f>IF(OR(Data!Z139="", Data!$H139="", $G139=""), 0, ((Data!Z139*Data!$H139*$G139)/2000) * IF(AND(Y$5="Particulate", ISNUMBER(Data!$O139)), (1-Data!$O139), 1) * IF(AND($K$3="Yes", ISNUMBER(Data!$Q139)), (1-Data!$Q139), 1))</f>
        <v>0</v>
      </c>
      <c r="Z139" s="3">
        <f>IF(OR(Data!AA139="", Data!$H139="", $G139=""), 0, ((Data!AA139*Data!$H139*$G139)/2000) * IF(AND(Z$5="Particulate", ISNUMBER(Data!$O139)), (1-Data!$O139), 1) * IF(AND($K$3="Yes", ISNUMBER(Data!$Q139)), (1-Data!$Q139), 1))</f>
        <v>0</v>
      </c>
      <c r="AA139" s="3">
        <f>IF(OR(Data!AB139="", Data!$H139="", $G139=""), 0, ((Data!AB139*Data!$H139*$G139)/2000) * IF(AND(AA$5="Particulate", ISNUMBER(Data!$O139)), (1-Data!$O139), 1) * IF(AND($K$3="Yes", ISNUMBER(Data!$Q139)), (1-Data!$Q139), 1))</f>
        <v>0</v>
      </c>
      <c r="AB139" s="3">
        <f>IF(OR(Data!AC139="", Data!$H139="", $G139=""), 0, ((Data!AC139*Data!$H139*$G139)/2000) * IF(AND(AB$5="Particulate", ISNUMBER(Data!$O139)), (1-Data!$O139), 1) * IF(AND($K$3="Yes", ISNUMBER(Data!$Q139)), (1-Data!$Q139), 1))</f>
        <v>0</v>
      </c>
      <c r="AC139" s="3">
        <f>IF(OR(Data!AD139="", Data!$H139="", $G139=""), 0, ((Data!AD139*Data!$H139*$G139)/2000) * IF(AND(AC$5="Particulate", ISNUMBER(Data!$O139)), (1-Data!$O139), 1) * IF(AND($K$3="Yes", ISNUMBER(Data!$Q139)), (1-Data!$Q139), 1))</f>
        <v>0</v>
      </c>
      <c r="AD139" s="3">
        <f>IF(OR(Data!AE139="", Data!$H139="", $G139=""), 0, ((Data!AE139*Data!$H139*$G139)/2000) * IF(AND(AD$5="Particulate", ISNUMBER(Data!$O139)), (1-Data!$O139), 1) * IF(AND($K$3="Yes", ISNUMBER(Data!$Q139)), (1-Data!$Q139), 1))</f>
        <v>0</v>
      </c>
      <c r="AE139" s="3">
        <f>IF(OR(Data!AF139="", Data!$H139="", $G139=""), 0, ((Data!AF139*Data!$H139*$G139)/2000) * IF(AND(AE$5="Particulate", ISNUMBER(Data!$O139)), (1-Data!$O139), 1) * IF(AND($K$3="Yes", ISNUMBER(Data!$Q139)), (1-Data!$Q139), 1))</f>
        <v>0</v>
      </c>
      <c r="AF139" s="3">
        <f>IF(OR(Data!AG139="", Data!$H139="", $G139=""), 0, ((Data!AG139*Data!$H139*$G139)/2000) * IF(AND(AF$5="Particulate", ISNUMBER(Data!$O139)), (1-Data!$O139), 1) * IF(AND($K$3="Yes", ISNUMBER(Data!$Q139)), (1-Data!$Q139), 1))</f>
        <v>0</v>
      </c>
      <c r="AG139" s="3">
        <f>IF(OR(Data!AH139="", Data!$H139="", $G139=""), 0, ((Data!AH139*Data!$H139*$G139)/2000) * IF(AND(AG$5="Particulate", ISNUMBER(Data!$O139)), (1-Data!$O139), 1) * IF(AND($K$3="Yes", ISNUMBER(Data!$Q139)), (1-Data!$Q139), 1))</f>
        <v>0</v>
      </c>
      <c r="AH139" s="3">
        <f>IF(OR(Data!AI139="", Data!$H139="", $G139=""), 0, ((Data!AI139*Data!$H139*$G139)/2000) * IF(AND(AH$5="Particulate", ISNUMBER(Data!$O139)), (1-Data!$O139), 1) * IF(AND($K$3="Yes", ISNUMBER(Data!$Q139)), (1-Data!$Q139), 1))</f>
        <v>0</v>
      </c>
      <c r="AI139" s="3">
        <f>IF(OR(Data!AJ139="", Data!$H139="", $G139=""), 0, ((Data!AJ139*Data!$H139*$G139)/2000) * IF(AND(AI$5="Particulate", ISNUMBER(Data!$O139)), (1-Data!$O139), 1) * IF(AND($K$3="Yes", ISNUMBER(Data!$Q139)), (1-Data!$Q139), 1))</f>
        <v>0</v>
      </c>
      <c r="AJ139" s="3">
        <f>IF(OR(Data!AK139="", Data!$H139="", $G139=""), 0, ((Data!AK139*Data!$H139*$G139)/2000) * IF(AND(AJ$5="Particulate", ISNUMBER(Data!$O139)), (1-Data!$O139), 1) * IF(AND($K$3="Yes", ISNUMBER(Data!$Q139)), (1-Data!$Q139), 1))</f>
        <v>0</v>
      </c>
      <c r="AK139" s="3">
        <f>IF(OR(Data!AL139="", Data!$H139="", $G139=""), 0, ((Data!AL139*Data!$H139*$G139)/2000) * IF(AND(AK$5="Particulate", ISNUMBER(Data!$O139)), (1-Data!$O139), 1) * IF(AND($K$3="Yes", ISNUMBER(Data!$Q139)), (1-Data!$Q139), 1))</f>
        <v>0</v>
      </c>
      <c r="AL139" s="3">
        <f>IF(OR(Data!AM139="", Data!$H139="", $G139=""), 0, ((Data!AM139*Data!$H139*$G139)/2000) * IF(AND(AL$5="Particulate", ISNUMBER(Data!$O139)), (1-Data!$O139), 1) * IF(AND($K$3="Yes", ISNUMBER(Data!$Q139)), (1-Data!$Q139), 1))</f>
        <v>0</v>
      </c>
      <c r="AM139" s="3">
        <f>IF(OR(Data!AN139="", Data!$H139="", $G139=""), 0, ((Data!AN139*Data!$H139*$G139)/2000) * IF(AND(AM$5="Particulate", ISNUMBER(Data!$O139)), (1-Data!$O139), 1) * IF(AND($K$3="Yes", ISNUMBER(Data!$Q139)), (1-Data!$Q139), 1))</f>
        <v>0</v>
      </c>
      <c r="AN139" s="3">
        <f>IF(OR(Data!AO139="", Data!$H139="", $G139=""), 0, ((Data!AO139*Data!$H139*$G139)/2000) * IF(AND(AN$5="Particulate", ISNUMBER(Data!$O139)), (1-Data!$O139), 1) * IF(AND($K$3="Yes", ISNUMBER(Data!$Q139)), (1-Data!$Q139), 1))</f>
        <v>0</v>
      </c>
      <c r="AO139" s="3">
        <f>IF(OR(Data!AP139="", Data!$H139="", $G139=""), 0, ((Data!AP139*Data!$H139*$G139)/2000) * IF(AND(AO$5="Particulate", ISNUMBER(Data!$O139)), (1-Data!$O139), 1) * IF(AND($K$3="Yes", ISNUMBER(Data!$Q139)), (1-Data!$Q139), 1))</f>
        <v>0</v>
      </c>
      <c r="AP139" s="3">
        <f>IF(OR(Data!AQ139="", Data!$H139="", $G139=""), 0, ((Data!AQ139*Data!$H139*$G139)/2000) * IF(AND(AP$5="Particulate", ISNUMBER(Data!$O139)), (1-Data!$O139), 1) * IF(AND($K$3="Yes", ISNUMBER(Data!$Q139)), (1-Data!$Q139), 1))</f>
        <v>0</v>
      </c>
      <c r="AQ139" s="3">
        <f>IF(OR(Data!AR139="", Data!$H139="", $G139=""), 0, ((Data!AR139*Data!$H139*$G139)/2000) * IF(AND(AQ$5="Particulate", ISNUMBER(Data!$O139)), (1-Data!$O139), 1) * IF(AND($K$3="Yes", ISNUMBER(Data!$Q139)), (1-Data!$Q139), 1))</f>
        <v>0</v>
      </c>
      <c r="AR139" s="3">
        <f>IF(OR(Data!AS139="", Data!$H139="", $G139=""), 0, ((Data!AS139*Data!$H139*$G139)/2000) * IF(AND(AR$5="Particulate", ISNUMBER(Data!$O139)), (1-Data!$O139), 1) * IF(AND($K$3="Yes", ISNUMBER(Data!$Q139)), (1-Data!$Q139), 1))</f>
        <v>0</v>
      </c>
      <c r="AS139" s="3">
        <f>IF(OR(Data!AT139="", Data!$H139="", $G139=""), 0, ((Data!AT139*Data!$H139*$G139)/2000) * IF(AND(AS$5="Particulate", ISNUMBER(Data!$O139)), (1-Data!$O139), 1) * IF(AND($K$3="Yes", ISNUMBER(Data!$Q139)), (1-Data!$Q139), 1))</f>
        <v>0</v>
      </c>
      <c r="AT139" s="3">
        <f>IF(OR(Data!AU139="", Data!$H139="", $G139=""), 0, ((Data!AU139*Data!$H139*$G139)/2000) * IF(AND(AT$5="Particulate", ISNUMBER(Data!$O139)), (1-Data!$O139), 1) * IF(AND($K$3="Yes", ISNUMBER(Data!$Q139)), (1-Data!$Q139), 1))</f>
        <v>0</v>
      </c>
      <c r="AU139" s="3">
        <f>IF(OR(Data!AV139="", Data!$H139="", $G139=""), 0, ((Data!AV139*Data!$H139*$G139)/2000) * IF(AND(AU$5="Particulate", ISNUMBER(Data!$O139)), (1-Data!$O139), 1) * IF(AND($K$3="Yes", ISNUMBER(Data!$Q139)), (1-Data!$Q139), 1))</f>
        <v>0</v>
      </c>
      <c r="AV139" s="3">
        <f>IF(OR(Data!AW139="", Data!$H139="", $G139=""), 0, ((Data!AW139*Data!$H139*$G139)/2000) * IF(AND(AV$5="Particulate", ISNUMBER(Data!$O139)), (1-Data!$O139), 1) * IF(AND($K$3="Yes", ISNUMBER(Data!$Q139)), (1-Data!$Q139), 1))</f>
        <v>0</v>
      </c>
      <c r="AW139" s="3">
        <f>IF(OR(Data!AX139="", Data!$H139="", $G139=""), 0, ((Data!AX139*Data!$H139*$G139)/2000) * IF(AND(AW$5="Particulate", ISNUMBER(Data!$O139)), (1-Data!$O139), 1) * IF(AND($K$3="Yes", ISNUMBER(Data!$Q139)), (1-Data!$Q139), 1))</f>
        <v>0</v>
      </c>
      <c r="AX139" s="3">
        <f>IF(OR(Data!AY139="", Data!$H139="", $G139=""), 0, ((Data!AY139*Data!$H139*$G139)/2000) * IF(AND(AX$5="Particulate", ISNUMBER(Data!$O139)), (1-Data!$O139), 1) * IF(AND($K$3="Yes", ISNUMBER(Data!$Q139)), (1-Data!$Q139), 1))</f>
        <v>0</v>
      </c>
      <c r="AY139" s="3">
        <f>IF(OR(Data!AZ139="", Data!$H139="", $G139=""), 0, ((Data!AZ139*Data!$H139*$G139)/2000) * IF(AND(AY$5="Particulate", ISNUMBER(Data!$O139)), (1-Data!$O139), 1) * IF(AND($K$3="Yes", ISNUMBER(Data!$Q139)), (1-Data!$Q139), 1))</f>
        <v>0</v>
      </c>
      <c r="AZ139" s="3">
        <f>IF(OR(Data!BA139="", Data!$H139="", $G139=""), 0, ((Data!BA139*Data!$H139*$G139)/2000) * IF(AND(AZ$5="Particulate", ISNUMBER(Data!$O139)), (1-Data!$O139), 1) * IF(AND($K$3="Yes", ISNUMBER(Data!$Q139)), (1-Data!$Q139), 1))</f>
        <v>0</v>
      </c>
      <c r="BA139" s="3">
        <f>IF(OR(Data!BB139="", Data!$H139="", $G139=""), 0, ((Data!BB139*Data!$H139*$G139)/2000) * IF(AND(BA$5="Particulate", ISNUMBER(Data!$O139)), (1-Data!$O139), 1) * IF(AND($K$3="Yes", ISNUMBER(Data!$Q139)), (1-Data!$Q139), 1))</f>
        <v>0</v>
      </c>
      <c r="BB139" s="3">
        <f>IF(OR(Data!BC139="", Data!$H139="", $G139=""), 0, ((Data!BC139*Data!$H139*$G139)/2000) * IF(AND(BB$5="Particulate", ISNUMBER(Data!$O139)), (1-Data!$O139), 1) * IF(AND($K$3="Yes", ISNUMBER(Data!$Q139)), (1-Data!$Q139), 1))</f>
        <v>0</v>
      </c>
      <c r="BC139" s="3">
        <f>IF(OR(Data!BD139="", Data!$H139="", $G139=""), 0, ((Data!BD139*Data!$H139*$G139)/2000) * IF(AND(BC$5="Particulate", ISNUMBER(Data!$O139)), (1-Data!$O139), 1) * IF(AND($K$3="Yes", ISNUMBER(Data!$Q139)), (1-Data!$Q139), 1))</f>
        <v>0</v>
      </c>
      <c r="BD139" s="3">
        <f>IF(OR(Data!BE139="", Data!$H139="", $G139=""), 0, ((Data!BE139*Data!$H139*$G139)/2000) * IF(AND(BD$5="Particulate", ISNUMBER(Data!$O139)), (1-Data!$O139), 1) * IF(AND($K$3="Yes", ISNUMBER(Data!$Q139)), (1-Data!$Q139), 1))</f>
        <v>0</v>
      </c>
      <c r="BE139" s="3">
        <f>IF(OR(Data!BF139="", Data!$H139="", $G139=""), 0, ((Data!BF139*Data!$H139*$G139)/2000) * IF(AND(BE$5="Particulate", ISNUMBER(Data!$O139)), (1-Data!$O139), 1) * IF(AND($K$3="Yes", ISNUMBER(Data!$Q139)), (1-Data!$Q139), 1))</f>
        <v>0</v>
      </c>
      <c r="BF139" s="3">
        <f>IF(OR(Data!BG139="", Data!$H139="", $G139=""), 0, ((Data!BG139*Data!$H139*$G139)/2000) * IF(AND(BF$5="Particulate", ISNUMBER(Data!$O139)), (1-Data!$O139), 1) * IF(AND($K$3="Yes", ISNUMBER(Data!$Q139)), (1-Data!$Q139), 1))</f>
        <v>0</v>
      </c>
      <c r="BG139" s="3">
        <f>IF(OR(Data!BH139="", Data!$H139="", $G139=""), 0, ((Data!BH139*Data!$H139*$G139)/2000) * IF(AND(BG$5="Particulate", ISNUMBER(Data!$O139)), (1-Data!$O139), 1) * IF(AND($K$3="Yes", ISNUMBER(Data!$Q139)), (1-Data!$Q139), 1))</f>
        <v>0</v>
      </c>
      <c r="BH139" s="3">
        <f>IF(OR(Data!BI139="", Data!$H139="", $G139=""), 0, ((Data!BI139*Data!$H139*$G139)/2000) * IF(AND(BH$5="Particulate", ISNUMBER(Data!$O139)), (1-Data!$O139), 1) * IF(AND($K$3="Yes", ISNUMBER(Data!$Q139)), (1-Data!$Q139), 1))</f>
        <v>0</v>
      </c>
      <c r="BI139" s="3">
        <f>IF(OR(Data!BJ139="", Data!$H139="", $G139=""), 0, ((Data!BJ139*Data!$H139*$G139)/2000) * IF(AND(BI$5="Particulate", ISNUMBER(Data!$O139)), (1-Data!$O139), 1) * IF(AND($K$3="Yes", ISNUMBER(Data!$Q139)), (1-Data!$Q139), 1))</f>
        <v>0</v>
      </c>
      <c r="BJ139" s="3">
        <f>IF(OR(Data!BK139="", Data!$H139="", $G139=""), 0, ((Data!BK139*Data!$H139*$G139)/2000) * IF(AND(BJ$5="Particulate", ISNUMBER(Data!$O139)), (1-Data!$O139), 1) * IF(AND($K$3="Yes", ISNUMBER(Data!$Q139)), (1-Data!$Q139), 1))</f>
        <v>0</v>
      </c>
      <c r="BK139" s="3">
        <f>IF(OR(Data!BL139="", Data!$H139="", $G139=""), 0, ((Data!BL139*Data!$H139*$G139)/2000) * IF(AND(BK$5="Particulate", ISNUMBER(Data!$O139)), (1-Data!$O139), 1) * IF(AND($K$3="Yes", ISNUMBER(Data!$Q139)), (1-Data!$Q139), 1))</f>
        <v>0</v>
      </c>
      <c r="BL139" s="3">
        <f>IF(OR(Data!BM139="", Data!$H139="", $G139=""), 0, ((Data!BM139*Data!$H139*$G139)/2000) * IF(AND(BL$5="Particulate", ISNUMBER(Data!$O139)), (1-Data!$O139), 1) * IF(AND($K$3="Yes", ISNUMBER(Data!$Q139)), (1-Data!$Q139), 1))</f>
        <v>0</v>
      </c>
      <c r="BM139" s="3">
        <f>IF(OR(Data!BN139="", Data!$H139="", $G139=""), 0, ((Data!BN139*Data!$H139*$G139)/2000) * IF(AND(BM$5="Particulate", ISNUMBER(Data!$O139)), (1-Data!$O139), 1) * IF(AND($K$3="Yes", ISNUMBER(Data!$Q139)), (1-Data!$Q139), 1))</f>
        <v>0</v>
      </c>
      <c r="BN139" s="3">
        <f>IF(OR(Data!BO139="", Data!$H139="", $G139=""), 0, ((Data!BO139*Data!$H139*$G139)/2000) * IF(AND(BN$5="Particulate", ISNUMBER(Data!$O139)), (1-Data!$O139), 1) * IF(AND($K$3="Yes", ISNUMBER(Data!$Q139)), (1-Data!$Q139), 1))</f>
        <v>0</v>
      </c>
      <c r="BO139" s="3">
        <f>IF(OR(Data!BP139="", Data!$H139="", $G139=""), 0, ((Data!BP139*Data!$H139*$G139)/2000) * IF(AND(BO$5="Particulate", ISNUMBER(Data!$O139)), (1-Data!$O139), 1) * IF(AND($K$3="Yes", ISNUMBER(Data!$Q139)), (1-Data!$Q139), 1))</f>
        <v>0</v>
      </c>
      <c r="BP139" s="3">
        <f>IF(OR(Data!BQ139="", Data!$H139="", $G139=""), 0, ((Data!BQ139*Data!$H139*$G139)/2000) * IF(AND(BP$5="Particulate", ISNUMBER(Data!$O139)), (1-Data!$O139), 1) * IF(AND($K$3="Yes", ISNUMBER(Data!$Q139)), (1-Data!$Q139), 1))</f>
        <v>0</v>
      </c>
      <c r="BQ139" s="3">
        <f>IF(OR(Data!BR139="", Data!$H139="", $G139=""), 0, ((Data!BR139*Data!$H139*$G139)/2000) * IF(AND(BQ$5="Particulate", ISNUMBER(Data!$O139)), (1-Data!$O139), 1) * IF(AND($K$3="Yes", ISNUMBER(Data!$Q139)), (1-Data!$Q139), 1))</f>
        <v>0</v>
      </c>
      <c r="BR139" s="3">
        <f>IF(OR(Data!BS139="", Data!$H139="", $G139=""), 0, ((Data!BS139*Data!$H139*$G139)/2000) * IF(AND(BR$5="Particulate", ISNUMBER(Data!$O139)), (1-Data!$O139), 1) * IF(AND($K$3="Yes", ISNUMBER(Data!$Q139)), (1-Data!$Q139), 1))</f>
        <v>0</v>
      </c>
      <c r="BS139" s="3">
        <f>IF(OR(Data!BT139="", Data!$H139="", $G139=""), 0, ((Data!BT139*Data!$H139*$G139)/2000) * IF(AND(BS$5="Particulate", ISNUMBER(Data!$O139)), (1-Data!$O139), 1) * IF(AND($K$3="Yes", ISNUMBER(Data!$Q139)), (1-Data!$Q139), 1))</f>
        <v>0</v>
      </c>
      <c r="BT139" s="3">
        <f>IF(OR(Data!BU139="", Data!$H139="", $G139=""), 0, ((Data!BU139*Data!$H139*$G139)/2000) * IF(AND(BT$5="Particulate", ISNUMBER(Data!$O139)), (1-Data!$O139), 1) * IF(AND($K$3="Yes", ISNUMBER(Data!$Q139)), (1-Data!$Q139), 1))</f>
        <v>0</v>
      </c>
      <c r="BU139" s="3">
        <f>IF(OR(Data!BV139="", Data!$H139="", $G139=""), 0, ((Data!BV139*Data!$H139*$G139)/2000) * IF(AND(BU$5="Particulate", ISNUMBER(Data!$O139)), (1-Data!$O139), 1) * IF(AND($K$3="Yes", ISNUMBER(Data!$Q139)), (1-Data!$Q139), 1))</f>
        <v>0</v>
      </c>
      <c r="BV139" s="3">
        <f>IF(OR(Data!BW139="", Data!$H139="", $G139=""), 0, ((Data!BW139*Data!$H139*$G139)/2000) * IF(AND(BV$5="Particulate", ISNUMBER(Data!$O139)), (1-Data!$O139), 1) * IF(AND($K$3="Yes", ISNUMBER(Data!$Q139)), (1-Data!$Q139), 1))</f>
        <v>0</v>
      </c>
      <c r="BW139" s="3">
        <f>IF(OR(Data!BX139="", Data!$H139="", $G139=""), 0, ((Data!BX139*Data!$H139*$G139)/2000) * IF(AND(BW$5="Particulate", ISNUMBER(Data!$O139)), (1-Data!$O139), 1) * IF(AND($K$3="Yes", ISNUMBER(Data!$Q139)), (1-Data!$Q139), 1))</f>
        <v>0</v>
      </c>
      <c r="BX139" s="3">
        <f>IF(OR(Data!BY139="", Data!$H139="", $G139=""), 0, ((Data!BY139*Data!$H139*$G139)/2000) * IF(AND(BX$5="Particulate", ISNUMBER(Data!$O139)), (1-Data!$O139), 1) * IF(AND($K$3="Yes", ISNUMBER(Data!$Q139)), (1-Data!$Q139), 1))</f>
        <v>0</v>
      </c>
      <c r="BY139" s="3">
        <f>IF(OR(Data!BZ139="", Data!$H139="", $G139=""), 0, ((Data!BZ139*Data!$H139*$G139)/2000) * IF(AND(BY$5="Particulate", ISNUMBER(Data!$O139)), (1-Data!$O139), 1) * IF(AND($K$3="Yes", ISNUMBER(Data!$Q139)), (1-Data!$Q139), 1))</f>
        <v>0</v>
      </c>
      <c r="BZ139" s="3">
        <f>IF(OR(Data!CA139="", Data!$H139="", $G139=""), 0, ((Data!CA139*Data!$H139*$G139)/2000) * IF(AND(BZ$5="Particulate", ISNUMBER(Data!$O139)), (1-Data!$O139), 1) * IF(AND($K$3="Yes", ISNUMBER(Data!$Q139)), (1-Data!$Q139), 1))</f>
        <v>0</v>
      </c>
    </row>
    <row r="140" spans="1:78" x14ac:dyDescent="0.25">
      <c r="A140" s="347">
        <f>Data!A140</f>
        <v>132</v>
      </c>
      <c r="B140" s="108">
        <f>Data!B140</f>
        <v>0</v>
      </c>
      <c r="C140" s="108">
        <f>Data!C140</f>
        <v>0</v>
      </c>
      <c r="D140" s="108">
        <f>Data!D140</f>
        <v>0</v>
      </c>
      <c r="E140" s="108">
        <f>Data!E140</f>
        <v>0</v>
      </c>
      <c r="F140" s="108">
        <f>Data!F140</f>
        <v>0</v>
      </c>
      <c r="G140" s="189"/>
      <c r="Q140" s="365">
        <f>IF(ISNUMBER(Data!$K140), (Data!$K140*$G140)/2000, IF(AND(ISNUMBER(Data!$H140), ISNUMBER(Data!$I140)), (Data!$H140*Data!$I140*$G140)/2000, 0))</f>
        <v>0</v>
      </c>
      <c r="R140" s="17">
        <f>IF(ISNUMBER(Data!$L140), (Data!$L140*$G140)/2000, IF(AND(ISNUMBER(Data!$H140), ISNUMBER(Data!$J140)), (Data!$H140*Data!$J140*$G140)/2000, 0)) * IF(ISNUMBER(Data!$O140), 1-Data!$O140, 1) * IF(AND($K$3="yes",ISNUMBER(Data!$Q140)),(1-Data!$Q140),1)</f>
        <v>0</v>
      </c>
      <c r="S140" s="3">
        <f>IF(OR(Data!T140="", Data!$H140="", $G140=""), 0, ((Data!T140*Data!$H140*$G140)/2000) * IF(AND(S$5="Particulate", ISNUMBER(Data!$O140)), (1-Data!$O140), 1) * IF(AND($K$3="Yes", ISNUMBER(Data!$Q140)), (1-Data!$Q140), 1))</f>
        <v>0</v>
      </c>
      <c r="T140" s="3">
        <f>IF(OR(Data!U140="", Data!$H140="", $G140=""), 0, ((Data!U140*Data!$H140*$G140)/2000) * IF(AND(T$5="Particulate", ISNUMBER(Data!$O140)), (1-Data!$O140), 1) * IF(AND($K$3="Yes", ISNUMBER(Data!$Q140)), (1-Data!$Q140), 1))</f>
        <v>0</v>
      </c>
      <c r="U140" s="3">
        <f>IF(OR(Data!V140="", Data!$H140="", $G140=""), 0, ((Data!V140*Data!$H140*$G140)/2000) * IF(AND(U$5="Particulate", ISNUMBER(Data!$O140)), (1-Data!$O140), 1) * IF(AND($K$3="Yes", ISNUMBER(Data!$Q140)), (1-Data!$Q140), 1))</f>
        <v>0</v>
      </c>
      <c r="V140" s="3">
        <f>IF(OR(Data!W140="", Data!$H140="", $G140=""), 0, ((Data!W140*Data!$H140*$G140)/2000) * IF(AND(V$5="Particulate", ISNUMBER(Data!$O140)), (1-Data!$O140), 1) * IF(AND($K$3="Yes", ISNUMBER(Data!$Q140)), (1-Data!$Q140), 1))</f>
        <v>0</v>
      </c>
      <c r="W140" s="3">
        <f>IF(OR(Data!X140="", Data!$H140="", $G140=""), 0, ((Data!X140*Data!$H140*$G140)/2000) * IF(AND(W$5="Particulate", ISNUMBER(Data!$O140)), (1-Data!$O140), 1) * IF(AND($K$3="Yes", ISNUMBER(Data!$Q140)), (1-Data!$Q140), 1))</f>
        <v>0</v>
      </c>
      <c r="X140" s="3">
        <f>IF(OR(Data!Y140="", Data!$H140="", $G140=""), 0, ((Data!Y140*Data!$H140*$G140)/2000) * IF(AND(X$5="Particulate", ISNUMBER(Data!$O140)), (1-Data!$O140), 1) * IF(AND($K$3="Yes", ISNUMBER(Data!$Q140)), (1-Data!$Q140), 1))</f>
        <v>0</v>
      </c>
      <c r="Y140" s="3">
        <f>IF(OR(Data!Z140="", Data!$H140="", $G140=""), 0, ((Data!Z140*Data!$H140*$G140)/2000) * IF(AND(Y$5="Particulate", ISNUMBER(Data!$O140)), (1-Data!$O140), 1) * IF(AND($K$3="Yes", ISNUMBER(Data!$Q140)), (1-Data!$Q140), 1))</f>
        <v>0</v>
      </c>
      <c r="Z140" s="3">
        <f>IF(OR(Data!AA140="", Data!$H140="", $G140=""), 0, ((Data!AA140*Data!$H140*$G140)/2000) * IF(AND(Z$5="Particulate", ISNUMBER(Data!$O140)), (1-Data!$O140), 1) * IF(AND($K$3="Yes", ISNUMBER(Data!$Q140)), (1-Data!$Q140), 1))</f>
        <v>0</v>
      </c>
      <c r="AA140" s="3">
        <f>IF(OR(Data!AB140="", Data!$H140="", $G140=""), 0, ((Data!AB140*Data!$H140*$G140)/2000) * IF(AND(AA$5="Particulate", ISNUMBER(Data!$O140)), (1-Data!$O140), 1) * IF(AND($K$3="Yes", ISNUMBER(Data!$Q140)), (1-Data!$Q140), 1))</f>
        <v>0</v>
      </c>
      <c r="AB140" s="3">
        <f>IF(OR(Data!AC140="", Data!$H140="", $G140=""), 0, ((Data!AC140*Data!$H140*$G140)/2000) * IF(AND(AB$5="Particulate", ISNUMBER(Data!$O140)), (1-Data!$O140), 1) * IF(AND($K$3="Yes", ISNUMBER(Data!$Q140)), (1-Data!$Q140), 1))</f>
        <v>0</v>
      </c>
      <c r="AC140" s="3">
        <f>IF(OR(Data!AD140="", Data!$H140="", $G140=""), 0, ((Data!AD140*Data!$H140*$G140)/2000) * IF(AND(AC$5="Particulate", ISNUMBER(Data!$O140)), (1-Data!$O140), 1) * IF(AND($K$3="Yes", ISNUMBER(Data!$Q140)), (1-Data!$Q140), 1))</f>
        <v>0</v>
      </c>
      <c r="AD140" s="3">
        <f>IF(OR(Data!AE140="", Data!$H140="", $G140=""), 0, ((Data!AE140*Data!$H140*$G140)/2000) * IF(AND(AD$5="Particulate", ISNUMBER(Data!$O140)), (1-Data!$O140), 1) * IF(AND($K$3="Yes", ISNUMBER(Data!$Q140)), (1-Data!$Q140), 1))</f>
        <v>0</v>
      </c>
      <c r="AE140" s="3">
        <f>IF(OR(Data!AF140="", Data!$H140="", $G140=""), 0, ((Data!AF140*Data!$H140*$G140)/2000) * IF(AND(AE$5="Particulate", ISNUMBER(Data!$O140)), (1-Data!$O140), 1) * IF(AND($K$3="Yes", ISNUMBER(Data!$Q140)), (1-Data!$Q140), 1))</f>
        <v>0</v>
      </c>
      <c r="AF140" s="3">
        <f>IF(OR(Data!AG140="", Data!$H140="", $G140=""), 0, ((Data!AG140*Data!$H140*$G140)/2000) * IF(AND(AF$5="Particulate", ISNUMBER(Data!$O140)), (1-Data!$O140), 1) * IF(AND($K$3="Yes", ISNUMBER(Data!$Q140)), (1-Data!$Q140), 1))</f>
        <v>0</v>
      </c>
      <c r="AG140" s="3">
        <f>IF(OR(Data!AH140="", Data!$H140="", $G140=""), 0, ((Data!AH140*Data!$H140*$G140)/2000) * IF(AND(AG$5="Particulate", ISNUMBER(Data!$O140)), (1-Data!$O140), 1) * IF(AND($K$3="Yes", ISNUMBER(Data!$Q140)), (1-Data!$Q140), 1))</f>
        <v>0</v>
      </c>
      <c r="AH140" s="3">
        <f>IF(OR(Data!AI140="", Data!$H140="", $G140=""), 0, ((Data!AI140*Data!$H140*$G140)/2000) * IF(AND(AH$5="Particulate", ISNUMBER(Data!$O140)), (1-Data!$O140), 1) * IF(AND($K$3="Yes", ISNUMBER(Data!$Q140)), (1-Data!$Q140), 1))</f>
        <v>0</v>
      </c>
      <c r="AI140" s="3">
        <f>IF(OR(Data!AJ140="", Data!$H140="", $G140=""), 0, ((Data!AJ140*Data!$H140*$G140)/2000) * IF(AND(AI$5="Particulate", ISNUMBER(Data!$O140)), (1-Data!$O140), 1) * IF(AND($K$3="Yes", ISNUMBER(Data!$Q140)), (1-Data!$Q140), 1))</f>
        <v>0</v>
      </c>
      <c r="AJ140" s="3">
        <f>IF(OR(Data!AK140="", Data!$H140="", $G140=""), 0, ((Data!AK140*Data!$H140*$G140)/2000) * IF(AND(AJ$5="Particulate", ISNUMBER(Data!$O140)), (1-Data!$O140), 1) * IF(AND($K$3="Yes", ISNUMBER(Data!$Q140)), (1-Data!$Q140), 1))</f>
        <v>0</v>
      </c>
      <c r="AK140" s="3">
        <f>IF(OR(Data!AL140="", Data!$H140="", $G140=""), 0, ((Data!AL140*Data!$H140*$G140)/2000) * IF(AND(AK$5="Particulate", ISNUMBER(Data!$O140)), (1-Data!$O140), 1) * IF(AND($K$3="Yes", ISNUMBER(Data!$Q140)), (1-Data!$Q140), 1))</f>
        <v>0</v>
      </c>
      <c r="AL140" s="3">
        <f>IF(OR(Data!AM140="", Data!$H140="", $G140=""), 0, ((Data!AM140*Data!$H140*$G140)/2000) * IF(AND(AL$5="Particulate", ISNUMBER(Data!$O140)), (1-Data!$O140), 1) * IF(AND($K$3="Yes", ISNUMBER(Data!$Q140)), (1-Data!$Q140), 1))</f>
        <v>0</v>
      </c>
      <c r="AM140" s="3">
        <f>IF(OR(Data!AN140="", Data!$H140="", $G140=""), 0, ((Data!AN140*Data!$H140*$G140)/2000) * IF(AND(AM$5="Particulate", ISNUMBER(Data!$O140)), (1-Data!$O140), 1) * IF(AND($K$3="Yes", ISNUMBER(Data!$Q140)), (1-Data!$Q140), 1))</f>
        <v>0</v>
      </c>
      <c r="AN140" s="3">
        <f>IF(OR(Data!AO140="", Data!$H140="", $G140=""), 0, ((Data!AO140*Data!$H140*$G140)/2000) * IF(AND(AN$5="Particulate", ISNUMBER(Data!$O140)), (1-Data!$O140), 1) * IF(AND($K$3="Yes", ISNUMBER(Data!$Q140)), (1-Data!$Q140), 1))</f>
        <v>0</v>
      </c>
      <c r="AO140" s="3">
        <f>IF(OR(Data!AP140="", Data!$H140="", $G140=""), 0, ((Data!AP140*Data!$H140*$G140)/2000) * IF(AND(AO$5="Particulate", ISNUMBER(Data!$O140)), (1-Data!$O140), 1) * IF(AND($K$3="Yes", ISNUMBER(Data!$Q140)), (1-Data!$Q140), 1))</f>
        <v>0</v>
      </c>
      <c r="AP140" s="3">
        <f>IF(OR(Data!AQ140="", Data!$H140="", $G140=""), 0, ((Data!AQ140*Data!$H140*$G140)/2000) * IF(AND(AP$5="Particulate", ISNUMBER(Data!$O140)), (1-Data!$O140), 1) * IF(AND($K$3="Yes", ISNUMBER(Data!$Q140)), (1-Data!$Q140), 1))</f>
        <v>0</v>
      </c>
      <c r="AQ140" s="3">
        <f>IF(OR(Data!AR140="", Data!$H140="", $G140=""), 0, ((Data!AR140*Data!$H140*$G140)/2000) * IF(AND(AQ$5="Particulate", ISNUMBER(Data!$O140)), (1-Data!$O140), 1) * IF(AND($K$3="Yes", ISNUMBER(Data!$Q140)), (1-Data!$Q140), 1))</f>
        <v>0</v>
      </c>
      <c r="AR140" s="3">
        <f>IF(OR(Data!AS140="", Data!$H140="", $G140=""), 0, ((Data!AS140*Data!$H140*$G140)/2000) * IF(AND(AR$5="Particulate", ISNUMBER(Data!$O140)), (1-Data!$O140), 1) * IF(AND($K$3="Yes", ISNUMBER(Data!$Q140)), (1-Data!$Q140), 1))</f>
        <v>0</v>
      </c>
      <c r="AS140" s="3">
        <f>IF(OR(Data!AT140="", Data!$H140="", $G140=""), 0, ((Data!AT140*Data!$H140*$G140)/2000) * IF(AND(AS$5="Particulate", ISNUMBER(Data!$O140)), (1-Data!$O140), 1) * IF(AND($K$3="Yes", ISNUMBER(Data!$Q140)), (1-Data!$Q140), 1))</f>
        <v>0</v>
      </c>
      <c r="AT140" s="3">
        <f>IF(OR(Data!AU140="", Data!$H140="", $G140=""), 0, ((Data!AU140*Data!$H140*$G140)/2000) * IF(AND(AT$5="Particulate", ISNUMBER(Data!$O140)), (1-Data!$O140), 1) * IF(AND($K$3="Yes", ISNUMBER(Data!$Q140)), (1-Data!$Q140), 1))</f>
        <v>0</v>
      </c>
      <c r="AU140" s="3">
        <f>IF(OR(Data!AV140="", Data!$H140="", $G140=""), 0, ((Data!AV140*Data!$H140*$G140)/2000) * IF(AND(AU$5="Particulate", ISNUMBER(Data!$O140)), (1-Data!$O140), 1) * IF(AND($K$3="Yes", ISNUMBER(Data!$Q140)), (1-Data!$Q140), 1))</f>
        <v>0</v>
      </c>
      <c r="AV140" s="3">
        <f>IF(OR(Data!AW140="", Data!$H140="", $G140=""), 0, ((Data!AW140*Data!$H140*$G140)/2000) * IF(AND(AV$5="Particulate", ISNUMBER(Data!$O140)), (1-Data!$O140), 1) * IF(AND($K$3="Yes", ISNUMBER(Data!$Q140)), (1-Data!$Q140), 1))</f>
        <v>0</v>
      </c>
      <c r="AW140" s="3">
        <f>IF(OR(Data!AX140="", Data!$H140="", $G140=""), 0, ((Data!AX140*Data!$H140*$G140)/2000) * IF(AND(AW$5="Particulate", ISNUMBER(Data!$O140)), (1-Data!$O140), 1) * IF(AND($K$3="Yes", ISNUMBER(Data!$Q140)), (1-Data!$Q140), 1))</f>
        <v>0</v>
      </c>
      <c r="AX140" s="3">
        <f>IF(OR(Data!AY140="", Data!$H140="", $G140=""), 0, ((Data!AY140*Data!$H140*$G140)/2000) * IF(AND(AX$5="Particulate", ISNUMBER(Data!$O140)), (1-Data!$O140), 1) * IF(AND($K$3="Yes", ISNUMBER(Data!$Q140)), (1-Data!$Q140), 1))</f>
        <v>0</v>
      </c>
      <c r="AY140" s="3">
        <f>IF(OR(Data!AZ140="", Data!$H140="", $G140=""), 0, ((Data!AZ140*Data!$H140*$G140)/2000) * IF(AND(AY$5="Particulate", ISNUMBER(Data!$O140)), (1-Data!$O140), 1) * IF(AND($K$3="Yes", ISNUMBER(Data!$Q140)), (1-Data!$Q140), 1))</f>
        <v>0</v>
      </c>
      <c r="AZ140" s="3">
        <f>IF(OR(Data!BA140="", Data!$H140="", $G140=""), 0, ((Data!BA140*Data!$H140*$G140)/2000) * IF(AND(AZ$5="Particulate", ISNUMBER(Data!$O140)), (1-Data!$O140), 1) * IF(AND($K$3="Yes", ISNUMBER(Data!$Q140)), (1-Data!$Q140), 1))</f>
        <v>0</v>
      </c>
      <c r="BA140" s="3">
        <f>IF(OR(Data!BB140="", Data!$H140="", $G140=""), 0, ((Data!BB140*Data!$H140*$G140)/2000) * IF(AND(BA$5="Particulate", ISNUMBER(Data!$O140)), (1-Data!$O140), 1) * IF(AND($K$3="Yes", ISNUMBER(Data!$Q140)), (1-Data!$Q140), 1))</f>
        <v>0</v>
      </c>
      <c r="BB140" s="3">
        <f>IF(OR(Data!BC140="", Data!$H140="", $G140=""), 0, ((Data!BC140*Data!$H140*$G140)/2000) * IF(AND(BB$5="Particulate", ISNUMBER(Data!$O140)), (1-Data!$O140), 1) * IF(AND($K$3="Yes", ISNUMBER(Data!$Q140)), (1-Data!$Q140), 1))</f>
        <v>0</v>
      </c>
      <c r="BC140" s="3">
        <f>IF(OR(Data!BD140="", Data!$H140="", $G140=""), 0, ((Data!BD140*Data!$H140*$G140)/2000) * IF(AND(BC$5="Particulate", ISNUMBER(Data!$O140)), (1-Data!$O140), 1) * IF(AND($K$3="Yes", ISNUMBER(Data!$Q140)), (1-Data!$Q140), 1))</f>
        <v>0</v>
      </c>
      <c r="BD140" s="3">
        <f>IF(OR(Data!BE140="", Data!$H140="", $G140=""), 0, ((Data!BE140*Data!$H140*$G140)/2000) * IF(AND(BD$5="Particulate", ISNUMBER(Data!$O140)), (1-Data!$O140), 1) * IF(AND($K$3="Yes", ISNUMBER(Data!$Q140)), (1-Data!$Q140), 1))</f>
        <v>0</v>
      </c>
      <c r="BE140" s="3">
        <f>IF(OR(Data!BF140="", Data!$H140="", $G140=""), 0, ((Data!BF140*Data!$H140*$G140)/2000) * IF(AND(BE$5="Particulate", ISNUMBER(Data!$O140)), (1-Data!$O140), 1) * IF(AND($K$3="Yes", ISNUMBER(Data!$Q140)), (1-Data!$Q140), 1))</f>
        <v>0</v>
      </c>
      <c r="BF140" s="3">
        <f>IF(OR(Data!BG140="", Data!$H140="", $G140=""), 0, ((Data!BG140*Data!$H140*$G140)/2000) * IF(AND(BF$5="Particulate", ISNUMBER(Data!$O140)), (1-Data!$O140), 1) * IF(AND($K$3="Yes", ISNUMBER(Data!$Q140)), (1-Data!$Q140), 1))</f>
        <v>0</v>
      </c>
      <c r="BG140" s="3">
        <f>IF(OR(Data!BH140="", Data!$H140="", $G140=""), 0, ((Data!BH140*Data!$H140*$G140)/2000) * IF(AND(BG$5="Particulate", ISNUMBER(Data!$O140)), (1-Data!$O140), 1) * IF(AND($K$3="Yes", ISNUMBER(Data!$Q140)), (1-Data!$Q140), 1))</f>
        <v>0</v>
      </c>
      <c r="BH140" s="3">
        <f>IF(OR(Data!BI140="", Data!$H140="", $G140=""), 0, ((Data!BI140*Data!$H140*$G140)/2000) * IF(AND(BH$5="Particulate", ISNUMBER(Data!$O140)), (1-Data!$O140), 1) * IF(AND($K$3="Yes", ISNUMBER(Data!$Q140)), (1-Data!$Q140), 1))</f>
        <v>0</v>
      </c>
      <c r="BI140" s="3">
        <f>IF(OR(Data!BJ140="", Data!$H140="", $G140=""), 0, ((Data!BJ140*Data!$H140*$G140)/2000) * IF(AND(BI$5="Particulate", ISNUMBER(Data!$O140)), (1-Data!$O140), 1) * IF(AND($K$3="Yes", ISNUMBER(Data!$Q140)), (1-Data!$Q140), 1))</f>
        <v>0</v>
      </c>
      <c r="BJ140" s="3">
        <f>IF(OR(Data!BK140="", Data!$H140="", $G140=""), 0, ((Data!BK140*Data!$H140*$G140)/2000) * IF(AND(BJ$5="Particulate", ISNUMBER(Data!$O140)), (1-Data!$O140), 1) * IF(AND($K$3="Yes", ISNUMBER(Data!$Q140)), (1-Data!$Q140), 1))</f>
        <v>0</v>
      </c>
      <c r="BK140" s="3">
        <f>IF(OR(Data!BL140="", Data!$H140="", $G140=""), 0, ((Data!BL140*Data!$H140*$G140)/2000) * IF(AND(BK$5="Particulate", ISNUMBER(Data!$O140)), (1-Data!$O140), 1) * IF(AND($K$3="Yes", ISNUMBER(Data!$Q140)), (1-Data!$Q140), 1))</f>
        <v>0</v>
      </c>
      <c r="BL140" s="3">
        <f>IF(OR(Data!BM140="", Data!$H140="", $G140=""), 0, ((Data!BM140*Data!$H140*$G140)/2000) * IF(AND(BL$5="Particulate", ISNUMBER(Data!$O140)), (1-Data!$O140), 1) * IF(AND($K$3="Yes", ISNUMBER(Data!$Q140)), (1-Data!$Q140), 1))</f>
        <v>0</v>
      </c>
      <c r="BM140" s="3">
        <f>IF(OR(Data!BN140="", Data!$H140="", $G140=""), 0, ((Data!BN140*Data!$H140*$G140)/2000) * IF(AND(BM$5="Particulate", ISNUMBER(Data!$O140)), (1-Data!$O140), 1) * IF(AND($K$3="Yes", ISNUMBER(Data!$Q140)), (1-Data!$Q140), 1))</f>
        <v>0</v>
      </c>
      <c r="BN140" s="3">
        <f>IF(OR(Data!BO140="", Data!$H140="", $G140=""), 0, ((Data!BO140*Data!$H140*$G140)/2000) * IF(AND(BN$5="Particulate", ISNUMBER(Data!$O140)), (1-Data!$O140), 1) * IF(AND($K$3="Yes", ISNUMBER(Data!$Q140)), (1-Data!$Q140), 1))</f>
        <v>0</v>
      </c>
      <c r="BO140" s="3">
        <f>IF(OR(Data!BP140="", Data!$H140="", $G140=""), 0, ((Data!BP140*Data!$H140*$G140)/2000) * IF(AND(BO$5="Particulate", ISNUMBER(Data!$O140)), (1-Data!$O140), 1) * IF(AND($K$3="Yes", ISNUMBER(Data!$Q140)), (1-Data!$Q140), 1))</f>
        <v>0</v>
      </c>
      <c r="BP140" s="3">
        <f>IF(OR(Data!BQ140="", Data!$H140="", $G140=""), 0, ((Data!BQ140*Data!$H140*$G140)/2000) * IF(AND(BP$5="Particulate", ISNUMBER(Data!$O140)), (1-Data!$O140), 1) * IF(AND($K$3="Yes", ISNUMBER(Data!$Q140)), (1-Data!$Q140), 1))</f>
        <v>0</v>
      </c>
      <c r="BQ140" s="3">
        <f>IF(OR(Data!BR140="", Data!$H140="", $G140=""), 0, ((Data!BR140*Data!$H140*$G140)/2000) * IF(AND(BQ$5="Particulate", ISNUMBER(Data!$O140)), (1-Data!$O140), 1) * IF(AND($K$3="Yes", ISNUMBER(Data!$Q140)), (1-Data!$Q140), 1))</f>
        <v>0</v>
      </c>
      <c r="BR140" s="3">
        <f>IF(OR(Data!BS140="", Data!$H140="", $G140=""), 0, ((Data!BS140*Data!$H140*$G140)/2000) * IF(AND(BR$5="Particulate", ISNUMBER(Data!$O140)), (1-Data!$O140), 1) * IF(AND($K$3="Yes", ISNUMBER(Data!$Q140)), (1-Data!$Q140), 1))</f>
        <v>0</v>
      </c>
      <c r="BS140" s="3">
        <f>IF(OR(Data!BT140="", Data!$H140="", $G140=""), 0, ((Data!BT140*Data!$H140*$G140)/2000) * IF(AND(BS$5="Particulate", ISNUMBER(Data!$O140)), (1-Data!$O140), 1) * IF(AND($K$3="Yes", ISNUMBER(Data!$Q140)), (1-Data!$Q140), 1))</f>
        <v>0</v>
      </c>
      <c r="BT140" s="3">
        <f>IF(OR(Data!BU140="", Data!$H140="", $G140=""), 0, ((Data!BU140*Data!$H140*$G140)/2000) * IF(AND(BT$5="Particulate", ISNUMBER(Data!$O140)), (1-Data!$O140), 1) * IF(AND($K$3="Yes", ISNUMBER(Data!$Q140)), (1-Data!$Q140), 1))</f>
        <v>0</v>
      </c>
      <c r="BU140" s="3">
        <f>IF(OR(Data!BV140="", Data!$H140="", $G140=""), 0, ((Data!BV140*Data!$H140*$G140)/2000) * IF(AND(BU$5="Particulate", ISNUMBER(Data!$O140)), (1-Data!$O140), 1) * IF(AND($K$3="Yes", ISNUMBER(Data!$Q140)), (1-Data!$Q140), 1))</f>
        <v>0</v>
      </c>
      <c r="BV140" s="3">
        <f>IF(OR(Data!BW140="", Data!$H140="", $G140=""), 0, ((Data!BW140*Data!$H140*$G140)/2000) * IF(AND(BV$5="Particulate", ISNUMBER(Data!$O140)), (1-Data!$O140), 1) * IF(AND($K$3="Yes", ISNUMBER(Data!$Q140)), (1-Data!$Q140), 1))</f>
        <v>0</v>
      </c>
      <c r="BW140" s="3">
        <f>IF(OR(Data!BX140="", Data!$H140="", $G140=""), 0, ((Data!BX140*Data!$H140*$G140)/2000) * IF(AND(BW$5="Particulate", ISNUMBER(Data!$O140)), (1-Data!$O140), 1) * IF(AND($K$3="Yes", ISNUMBER(Data!$Q140)), (1-Data!$Q140), 1))</f>
        <v>0</v>
      </c>
      <c r="BX140" s="3">
        <f>IF(OR(Data!BY140="", Data!$H140="", $G140=""), 0, ((Data!BY140*Data!$H140*$G140)/2000) * IF(AND(BX$5="Particulate", ISNUMBER(Data!$O140)), (1-Data!$O140), 1) * IF(AND($K$3="Yes", ISNUMBER(Data!$Q140)), (1-Data!$Q140), 1))</f>
        <v>0</v>
      </c>
      <c r="BY140" s="3">
        <f>IF(OR(Data!BZ140="", Data!$H140="", $G140=""), 0, ((Data!BZ140*Data!$H140*$G140)/2000) * IF(AND(BY$5="Particulate", ISNUMBER(Data!$O140)), (1-Data!$O140), 1) * IF(AND($K$3="Yes", ISNUMBER(Data!$Q140)), (1-Data!$Q140), 1))</f>
        <v>0</v>
      </c>
      <c r="BZ140" s="3">
        <f>IF(OR(Data!CA140="", Data!$H140="", $G140=""), 0, ((Data!CA140*Data!$H140*$G140)/2000) * IF(AND(BZ$5="Particulate", ISNUMBER(Data!$O140)), (1-Data!$O140), 1) * IF(AND($K$3="Yes", ISNUMBER(Data!$Q140)), (1-Data!$Q140), 1))</f>
        <v>0</v>
      </c>
    </row>
    <row r="141" spans="1:78" x14ac:dyDescent="0.25">
      <c r="A141" s="347">
        <f>Data!A141</f>
        <v>133</v>
      </c>
      <c r="B141" s="108">
        <f>Data!B141</f>
        <v>0</v>
      </c>
      <c r="C141" s="108">
        <f>Data!C141</f>
        <v>0</v>
      </c>
      <c r="D141" s="108">
        <f>Data!D141</f>
        <v>0</v>
      </c>
      <c r="E141" s="108">
        <f>Data!E141</f>
        <v>0</v>
      </c>
      <c r="F141" s="108">
        <f>Data!F141</f>
        <v>0</v>
      </c>
      <c r="G141" s="189"/>
      <c r="Q141" s="365">
        <f>IF(ISNUMBER(Data!$K141), (Data!$K141*$G141)/2000, IF(AND(ISNUMBER(Data!$H141), ISNUMBER(Data!$I141)), (Data!$H141*Data!$I141*$G141)/2000, 0))</f>
        <v>0</v>
      </c>
      <c r="R141" s="17">
        <f>IF(ISNUMBER(Data!$L141), (Data!$L141*$G141)/2000, IF(AND(ISNUMBER(Data!$H141), ISNUMBER(Data!$J141)), (Data!$H141*Data!$J141*$G141)/2000, 0)) * IF(ISNUMBER(Data!$O141), 1-Data!$O141, 1) * IF(AND($K$3="yes",ISNUMBER(Data!$Q141)),(1-Data!$Q141),1)</f>
        <v>0</v>
      </c>
      <c r="S141" s="3">
        <f>IF(OR(Data!T141="", Data!$H141="", $G141=""), 0, ((Data!T141*Data!$H141*$G141)/2000) * IF(AND(S$5="Particulate", ISNUMBER(Data!$O141)), (1-Data!$O141), 1) * IF(AND($K$3="Yes", ISNUMBER(Data!$Q141)), (1-Data!$Q141), 1))</f>
        <v>0</v>
      </c>
      <c r="T141" s="3">
        <f>IF(OR(Data!U141="", Data!$H141="", $G141=""), 0, ((Data!U141*Data!$H141*$G141)/2000) * IF(AND(T$5="Particulate", ISNUMBER(Data!$O141)), (1-Data!$O141), 1) * IF(AND($K$3="Yes", ISNUMBER(Data!$Q141)), (1-Data!$Q141), 1))</f>
        <v>0</v>
      </c>
      <c r="U141" s="3">
        <f>IF(OR(Data!V141="", Data!$H141="", $G141=""), 0, ((Data!V141*Data!$H141*$G141)/2000) * IF(AND(U$5="Particulate", ISNUMBER(Data!$O141)), (1-Data!$O141), 1) * IF(AND($K$3="Yes", ISNUMBER(Data!$Q141)), (1-Data!$Q141), 1))</f>
        <v>0</v>
      </c>
      <c r="V141" s="3">
        <f>IF(OR(Data!W141="", Data!$H141="", $G141=""), 0, ((Data!W141*Data!$H141*$G141)/2000) * IF(AND(V$5="Particulate", ISNUMBER(Data!$O141)), (1-Data!$O141), 1) * IF(AND($K$3="Yes", ISNUMBER(Data!$Q141)), (1-Data!$Q141), 1))</f>
        <v>0</v>
      </c>
      <c r="W141" s="3">
        <f>IF(OR(Data!X141="", Data!$H141="", $G141=""), 0, ((Data!X141*Data!$H141*$G141)/2000) * IF(AND(W$5="Particulate", ISNUMBER(Data!$O141)), (1-Data!$O141), 1) * IF(AND($K$3="Yes", ISNUMBER(Data!$Q141)), (1-Data!$Q141), 1))</f>
        <v>0</v>
      </c>
      <c r="X141" s="3">
        <f>IF(OR(Data!Y141="", Data!$H141="", $G141=""), 0, ((Data!Y141*Data!$H141*$G141)/2000) * IF(AND(X$5="Particulate", ISNUMBER(Data!$O141)), (1-Data!$O141), 1) * IF(AND($K$3="Yes", ISNUMBER(Data!$Q141)), (1-Data!$Q141), 1))</f>
        <v>0</v>
      </c>
      <c r="Y141" s="3">
        <f>IF(OR(Data!Z141="", Data!$H141="", $G141=""), 0, ((Data!Z141*Data!$H141*$G141)/2000) * IF(AND(Y$5="Particulate", ISNUMBER(Data!$O141)), (1-Data!$O141), 1) * IF(AND($K$3="Yes", ISNUMBER(Data!$Q141)), (1-Data!$Q141), 1))</f>
        <v>0</v>
      </c>
      <c r="Z141" s="3">
        <f>IF(OR(Data!AA141="", Data!$H141="", $G141=""), 0, ((Data!AA141*Data!$H141*$G141)/2000) * IF(AND(Z$5="Particulate", ISNUMBER(Data!$O141)), (1-Data!$O141), 1) * IF(AND($K$3="Yes", ISNUMBER(Data!$Q141)), (1-Data!$Q141), 1))</f>
        <v>0</v>
      </c>
      <c r="AA141" s="3">
        <f>IF(OR(Data!AB141="", Data!$H141="", $G141=""), 0, ((Data!AB141*Data!$H141*$G141)/2000) * IF(AND(AA$5="Particulate", ISNUMBER(Data!$O141)), (1-Data!$O141), 1) * IF(AND($K$3="Yes", ISNUMBER(Data!$Q141)), (1-Data!$Q141), 1))</f>
        <v>0</v>
      </c>
      <c r="AB141" s="3">
        <f>IF(OR(Data!AC141="", Data!$H141="", $G141=""), 0, ((Data!AC141*Data!$H141*$G141)/2000) * IF(AND(AB$5="Particulate", ISNUMBER(Data!$O141)), (1-Data!$O141), 1) * IF(AND($K$3="Yes", ISNUMBER(Data!$Q141)), (1-Data!$Q141), 1))</f>
        <v>0</v>
      </c>
      <c r="AC141" s="3">
        <f>IF(OR(Data!AD141="", Data!$H141="", $G141=""), 0, ((Data!AD141*Data!$H141*$G141)/2000) * IF(AND(AC$5="Particulate", ISNUMBER(Data!$O141)), (1-Data!$O141), 1) * IF(AND($K$3="Yes", ISNUMBER(Data!$Q141)), (1-Data!$Q141), 1))</f>
        <v>0</v>
      </c>
      <c r="AD141" s="3">
        <f>IF(OR(Data!AE141="", Data!$H141="", $G141=""), 0, ((Data!AE141*Data!$H141*$G141)/2000) * IF(AND(AD$5="Particulate", ISNUMBER(Data!$O141)), (1-Data!$O141), 1) * IF(AND($K$3="Yes", ISNUMBER(Data!$Q141)), (1-Data!$Q141), 1))</f>
        <v>0</v>
      </c>
      <c r="AE141" s="3">
        <f>IF(OR(Data!AF141="", Data!$H141="", $G141=""), 0, ((Data!AF141*Data!$H141*$G141)/2000) * IF(AND(AE$5="Particulate", ISNUMBER(Data!$O141)), (1-Data!$O141), 1) * IF(AND($K$3="Yes", ISNUMBER(Data!$Q141)), (1-Data!$Q141), 1))</f>
        <v>0</v>
      </c>
      <c r="AF141" s="3">
        <f>IF(OR(Data!AG141="", Data!$H141="", $G141=""), 0, ((Data!AG141*Data!$H141*$G141)/2000) * IF(AND(AF$5="Particulate", ISNUMBER(Data!$O141)), (1-Data!$O141), 1) * IF(AND($K$3="Yes", ISNUMBER(Data!$Q141)), (1-Data!$Q141), 1))</f>
        <v>0</v>
      </c>
      <c r="AG141" s="3">
        <f>IF(OR(Data!AH141="", Data!$H141="", $G141=""), 0, ((Data!AH141*Data!$H141*$G141)/2000) * IF(AND(AG$5="Particulate", ISNUMBER(Data!$O141)), (1-Data!$O141), 1) * IF(AND($K$3="Yes", ISNUMBER(Data!$Q141)), (1-Data!$Q141), 1))</f>
        <v>0</v>
      </c>
      <c r="AH141" s="3">
        <f>IF(OR(Data!AI141="", Data!$H141="", $G141=""), 0, ((Data!AI141*Data!$H141*$G141)/2000) * IF(AND(AH$5="Particulate", ISNUMBER(Data!$O141)), (1-Data!$O141), 1) * IF(AND($K$3="Yes", ISNUMBER(Data!$Q141)), (1-Data!$Q141), 1))</f>
        <v>0</v>
      </c>
      <c r="AI141" s="3">
        <f>IF(OR(Data!AJ141="", Data!$H141="", $G141=""), 0, ((Data!AJ141*Data!$H141*$G141)/2000) * IF(AND(AI$5="Particulate", ISNUMBER(Data!$O141)), (1-Data!$O141), 1) * IF(AND($K$3="Yes", ISNUMBER(Data!$Q141)), (1-Data!$Q141), 1))</f>
        <v>0</v>
      </c>
      <c r="AJ141" s="3">
        <f>IF(OR(Data!AK141="", Data!$H141="", $G141=""), 0, ((Data!AK141*Data!$H141*$G141)/2000) * IF(AND(AJ$5="Particulate", ISNUMBER(Data!$O141)), (1-Data!$O141), 1) * IF(AND($K$3="Yes", ISNUMBER(Data!$Q141)), (1-Data!$Q141), 1))</f>
        <v>0</v>
      </c>
      <c r="AK141" s="3">
        <f>IF(OR(Data!AL141="", Data!$H141="", $G141=""), 0, ((Data!AL141*Data!$H141*$G141)/2000) * IF(AND(AK$5="Particulate", ISNUMBER(Data!$O141)), (1-Data!$O141), 1) * IF(AND($K$3="Yes", ISNUMBER(Data!$Q141)), (1-Data!$Q141), 1))</f>
        <v>0</v>
      </c>
      <c r="AL141" s="3">
        <f>IF(OR(Data!AM141="", Data!$H141="", $G141=""), 0, ((Data!AM141*Data!$H141*$G141)/2000) * IF(AND(AL$5="Particulate", ISNUMBER(Data!$O141)), (1-Data!$O141), 1) * IF(AND($K$3="Yes", ISNUMBER(Data!$Q141)), (1-Data!$Q141), 1))</f>
        <v>0</v>
      </c>
      <c r="AM141" s="3">
        <f>IF(OR(Data!AN141="", Data!$H141="", $G141=""), 0, ((Data!AN141*Data!$H141*$G141)/2000) * IF(AND(AM$5="Particulate", ISNUMBER(Data!$O141)), (1-Data!$O141), 1) * IF(AND($K$3="Yes", ISNUMBER(Data!$Q141)), (1-Data!$Q141), 1))</f>
        <v>0</v>
      </c>
      <c r="AN141" s="3">
        <f>IF(OR(Data!AO141="", Data!$H141="", $G141=""), 0, ((Data!AO141*Data!$H141*$G141)/2000) * IF(AND(AN$5="Particulate", ISNUMBER(Data!$O141)), (1-Data!$O141), 1) * IF(AND($K$3="Yes", ISNUMBER(Data!$Q141)), (1-Data!$Q141), 1))</f>
        <v>0</v>
      </c>
      <c r="AO141" s="3">
        <f>IF(OR(Data!AP141="", Data!$H141="", $G141=""), 0, ((Data!AP141*Data!$H141*$G141)/2000) * IF(AND(AO$5="Particulate", ISNUMBER(Data!$O141)), (1-Data!$O141), 1) * IF(AND($K$3="Yes", ISNUMBER(Data!$Q141)), (1-Data!$Q141), 1))</f>
        <v>0</v>
      </c>
      <c r="AP141" s="3">
        <f>IF(OR(Data!AQ141="", Data!$H141="", $G141=""), 0, ((Data!AQ141*Data!$H141*$G141)/2000) * IF(AND(AP$5="Particulate", ISNUMBER(Data!$O141)), (1-Data!$O141), 1) * IF(AND($K$3="Yes", ISNUMBER(Data!$Q141)), (1-Data!$Q141), 1))</f>
        <v>0</v>
      </c>
      <c r="AQ141" s="3">
        <f>IF(OR(Data!AR141="", Data!$H141="", $G141=""), 0, ((Data!AR141*Data!$H141*$G141)/2000) * IF(AND(AQ$5="Particulate", ISNUMBER(Data!$O141)), (1-Data!$O141), 1) * IF(AND($K$3="Yes", ISNUMBER(Data!$Q141)), (1-Data!$Q141), 1))</f>
        <v>0</v>
      </c>
      <c r="AR141" s="3">
        <f>IF(OR(Data!AS141="", Data!$H141="", $G141=""), 0, ((Data!AS141*Data!$H141*$G141)/2000) * IF(AND(AR$5="Particulate", ISNUMBER(Data!$O141)), (1-Data!$O141), 1) * IF(AND($K$3="Yes", ISNUMBER(Data!$Q141)), (1-Data!$Q141), 1))</f>
        <v>0</v>
      </c>
      <c r="AS141" s="3">
        <f>IF(OR(Data!AT141="", Data!$H141="", $G141=""), 0, ((Data!AT141*Data!$H141*$G141)/2000) * IF(AND(AS$5="Particulate", ISNUMBER(Data!$O141)), (1-Data!$O141), 1) * IF(AND($K$3="Yes", ISNUMBER(Data!$Q141)), (1-Data!$Q141), 1))</f>
        <v>0</v>
      </c>
      <c r="AT141" s="3">
        <f>IF(OR(Data!AU141="", Data!$H141="", $G141=""), 0, ((Data!AU141*Data!$H141*$G141)/2000) * IF(AND(AT$5="Particulate", ISNUMBER(Data!$O141)), (1-Data!$O141), 1) * IF(AND($K$3="Yes", ISNUMBER(Data!$Q141)), (1-Data!$Q141), 1))</f>
        <v>0</v>
      </c>
      <c r="AU141" s="3">
        <f>IF(OR(Data!AV141="", Data!$H141="", $G141=""), 0, ((Data!AV141*Data!$H141*$G141)/2000) * IF(AND(AU$5="Particulate", ISNUMBER(Data!$O141)), (1-Data!$O141), 1) * IF(AND($K$3="Yes", ISNUMBER(Data!$Q141)), (1-Data!$Q141), 1))</f>
        <v>0</v>
      </c>
      <c r="AV141" s="3">
        <f>IF(OR(Data!AW141="", Data!$H141="", $G141=""), 0, ((Data!AW141*Data!$H141*$G141)/2000) * IF(AND(AV$5="Particulate", ISNUMBER(Data!$O141)), (1-Data!$O141), 1) * IF(AND($K$3="Yes", ISNUMBER(Data!$Q141)), (1-Data!$Q141), 1))</f>
        <v>0</v>
      </c>
      <c r="AW141" s="3">
        <f>IF(OR(Data!AX141="", Data!$H141="", $G141=""), 0, ((Data!AX141*Data!$H141*$G141)/2000) * IF(AND(AW$5="Particulate", ISNUMBER(Data!$O141)), (1-Data!$O141), 1) * IF(AND($K$3="Yes", ISNUMBER(Data!$Q141)), (1-Data!$Q141), 1))</f>
        <v>0</v>
      </c>
      <c r="AX141" s="3">
        <f>IF(OR(Data!AY141="", Data!$H141="", $G141=""), 0, ((Data!AY141*Data!$H141*$G141)/2000) * IF(AND(AX$5="Particulate", ISNUMBER(Data!$O141)), (1-Data!$O141), 1) * IF(AND($K$3="Yes", ISNUMBER(Data!$Q141)), (1-Data!$Q141), 1))</f>
        <v>0</v>
      </c>
      <c r="AY141" s="3">
        <f>IF(OR(Data!AZ141="", Data!$H141="", $G141=""), 0, ((Data!AZ141*Data!$H141*$G141)/2000) * IF(AND(AY$5="Particulate", ISNUMBER(Data!$O141)), (1-Data!$O141), 1) * IF(AND($K$3="Yes", ISNUMBER(Data!$Q141)), (1-Data!$Q141), 1))</f>
        <v>0</v>
      </c>
      <c r="AZ141" s="3">
        <f>IF(OR(Data!BA141="", Data!$H141="", $G141=""), 0, ((Data!BA141*Data!$H141*$G141)/2000) * IF(AND(AZ$5="Particulate", ISNUMBER(Data!$O141)), (1-Data!$O141), 1) * IF(AND($K$3="Yes", ISNUMBER(Data!$Q141)), (1-Data!$Q141), 1))</f>
        <v>0</v>
      </c>
      <c r="BA141" s="3">
        <f>IF(OR(Data!BB141="", Data!$H141="", $G141=""), 0, ((Data!BB141*Data!$H141*$G141)/2000) * IF(AND(BA$5="Particulate", ISNUMBER(Data!$O141)), (1-Data!$O141), 1) * IF(AND($K$3="Yes", ISNUMBER(Data!$Q141)), (1-Data!$Q141), 1))</f>
        <v>0</v>
      </c>
      <c r="BB141" s="3">
        <f>IF(OR(Data!BC141="", Data!$H141="", $G141=""), 0, ((Data!BC141*Data!$H141*$G141)/2000) * IF(AND(BB$5="Particulate", ISNUMBER(Data!$O141)), (1-Data!$O141), 1) * IF(AND($K$3="Yes", ISNUMBER(Data!$Q141)), (1-Data!$Q141), 1))</f>
        <v>0</v>
      </c>
      <c r="BC141" s="3">
        <f>IF(OR(Data!BD141="", Data!$H141="", $G141=""), 0, ((Data!BD141*Data!$H141*$G141)/2000) * IF(AND(BC$5="Particulate", ISNUMBER(Data!$O141)), (1-Data!$O141), 1) * IF(AND($K$3="Yes", ISNUMBER(Data!$Q141)), (1-Data!$Q141), 1))</f>
        <v>0</v>
      </c>
      <c r="BD141" s="3">
        <f>IF(OR(Data!BE141="", Data!$H141="", $G141=""), 0, ((Data!BE141*Data!$H141*$G141)/2000) * IF(AND(BD$5="Particulate", ISNUMBER(Data!$O141)), (1-Data!$O141), 1) * IF(AND($K$3="Yes", ISNUMBER(Data!$Q141)), (1-Data!$Q141), 1))</f>
        <v>0</v>
      </c>
      <c r="BE141" s="3">
        <f>IF(OR(Data!BF141="", Data!$H141="", $G141=""), 0, ((Data!BF141*Data!$H141*$G141)/2000) * IF(AND(BE$5="Particulate", ISNUMBER(Data!$O141)), (1-Data!$O141), 1) * IF(AND($K$3="Yes", ISNUMBER(Data!$Q141)), (1-Data!$Q141), 1))</f>
        <v>0</v>
      </c>
      <c r="BF141" s="3">
        <f>IF(OR(Data!BG141="", Data!$H141="", $G141=""), 0, ((Data!BG141*Data!$H141*$G141)/2000) * IF(AND(BF$5="Particulate", ISNUMBER(Data!$O141)), (1-Data!$O141), 1) * IF(AND($K$3="Yes", ISNUMBER(Data!$Q141)), (1-Data!$Q141), 1))</f>
        <v>0</v>
      </c>
      <c r="BG141" s="3">
        <f>IF(OR(Data!BH141="", Data!$H141="", $G141=""), 0, ((Data!BH141*Data!$H141*$G141)/2000) * IF(AND(BG$5="Particulate", ISNUMBER(Data!$O141)), (1-Data!$O141), 1) * IF(AND($K$3="Yes", ISNUMBER(Data!$Q141)), (1-Data!$Q141), 1))</f>
        <v>0</v>
      </c>
      <c r="BH141" s="3">
        <f>IF(OR(Data!BI141="", Data!$H141="", $G141=""), 0, ((Data!BI141*Data!$H141*$G141)/2000) * IF(AND(BH$5="Particulate", ISNUMBER(Data!$O141)), (1-Data!$O141), 1) * IF(AND($K$3="Yes", ISNUMBER(Data!$Q141)), (1-Data!$Q141), 1))</f>
        <v>0</v>
      </c>
      <c r="BI141" s="3">
        <f>IF(OR(Data!BJ141="", Data!$H141="", $G141=""), 0, ((Data!BJ141*Data!$H141*$G141)/2000) * IF(AND(BI$5="Particulate", ISNUMBER(Data!$O141)), (1-Data!$O141), 1) * IF(AND($K$3="Yes", ISNUMBER(Data!$Q141)), (1-Data!$Q141), 1))</f>
        <v>0</v>
      </c>
      <c r="BJ141" s="3">
        <f>IF(OR(Data!BK141="", Data!$H141="", $G141=""), 0, ((Data!BK141*Data!$H141*$G141)/2000) * IF(AND(BJ$5="Particulate", ISNUMBER(Data!$O141)), (1-Data!$O141), 1) * IF(AND($K$3="Yes", ISNUMBER(Data!$Q141)), (1-Data!$Q141), 1))</f>
        <v>0</v>
      </c>
      <c r="BK141" s="3">
        <f>IF(OR(Data!BL141="", Data!$H141="", $G141=""), 0, ((Data!BL141*Data!$H141*$G141)/2000) * IF(AND(BK$5="Particulate", ISNUMBER(Data!$O141)), (1-Data!$O141), 1) * IF(AND($K$3="Yes", ISNUMBER(Data!$Q141)), (1-Data!$Q141), 1))</f>
        <v>0</v>
      </c>
      <c r="BL141" s="3">
        <f>IF(OR(Data!BM141="", Data!$H141="", $G141=""), 0, ((Data!BM141*Data!$H141*$G141)/2000) * IF(AND(BL$5="Particulate", ISNUMBER(Data!$O141)), (1-Data!$O141), 1) * IF(AND($K$3="Yes", ISNUMBER(Data!$Q141)), (1-Data!$Q141), 1))</f>
        <v>0</v>
      </c>
      <c r="BM141" s="3">
        <f>IF(OR(Data!BN141="", Data!$H141="", $G141=""), 0, ((Data!BN141*Data!$H141*$G141)/2000) * IF(AND(BM$5="Particulate", ISNUMBER(Data!$O141)), (1-Data!$O141), 1) * IF(AND($K$3="Yes", ISNUMBER(Data!$Q141)), (1-Data!$Q141), 1))</f>
        <v>0</v>
      </c>
      <c r="BN141" s="3">
        <f>IF(OR(Data!BO141="", Data!$H141="", $G141=""), 0, ((Data!BO141*Data!$H141*$G141)/2000) * IF(AND(BN$5="Particulate", ISNUMBER(Data!$O141)), (1-Data!$O141), 1) * IF(AND($K$3="Yes", ISNUMBER(Data!$Q141)), (1-Data!$Q141), 1))</f>
        <v>0</v>
      </c>
      <c r="BO141" s="3">
        <f>IF(OR(Data!BP141="", Data!$H141="", $G141=""), 0, ((Data!BP141*Data!$H141*$G141)/2000) * IF(AND(BO$5="Particulate", ISNUMBER(Data!$O141)), (1-Data!$O141), 1) * IF(AND($K$3="Yes", ISNUMBER(Data!$Q141)), (1-Data!$Q141), 1))</f>
        <v>0</v>
      </c>
      <c r="BP141" s="3">
        <f>IF(OR(Data!BQ141="", Data!$H141="", $G141=""), 0, ((Data!BQ141*Data!$H141*$G141)/2000) * IF(AND(BP$5="Particulate", ISNUMBER(Data!$O141)), (1-Data!$O141), 1) * IF(AND($K$3="Yes", ISNUMBER(Data!$Q141)), (1-Data!$Q141), 1))</f>
        <v>0</v>
      </c>
      <c r="BQ141" s="3">
        <f>IF(OR(Data!BR141="", Data!$H141="", $G141=""), 0, ((Data!BR141*Data!$H141*$G141)/2000) * IF(AND(BQ$5="Particulate", ISNUMBER(Data!$O141)), (1-Data!$O141), 1) * IF(AND($K$3="Yes", ISNUMBER(Data!$Q141)), (1-Data!$Q141), 1))</f>
        <v>0</v>
      </c>
      <c r="BR141" s="3">
        <f>IF(OR(Data!BS141="", Data!$H141="", $G141=""), 0, ((Data!BS141*Data!$H141*$G141)/2000) * IF(AND(BR$5="Particulate", ISNUMBER(Data!$O141)), (1-Data!$O141), 1) * IF(AND($K$3="Yes", ISNUMBER(Data!$Q141)), (1-Data!$Q141), 1))</f>
        <v>0</v>
      </c>
      <c r="BS141" s="3">
        <f>IF(OR(Data!BT141="", Data!$H141="", $G141=""), 0, ((Data!BT141*Data!$H141*$G141)/2000) * IF(AND(BS$5="Particulate", ISNUMBER(Data!$O141)), (1-Data!$O141), 1) * IF(AND($K$3="Yes", ISNUMBER(Data!$Q141)), (1-Data!$Q141), 1))</f>
        <v>0</v>
      </c>
      <c r="BT141" s="3">
        <f>IF(OR(Data!BU141="", Data!$H141="", $G141=""), 0, ((Data!BU141*Data!$H141*$G141)/2000) * IF(AND(BT$5="Particulate", ISNUMBER(Data!$O141)), (1-Data!$O141), 1) * IF(AND($K$3="Yes", ISNUMBER(Data!$Q141)), (1-Data!$Q141), 1))</f>
        <v>0</v>
      </c>
      <c r="BU141" s="3">
        <f>IF(OR(Data!BV141="", Data!$H141="", $G141=""), 0, ((Data!BV141*Data!$H141*$G141)/2000) * IF(AND(BU$5="Particulate", ISNUMBER(Data!$O141)), (1-Data!$O141), 1) * IF(AND($K$3="Yes", ISNUMBER(Data!$Q141)), (1-Data!$Q141), 1))</f>
        <v>0</v>
      </c>
      <c r="BV141" s="3">
        <f>IF(OR(Data!BW141="", Data!$H141="", $G141=""), 0, ((Data!BW141*Data!$H141*$G141)/2000) * IF(AND(BV$5="Particulate", ISNUMBER(Data!$O141)), (1-Data!$O141), 1) * IF(AND($K$3="Yes", ISNUMBER(Data!$Q141)), (1-Data!$Q141), 1))</f>
        <v>0</v>
      </c>
      <c r="BW141" s="3">
        <f>IF(OR(Data!BX141="", Data!$H141="", $G141=""), 0, ((Data!BX141*Data!$H141*$G141)/2000) * IF(AND(BW$5="Particulate", ISNUMBER(Data!$O141)), (1-Data!$O141), 1) * IF(AND($K$3="Yes", ISNUMBER(Data!$Q141)), (1-Data!$Q141), 1))</f>
        <v>0</v>
      </c>
      <c r="BX141" s="3">
        <f>IF(OR(Data!BY141="", Data!$H141="", $G141=""), 0, ((Data!BY141*Data!$H141*$G141)/2000) * IF(AND(BX$5="Particulate", ISNUMBER(Data!$O141)), (1-Data!$O141), 1) * IF(AND($K$3="Yes", ISNUMBER(Data!$Q141)), (1-Data!$Q141), 1))</f>
        <v>0</v>
      </c>
      <c r="BY141" s="3">
        <f>IF(OR(Data!BZ141="", Data!$H141="", $G141=""), 0, ((Data!BZ141*Data!$H141*$G141)/2000) * IF(AND(BY$5="Particulate", ISNUMBER(Data!$O141)), (1-Data!$O141), 1) * IF(AND($K$3="Yes", ISNUMBER(Data!$Q141)), (1-Data!$Q141), 1))</f>
        <v>0</v>
      </c>
      <c r="BZ141" s="3">
        <f>IF(OR(Data!CA141="", Data!$H141="", $G141=""), 0, ((Data!CA141*Data!$H141*$G141)/2000) * IF(AND(BZ$5="Particulate", ISNUMBER(Data!$O141)), (1-Data!$O141), 1) * IF(AND($K$3="Yes", ISNUMBER(Data!$Q141)), (1-Data!$Q141), 1))</f>
        <v>0</v>
      </c>
    </row>
    <row r="142" spans="1:78" x14ac:dyDescent="0.25">
      <c r="A142" s="347">
        <f>Data!A142</f>
        <v>134</v>
      </c>
      <c r="B142" s="108">
        <f>Data!B142</f>
        <v>0</v>
      </c>
      <c r="C142" s="108">
        <f>Data!C142</f>
        <v>0</v>
      </c>
      <c r="D142" s="108">
        <f>Data!D142</f>
        <v>0</v>
      </c>
      <c r="E142" s="108">
        <f>Data!E142</f>
        <v>0</v>
      </c>
      <c r="F142" s="108">
        <f>Data!F142</f>
        <v>0</v>
      </c>
      <c r="G142" s="189"/>
      <c r="Q142" s="365">
        <f>IF(ISNUMBER(Data!$K142), (Data!$K142*$G142)/2000, IF(AND(ISNUMBER(Data!$H142), ISNUMBER(Data!$I142)), (Data!$H142*Data!$I142*$G142)/2000, 0))</f>
        <v>0</v>
      </c>
      <c r="R142" s="17">
        <f>IF(ISNUMBER(Data!$L142), (Data!$L142*$G142)/2000, IF(AND(ISNUMBER(Data!$H142), ISNUMBER(Data!$J142)), (Data!$H142*Data!$J142*$G142)/2000, 0)) * IF(ISNUMBER(Data!$O142), 1-Data!$O142, 1) * IF(AND($K$3="yes",ISNUMBER(Data!$Q142)),(1-Data!$Q142),1)</f>
        <v>0</v>
      </c>
      <c r="S142" s="3">
        <f>IF(OR(Data!T142="", Data!$H142="", $G142=""), 0, ((Data!T142*Data!$H142*$G142)/2000) * IF(AND(S$5="Particulate", ISNUMBER(Data!$O142)), (1-Data!$O142), 1) * IF(AND($K$3="Yes", ISNUMBER(Data!$Q142)), (1-Data!$Q142), 1))</f>
        <v>0</v>
      </c>
      <c r="T142" s="3">
        <f>IF(OR(Data!U142="", Data!$H142="", $G142=""), 0, ((Data!U142*Data!$H142*$G142)/2000) * IF(AND(T$5="Particulate", ISNUMBER(Data!$O142)), (1-Data!$O142), 1) * IF(AND($K$3="Yes", ISNUMBER(Data!$Q142)), (1-Data!$Q142), 1))</f>
        <v>0</v>
      </c>
      <c r="U142" s="3">
        <f>IF(OR(Data!V142="", Data!$H142="", $G142=""), 0, ((Data!V142*Data!$H142*$G142)/2000) * IF(AND(U$5="Particulate", ISNUMBER(Data!$O142)), (1-Data!$O142), 1) * IF(AND($K$3="Yes", ISNUMBER(Data!$Q142)), (1-Data!$Q142), 1))</f>
        <v>0</v>
      </c>
      <c r="V142" s="3">
        <f>IF(OR(Data!W142="", Data!$H142="", $G142=""), 0, ((Data!W142*Data!$H142*$G142)/2000) * IF(AND(V$5="Particulate", ISNUMBER(Data!$O142)), (1-Data!$O142), 1) * IF(AND($K$3="Yes", ISNUMBER(Data!$Q142)), (1-Data!$Q142), 1))</f>
        <v>0</v>
      </c>
      <c r="W142" s="3">
        <f>IF(OR(Data!X142="", Data!$H142="", $G142=""), 0, ((Data!X142*Data!$H142*$G142)/2000) * IF(AND(W$5="Particulate", ISNUMBER(Data!$O142)), (1-Data!$O142), 1) * IF(AND($K$3="Yes", ISNUMBER(Data!$Q142)), (1-Data!$Q142), 1))</f>
        <v>0</v>
      </c>
      <c r="X142" s="3">
        <f>IF(OR(Data!Y142="", Data!$H142="", $G142=""), 0, ((Data!Y142*Data!$H142*$G142)/2000) * IF(AND(X$5="Particulate", ISNUMBER(Data!$O142)), (1-Data!$O142), 1) * IF(AND($K$3="Yes", ISNUMBER(Data!$Q142)), (1-Data!$Q142), 1))</f>
        <v>0</v>
      </c>
      <c r="Y142" s="3">
        <f>IF(OR(Data!Z142="", Data!$H142="", $G142=""), 0, ((Data!Z142*Data!$H142*$G142)/2000) * IF(AND(Y$5="Particulate", ISNUMBER(Data!$O142)), (1-Data!$O142), 1) * IF(AND($K$3="Yes", ISNUMBER(Data!$Q142)), (1-Data!$Q142), 1))</f>
        <v>0</v>
      </c>
      <c r="Z142" s="3">
        <f>IF(OR(Data!AA142="", Data!$H142="", $G142=""), 0, ((Data!AA142*Data!$H142*$G142)/2000) * IF(AND(Z$5="Particulate", ISNUMBER(Data!$O142)), (1-Data!$O142), 1) * IF(AND($K$3="Yes", ISNUMBER(Data!$Q142)), (1-Data!$Q142), 1))</f>
        <v>0</v>
      </c>
      <c r="AA142" s="3">
        <f>IF(OR(Data!AB142="", Data!$H142="", $G142=""), 0, ((Data!AB142*Data!$H142*$G142)/2000) * IF(AND(AA$5="Particulate", ISNUMBER(Data!$O142)), (1-Data!$O142), 1) * IF(AND($K$3="Yes", ISNUMBER(Data!$Q142)), (1-Data!$Q142), 1))</f>
        <v>0</v>
      </c>
      <c r="AB142" s="3">
        <f>IF(OR(Data!AC142="", Data!$H142="", $G142=""), 0, ((Data!AC142*Data!$H142*$G142)/2000) * IF(AND(AB$5="Particulate", ISNUMBER(Data!$O142)), (1-Data!$O142), 1) * IF(AND($K$3="Yes", ISNUMBER(Data!$Q142)), (1-Data!$Q142), 1))</f>
        <v>0</v>
      </c>
      <c r="AC142" s="3">
        <f>IF(OR(Data!AD142="", Data!$H142="", $G142=""), 0, ((Data!AD142*Data!$H142*$G142)/2000) * IF(AND(AC$5="Particulate", ISNUMBER(Data!$O142)), (1-Data!$O142), 1) * IF(AND($K$3="Yes", ISNUMBER(Data!$Q142)), (1-Data!$Q142), 1))</f>
        <v>0</v>
      </c>
      <c r="AD142" s="3">
        <f>IF(OR(Data!AE142="", Data!$H142="", $G142=""), 0, ((Data!AE142*Data!$H142*$G142)/2000) * IF(AND(AD$5="Particulate", ISNUMBER(Data!$O142)), (1-Data!$O142), 1) * IF(AND($K$3="Yes", ISNUMBER(Data!$Q142)), (1-Data!$Q142), 1))</f>
        <v>0</v>
      </c>
      <c r="AE142" s="3">
        <f>IF(OR(Data!AF142="", Data!$H142="", $G142=""), 0, ((Data!AF142*Data!$H142*$G142)/2000) * IF(AND(AE$5="Particulate", ISNUMBER(Data!$O142)), (1-Data!$O142), 1) * IF(AND($K$3="Yes", ISNUMBER(Data!$Q142)), (1-Data!$Q142), 1))</f>
        <v>0</v>
      </c>
      <c r="AF142" s="3">
        <f>IF(OR(Data!AG142="", Data!$H142="", $G142=""), 0, ((Data!AG142*Data!$H142*$G142)/2000) * IF(AND(AF$5="Particulate", ISNUMBER(Data!$O142)), (1-Data!$O142), 1) * IF(AND($K$3="Yes", ISNUMBER(Data!$Q142)), (1-Data!$Q142), 1))</f>
        <v>0</v>
      </c>
      <c r="AG142" s="3">
        <f>IF(OR(Data!AH142="", Data!$H142="", $G142=""), 0, ((Data!AH142*Data!$H142*$G142)/2000) * IF(AND(AG$5="Particulate", ISNUMBER(Data!$O142)), (1-Data!$O142), 1) * IF(AND($K$3="Yes", ISNUMBER(Data!$Q142)), (1-Data!$Q142), 1))</f>
        <v>0</v>
      </c>
      <c r="AH142" s="3">
        <f>IF(OR(Data!AI142="", Data!$H142="", $G142=""), 0, ((Data!AI142*Data!$H142*$G142)/2000) * IF(AND(AH$5="Particulate", ISNUMBER(Data!$O142)), (1-Data!$O142), 1) * IF(AND($K$3="Yes", ISNUMBER(Data!$Q142)), (1-Data!$Q142), 1))</f>
        <v>0</v>
      </c>
      <c r="AI142" s="3">
        <f>IF(OR(Data!AJ142="", Data!$H142="", $G142=""), 0, ((Data!AJ142*Data!$H142*$G142)/2000) * IF(AND(AI$5="Particulate", ISNUMBER(Data!$O142)), (1-Data!$O142), 1) * IF(AND($K$3="Yes", ISNUMBER(Data!$Q142)), (1-Data!$Q142), 1))</f>
        <v>0</v>
      </c>
      <c r="AJ142" s="3">
        <f>IF(OR(Data!AK142="", Data!$H142="", $G142=""), 0, ((Data!AK142*Data!$H142*$G142)/2000) * IF(AND(AJ$5="Particulate", ISNUMBER(Data!$O142)), (1-Data!$O142), 1) * IF(AND($K$3="Yes", ISNUMBER(Data!$Q142)), (1-Data!$Q142), 1))</f>
        <v>0</v>
      </c>
      <c r="AK142" s="3">
        <f>IF(OR(Data!AL142="", Data!$H142="", $G142=""), 0, ((Data!AL142*Data!$H142*$G142)/2000) * IF(AND(AK$5="Particulate", ISNUMBER(Data!$O142)), (1-Data!$O142), 1) * IF(AND($K$3="Yes", ISNUMBER(Data!$Q142)), (1-Data!$Q142), 1))</f>
        <v>0</v>
      </c>
      <c r="AL142" s="3">
        <f>IF(OR(Data!AM142="", Data!$H142="", $G142=""), 0, ((Data!AM142*Data!$H142*$G142)/2000) * IF(AND(AL$5="Particulate", ISNUMBER(Data!$O142)), (1-Data!$O142), 1) * IF(AND($K$3="Yes", ISNUMBER(Data!$Q142)), (1-Data!$Q142), 1))</f>
        <v>0</v>
      </c>
      <c r="AM142" s="3">
        <f>IF(OR(Data!AN142="", Data!$H142="", $G142=""), 0, ((Data!AN142*Data!$H142*$G142)/2000) * IF(AND(AM$5="Particulate", ISNUMBER(Data!$O142)), (1-Data!$O142), 1) * IF(AND($K$3="Yes", ISNUMBER(Data!$Q142)), (1-Data!$Q142), 1))</f>
        <v>0</v>
      </c>
      <c r="AN142" s="3">
        <f>IF(OR(Data!AO142="", Data!$H142="", $G142=""), 0, ((Data!AO142*Data!$H142*$G142)/2000) * IF(AND(AN$5="Particulate", ISNUMBER(Data!$O142)), (1-Data!$O142), 1) * IF(AND($K$3="Yes", ISNUMBER(Data!$Q142)), (1-Data!$Q142), 1))</f>
        <v>0</v>
      </c>
      <c r="AO142" s="3">
        <f>IF(OR(Data!AP142="", Data!$H142="", $G142=""), 0, ((Data!AP142*Data!$H142*$G142)/2000) * IF(AND(AO$5="Particulate", ISNUMBER(Data!$O142)), (1-Data!$O142), 1) * IF(AND($K$3="Yes", ISNUMBER(Data!$Q142)), (1-Data!$Q142), 1))</f>
        <v>0</v>
      </c>
      <c r="AP142" s="3">
        <f>IF(OR(Data!AQ142="", Data!$H142="", $G142=""), 0, ((Data!AQ142*Data!$H142*$G142)/2000) * IF(AND(AP$5="Particulate", ISNUMBER(Data!$O142)), (1-Data!$O142), 1) * IF(AND($K$3="Yes", ISNUMBER(Data!$Q142)), (1-Data!$Q142), 1))</f>
        <v>0</v>
      </c>
      <c r="AQ142" s="3">
        <f>IF(OR(Data!AR142="", Data!$H142="", $G142=""), 0, ((Data!AR142*Data!$H142*$G142)/2000) * IF(AND(AQ$5="Particulate", ISNUMBER(Data!$O142)), (1-Data!$O142), 1) * IF(AND($K$3="Yes", ISNUMBER(Data!$Q142)), (1-Data!$Q142), 1))</f>
        <v>0</v>
      </c>
      <c r="AR142" s="3">
        <f>IF(OR(Data!AS142="", Data!$H142="", $G142=""), 0, ((Data!AS142*Data!$H142*$G142)/2000) * IF(AND(AR$5="Particulate", ISNUMBER(Data!$O142)), (1-Data!$O142), 1) * IF(AND($K$3="Yes", ISNUMBER(Data!$Q142)), (1-Data!$Q142), 1))</f>
        <v>0</v>
      </c>
      <c r="AS142" s="3">
        <f>IF(OR(Data!AT142="", Data!$H142="", $G142=""), 0, ((Data!AT142*Data!$H142*$G142)/2000) * IF(AND(AS$5="Particulate", ISNUMBER(Data!$O142)), (1-Data!$O142), 1) * IF(AND($K$3="Yes", ISNUMBER(Data!$Q142)), (1-Data!$Q142), 1))</f>
        <v>0</v>
      </c>
      <c r="AT142" s="3">
        <f>IF(OR(Data!AU142="", Data!$H142="", $G142=""), 0, ((Data!AU142*Data!$H142*$G142)/2000) * IF(AND(AT$5="Particulate", ISNUMBER(Data!$O142)), (1-Data!$O142), 1) * IF(AND($K$3="Yes", ISNUMBER(Data!$Q142)), (1-Data!$Q142), 1))</f>
        <v>0</v>
      </c>
      <c r="AU142" s="3">
        <f>IF(OR(Data!AV142="", Data!$H142="", $G142=""), 0, ((Data!AV142*Data!$H142*$G142)/2000) * IF(AND(AU$5="Particulate", ISNUMBER(Data!$O142)), (1-Data!$O142), 1) * IF(AND($K$3="Yes", ISNUMBER(Data!$Q142)), (1-Data!$Q142), 1))</f>
        <v>0</v>
      </c>
      <c r="AV142" s="3">
        <f>IF(OR(Data!AW142="", Data!$H142="", $G142=""), 0, ((Data!AW142*Data!$H142*$G142)/2000) * IF(AND(AV$5="Particulate", ISNUMBER(Data!$O142)), (1-Data!$O142), 1) * IF(AND($K$3="Yes", ISNUMBER(Data!$Q142)), (1-Data!$Q142), 1))</f>
        <v>0</v>
      </c>
      <c r="AW142" s="3">
        <f>IF(OR(Data!AX142="", Data!$H142="", $G142=""), 0, ((Data!AX142*Data!$H142*$G142)/2000) * IF(AND(AW$5="Particulate", ISNUMBER(Data!$O142)), (1-Data!$O142), 1) * IF(AND($K$3="Yes", ISNUMBER(Data!$Q142)), (1-Data!$Q142), 1))</f>
        <v>0</v>
      </c>
      <c r="AX142" s="3">
        <f>IF(OR(Data!AY142="", Data!$H142="", $G142=""), 0, ((Data!AY142*Data!$H142*$G142)/2000) * IF(AND(AX$5="Particulate", ISNUMBER(Data!$O142)), (1-Data!$O142), 1) * IF(AND($K$3="Yes", ISNUMBER(Data!$Q142)), (1-Data!$Q142), 1))</f>
        <v>0</v>
      </c>
      <c r="AY142" s="3">
        <f>IF(OR(Data!AZ142="", Data!$H142="", $G142=""), 0, ((Data!AZ142*Data!$H142*$G142)/2000) * IF(AND(AY$5="Particulate", ISNUMBER(Data!$O142)), (1-Data!$O142), 1) * IF(AND($K$3="Yes", ISNUMBER(Data!$Q142)), (1-Data!$Q142), 1))</f>
        <v>0</v>
      </c>
      <c r="AZ142" s="3">
        <f>IF(OR(Data!BA142="", Data!$H142="", $G142=""), 0, ((Data!BA142*Data!$H142*$G142)/2000) * IF(AND(AZ$5="Particulate", ISNUMBER(Data!$O142)), (1-Data!$O142), 1) * IF(AND($K$3="Yes", ISNUMBER(Data!$Q142)), (1-Data!$Q142), 1))</f>
        <v>0</v>
      </c>
      <c r="BA142" s="3">
        <f>IF(OR(Data!BB142="", Data!$H142="", $G142=""), 0, ((Data!BB142*Data!$H142*$G142)/2000) * IF(AND(BA$5="Particulate", ISNUMBER(Data!$O142)), (1-Data!$O142), 1) * IF(AND($K$3="Yes", ISNUMBER(Data!$Q142)), (1-Data!$Q142), 1))</f>
        <v>0</v>
      </c>
      <c r="BB142" s="3">
        <f>IF(OR(Data!BC142="", Data!$H142="", $G142=""), 0, ((Data!BC142*Data!$H142*$G142)/2000) * IF(AND(BB$5="Particulate", ISNUMBER(Data!$O142)), (1-Data!$O142), 1) * IF(AND($K$3="Yes", ISNUMBER(Data!$Q142)), (1-Data!$Q142), 1))</f>
        <v>0</v>
      </c>
      <c r="BC142" s="3">
        <f>IF(OR(Data!BD142="", Data!$H142="", $G142=""), 0, ((Data!BD142*Data!$H142*$G142)/2000) * IF(AND(BC$5="Particulate", ISNUMBER(Data!$O142)), (1-Data!$O142), 1) * IF(AND($K$3="Yes", ISNUMBER(Data!$Q142)), (1-Data!$Q142), 1))</f>
        <v>0</v>
      </c>
      <c r="BD142" s="3">
        <f>IF(OR(Data!BE142="", Data!$H142="", $G142=""), 0, ((Data!BE142*Data!$H142*$G142)/2000) * IF(AND(BD$5="Particulate", ISNUMBER(Data!$O142)), (1-Data!$O142), 1) * IF(AND($K$3="Yes", ISNUMBER(Data!$Q142)), (1-Data!$Q142), 1))</f>
        <v>0</v>
      </c>
      <c r="BE142" s="3">
        <f>IF(OR(Data!BF142="", Data!$H142="", $G142=""), 0, ((Data!BF142*Data!$H142*$G142)/2000) * IF(AND(BE$5="Particulate", ISNUMBER(Data!$O142)), (1-Data!$O142), 1) * IF(AND($K$3="Yes", ISNUMBER(Data!$Q142)), (1-Data!$Q142), 1))</f>
        <v>0</v>
      </c>
      <c r="BF142" s="3">
        <f>IF(OR(Data!BG142="", Data!$H142="", $G142=""), 0, ((Data!BG142*Data!$H142*$G142)/2000) * IF(AND(BF$5="Particulate", ISNUMBER(Data!$O142)), (1-Data!$O142), 1) * IF(AND($K$3="Yes", ISNUMBER(Data!$Q142)), (1-Data!$Q142), 1))</f>
        <v>0</v>
      </c>
      <c r="BG142" s="3">
        <f>IF(OR(Data!BH142="", Data!$H142="", $G142=""), 0, ((Data!BH142*Data!$H142*$G142)/2000) * IF(AND(BG$5="Particulate", ISNUMBER(Data!$O142)), (1-Data!$O142), 1) * IF(AND($K$3="Yes", ISNUMBER(Data!$Q142)), (1-Data!$Q142), 1))</f>
        <v>0</v>
      </c>
      <c r="BH142" s="3">
        <f>IF(OR(Data!BI142="", Data!$H142="", $G142=""), 0, ((Data!BI142*Data!$H142*$G142)/2000) * IF(AND(BH$5="Particulate", ISNUMBER(Data!$O142)), (1-Data!$O142), 1) * IF(AND($K$3="Yes", ISNUMBER(Data!$Q142)), (1-Data!$Q142), 1))</f>
        <v>0</v>
      </c>
      <c r="BI142" s="3">
        <f>IF(OR(Data!BJ142="", Data!$H142="", $G142=""), 0, ((Data!BJ142*Data!$H142*$G142)/2000) * IF(AND(BI$5="Particulate", ISNUMBER(Data!$O142)), (1-Data!$O142), 1) * IF(AND($K$3="Yes", ISNUMBER(Data!$Q142)), (1-Data!$Q142), 1))</f>
        <v>0</v>
      </c>
      <c r="BJ142" s="3">
        <f>IF(OR(Data!BK142="", Data!$H142="", $G142=""), 0, ((Data!BK142*Data!$H142*$G142)/2000) * IF(AND(BJ$5="Particulate", ISNUMBER(Data!$O142)), (1-Data!$O142), 1) * IF(AND($K$3="Yes", ISNUMBER(Data!$Q142)), (1-Data!$Q142), 1))</f>
        <v>0</v>
      </c>
      <c r="BK142" s="3">
        <f>IF(OR(Data!BL142="", Data!$H142="", $G142=""), 0, ((Data!BL142*Data!$H142*$G142)/2000) * IF(AND(BK$5="Particulate", ISNUMBER(Data!$O142)), (1-Data!$O142), 1) * IF(AND($K$3="Yes", ISNUMBER(Data!$Q142)), (1-Data!$Q142), 1))</f>
        <v>0</v>
      </c>
      <c r="BL142" s="3">
        <f>IF(OR(Data!BM142="", Data!$H142="", $G142=""), 0, ((Data!BM142*Data!$H142*$G142)/2000) * IF(AND(BL$5="Particulate", ISNUMBER(Data!$O142)), (1-Data!$O142), 1) * IF(AND($K$3="Yes", ISNUMBER(Data!$Q142)), (1-Data!$Q142), 1))</f>
        <v>0</v>
      </c>
      <c r="BM142" s="3">
        <f>IF(OR(Data!BN142="", Data!$H142="", $G142=""), 0, ((Data!BN142*Data!$H142*$G142)/2000) * IF(AND(BM$5="Particulate", ISNUMBER(Data!$O142)), (1-Data!$O142), 1) * IF(AND($K$3="Yes", ISNUMBER(Data!$Q142)), (1-Data!$Q142), 1))</f>
        <v>0</v>
      </c>
      <c r="BN142" s="3">
        <f>IF(OR(Data!BO142="", Data!$H142="", $G142=""), 0, ((Data!BO142*Data!$H142*$G142)/2000) * IF(AND(BN$5="Particulate", ISNUMBER(Data!$O142)), (1-Data!$O142), 1) * IF(AND($K$3="Yes", ISNUMBER(Data!$Q142)), (1-Data!$Q142), 1))</f>
        <v>0</v>
      </c>
      <c r="BO142" s="3">
        <f>IF(OR(Data!BP142="", Data!$H142="", $G142=""), 0, ((Data!BP142*Data!$H142*$G142)/2000) * IF(AND(BO$5="Particulate", ISNUMBER(Data!$O142)), (1-Data!$O142), 1) * IF(AND($K$3="Yes", ISNUMBER(Data!$Q142)), (1-Data!$Q142), 1))</f>
        <v>0</v>
      </c>
      <c r="BP142" s="3">
        <f>IF(OR(Data!BQ142="", Data!$H142="", $G142=""), 0, ((Data!BQ142*Data!$H142*$G142)/2000) * IF(AND(BP$5="Particulate", ISNUMBER(Data!$O142)), (1-Data!$O142), 1) * IF(AND($K$3="Yes", ISNUMBER(Data!$Q142)), (1-Data!$Q142), 1))</f>
        <v>0</v>
      </c>
      <c r="BQ142" s="3">
        <f>IF(OR(Data!BR142="", Data!$H142="", $G142=""), 0, ((Data!BR142*Data!$H142*$G142)/2000) * IF(AND(BQ$5="Particulate", ISNUMBER(Data!$O142)), (1-Data!$O142), 1) * IF(AND($K$3="Yes", ISNUMBER(Data!$Q142)), (1-Data!$Q142), 1))</f>
        <v>0</v>
      </c>
      <c r="BR142" s="3">
        <f>IF(OR(Data!BS142="", Data!$H142="", $G142=""), 0, ((Data!BS142*Data!$H142*$G142)/2000) * IF(AND(BR$5="Particulate", ISNUMBER(Data!$O142)), (1-Data!$O142), 1) * IF(AND($K$3="Yes", ISNUMBER(Data!$Q142)), (1-Data!$Q142), 1))</f>
        <v>0</v>
      </c>
      <c r="BS142" s="3">
        <f>IF(OR(Data!BT142="", Data!$H142="", $G142=""), 0, ((Data!BT142*Data!$H142*$G142)/2000) * IF(AND(BS$5="Particulate", ISNUMBER(Data!$O142)), (1-Data!$O142), 1) * IF(AND($K$3="Yes", ISNUMBER(Data!$Q142)), (1-Data!$Q142), 1))</f>
        <v>0</v>
      </c>
      <c r="BT142" s="3">
        <f>IF(OR(Data!BU142="", Data!$H142="", $G142=""), 0, ((Data!BU142*Data!$H142*$G142)/2000) * IF(AND(BT$5="Particulate", ISNUMBER(Data!$O142)), (1-Data!$O142), 1) * IF(AND($K$3="Yes", ISNUMBER(Data!$Q142)), (1-Data!$Q142), 1))</f>
        <v>0</v>
      </c>
      <c r="BU142" s="3">
        <f>IF(OR(Data!BV142="", Data!$H142="", $G142=""), 0, ((Data!BV142*Data!$H142*$G142)/2000) * IF(AND(BU$5="Particulate", ISNUMBER(Data!$O142)), (1-Data!$O142), 1) * IF(AND($K$3="Yes", ISNUMBER(Data!$Q142)), (1-Data!$Q142), 1))</f>
        <v>0</v>
      </c>
      <c r="BV142" s="3">
        <f>IF(OR(Data!BW142="", Data!$H142="", $G142=""), 0, ((Data!BW142*Data!$H142*$G142)/2000) * IF(AND(BV$5="Particulate", ISNUMBER(Data!$O142)), (1-Data!$O142), 1) * IF(AND($K$3="Yes", ISNUMBER(Data!$Q142)), (1-Data!$Q142), 1))</f>
        <v>0</v>
      </c>
      <c r="BW142" s="3">
        <f>IF(OR(Data!BX142="", Data!$H142="", $G142=""), 0, ((Data!BX142*Data!$H142*$G142)/2000) * IF(AND(BW$5="Particulate", ISNUMBER(Data!$O142)), (1-Data!$O142), 1) * IF(AND($K$3="Yes", ISNUMBER(Data!$Q142)), (1-Data!$Q142), 1))</f>
        <v>0</v>
      </c>
      <c r="BX142" s="3">
        <f>IF(OR(Data!BY142="", Data!$H142="", $G142=""), 0, ((Data!BY142*Data!$H142*$G142)/2000) * IF(AND(BX$5="Particulate", ISNUMBER(Data!$O142)), (1-Data!$O142), 1) * IF(AND($K$3="Yes", ISNUMBER(Data!$Q142)), (1-Data!$Q142), 1))</f>
        <v>0</v>
      </c>
      <c r="BY142" s="3">
        <f>IF(OR(Data!BZ142="", Data!$H142="", $G142=""), 0, ((Data!BZ142*Data!$H142*$G142)/2000) * IF(AND(BY$5="Particulate", ISNUMBER(Data!$O142)), (1-Data!$O142), 1) * IF(AND($K$3="Yes", ISNUMBER(Data!$Q142)), (1-Data!$Q142), 1))</f>
        <v>0</v>
      </c>
      <c r="BZ142" s="3">
        <f>IF(OR(Data!CA142="", Data!$H142="", $G142=""), 0, ((Data!CA142*Data!$H142*$G142)/2000) * IF(AND(BZ$5="Particulate", ISNUMBER(Data!$O142)), (1-Data!$O142), 1) * IF(AND($K$3="Yes", ISNUMBER(Data!$Q142)), (1-Data!$Q142), 1))</f>
        <v>0</v>
      </c>
    </row>
    <row r="143" spans="1:78" x14ac:dyDescent="0.25">
      <c r="A143" s="347">
        <f>Data!A143</f>
        <v>135</v>
      </c>
      <c r="B143" s="108">
        <f>Data!B143</f>
        <v>0</v>
      </c>
      <c r="C143" s="108">
        <f>Data!C143</f>
        <v>0</v>
      </c>
      <c r="D143" s="108">
        <f>Data!D143</f>
        <v>0</v>
      </c>
      <c r="E143" s="108">
        <f>Data!E143</f>
        <v>0</v>
      </c>
      <c r="F143" s="108">
        <f>Data!F143</f>
        <v>0</v>
      </c>
      <c r="G143" s="189"/>
      <c r="Q143" s="365">
        <f>IF(ISNUMBER(Data!$K143), (Data!$K143*$G143)/2000, IF(AND(ISNUMBER(Data!$H143), ISNUMBER(Data!$I143)), (Data!$H143*Data!$I143*$G143)/2000, 0))</f>
        <v>0</v>
      </c>
      <c r="R143" s="17">
        <f>IF(ISNUMBER(Data!$L143), (Data!$L143*$G143)/2000, IF(AND(ISNUMBER(Data!$H143), ISNUMBER(Data!$J143)), (Data!$H143*Data!$J143*$G143)/2000, 0)) * IF(ISNUMBER(Data!$O143), 1-Data!$O143, 1) * IF(AND($K$3="yes",ISNUMBER(Data!$Q143)),(1-Data!$Q143),1)</f>
        <v>0</v>
      </c>
      <c r="S143" s="3">
        <f>IF(OR(Data!T143="", Data!$H143="", $G143=""), 0, ((Data!T143*Data!$H143*$G143)/2000) * IF(AND(S$5="Particulate", ISNUMBER(Data!$O143)), (1-Data!$O143), 1) * IF(AND($K$3="Yes", ISNUMBER(Data!$Q143)), (1-Data!$Q143), 1))</f>
        <v>0</v>
      </c>
      <c r="T143" s="3">
        <f>IF(OR(Data!U143="", Data!$H143="", $G143=""), 0, ((Data!U143*Data!$H143*$G143)/2000) * IF(AND(T$5="Particulate", ISNUMBER(Data!$O143)), (1-Data!$O143), 1) * IF(AND($K$3="Yes", ISNUMBER(Data!$Q143)), (1-Data!$Q143), 1))</f>
        <v>0</v>
      </c>
      <c r="U143" s="3">
        <f>IF(OR(Data!V143="", Data!$H143="", $G143=""), 0, ((Data!V143*Data!$H143*$G143)/2000) * IF(AND(U$5="Particulate", ISNUMBER(Data!$O143)), (1-Data!$O143), 1) * IF(AND($K$3="Yes", ISNUMBER(Data!$Q143)), (1-Data!$Q143), 1))</f>
        <v>0</v>
      </c>
      <c r="V143" s="3">
        <f>IF(OR(Data!W143="", Data!$H143="", $G143=""), 0, ((Data!W143*Data!$H143*$G143)/2000) * IF(AND(V$5="Particulate", ISNUMBER(Data!$O143)), (1-Data!$O143), 1) * IF(AND($K$3="Yes", ISNUMBER(Data!$Q143)), (1-Data!$Q143), 1))</f>
        <v>0</v>
      </c>
      <c r="W143" s="3">
        <f>IF(OR(Data!X143="", Data!$H143="", $G143=""), 0, ((Data!X143*Data!$H143*$G143)/2000) * IF(AND(W$5="Particulate", ISNUMBER(Data!$O143)), (1-Data!$O143), 1) * IF(AND($K$3="Yes", ISNUMBER(Data!$Q143)), (1-Data!$Q143), 1))</f>
        <v>0</v>
      </c>
      <c r="X143" s="3">
        <f>IF(OR(Data!Y143="", Data!$H143="", $G143=""), 0, ((Data!Y143*Data!$H143*$G143)/2000) * IF(AND(X$5="Particulate", ISNUMBER(Data!$O143)), (1-Data!$O143), 1) * IF(AND($K$3="Yes", ISNUMBER(Data!$Q143)), (1-Data!$Q143), 1))</f>
        <v>0</v>
      </c>
      <c r="Y143" s="3">
        <f>IF(OR(Data!Z143="", Data!$H143="", $G143=""), 0, ((Data!Z143*Data!$H143*$G143)/2000) * IF(AND(Y$5="Particulate", ISNUMBER(Data!$O143)), (1-Data!$O143), 1) * IF(AND($K$3="Yes", ISNUMBER(Data!$Q143)), (1-Data!$Q143), 1))</f>
        <v>0</v>
      </c>
      <c r="Z143" s="3">
        <f>IF(OR(Data!AA143="", Data!$H143="", $G143=""), 0, ((Data!AA143*Data!$H143*$G143)/2000) * IF(AND(Z$5="Particulate", ISNUMBER(Data!$O143)), (1-Data!$O143), 1) * IF(AND($K$3="Yes", ISNUMBER(Data!$Q143)), (1-Data!$Q143), 1))</f>
        <v>0</v>
      </c>
      <c r="AA143" s="3">
        <f>IF(OR(Data!AB143="", Data!$H143="", $G143=""), 0, ((Data!AB143*Data!$H143*$G143)/2000) * IF(AND(AA$5="Particulate", ISNUMBER(Data!$O143)), (1-Data!$O143), 1) * IF(AND($K$3="Yes", ISNUMBER(Data!$Q143)), (1-Data!$Q143), 1))</f>
        <v>0</v>
      </c>
      <c r="AB143" s="3">
        <f>IF(OR(Data!AC143="", Data!$H143="", $G143=""), 0, ((Data!AC143*Data!$H143*$G143)/2000) * IF(AND(AB$5="Particulate", ISNUMBER(Data!$O143)), (1-Data!$O143), 1) * IF(AND($K$3="Yes", ISNUMBER(Data!$Q143)), (1-Data!$Q143), 1))</f>
        <v>0</v>
      </c>
      <c r="AC143" s="3">
        <f>IF(OR(Data!AD143="", Data!$H143="", $G143=""), 0, ((Data!AD143*Data!$H143*$G143)/2000) * IF(AND(AC$5="Particulate", ISNUMBER(Data!$O143)), (1-Data!$O143), 1) * IF(AND($K$3="Yes", ISNUMBER(Data!$Q143)), (1-Data!$Q143), 1))</f>
        <v>0</v>
      </c>
      <c r="AD143" s="3">
        <f>IF(OR(Data!AE143="", Data!$H143="", $G143=""), 0, ((Data!AE143*Data!$H143*$G143)/2000) * IF(AND(AD$5="Particulate", ISNUMBER(Data!$O143)), (1-Data!$O143), 1) * IF(AND($K$3="Yes", ISNUMBER(Data!$Q143)), (1-Data!$Q143), 1))</f>
        <v>0</v>
      </c>
      <c r="AE143" s="3">
        <f>IF(OR(Data!AF143="", Data!$H143="", $G143=""), 0, ((Data!AF143*Data!$H143*$G143)/2000) * IF(AND(AE$5="Particulate", ISNUMBER(Data!$O143)), (1-Data!$O143), 1) * IF(AND($K$3="Yes", ISNUMBER(Data!$Q143)), (1-Data!$Q143), 1))</f>
        <v>0</v>
      </c>
      <c r="AF143" s="3">
        <f>IF(OR(Data!AG143="", Data!$H143="", $G143=""), 0, ((Data!AG143*Data!$H143*$G143)/2000) * IF(AND(AF$5="Particulate", ISNUMBER(Data!$O143)), (1-Data!$O143), 1) * IF(AND($K$3="Yes", ISNUMBER(Data!$Q143)), (1-Data!$Q143), 1))</f>
        <v>0</v>
      </c>
      <c r="AG143" s="3">
        <f>IF(OR(Data!AH143="", Data!$H143="", $G143=""), 0, ((Data!AH143*Data!$H143*$G143)/2000) * IF(AND(AG$5="Particulate", ISNUMBER(Data!$O143)), (1-Data!$O143), 1) * IF(AND($K$3="Yes", ISNUMBER(Data!$Q143)), (1-Data!$Q143), 1))</f>
        <v>0</v>
      </c>
      <c r="AH143" s="3">
        <f>IF(OR(Data!AI143="", Data!$H143="", $G143=""), 0, ((Data!AI143*Data!$H143*$G143)/2000) * IF(AND(AH$5="Particulate", ISNUMBER(Data!$O143)), (1-Data!$O143), 1) * IF(AND($K$3="Yes", ISNUMBER(Data!$Q143)), (1-Data!$Q143), 1))</f>
        <v>0</v>
      </c>
      <c r="AI143" s="3">
        <f>IF(OR(Data!AJ143="", Data!$H143="", $G143=""), 0, ((Data!AJ143*Data!$H143*$G143)/2000) * IF(AND(AI$5="Particulate", ISNUMBER(Data!$O143)), (1-Data!$O143), 1) * IF(AND($K$3="Yes", ISNUMBER(Data!$Q143)), (1-Data!$Q143), 1))</f>
        <v>0</v>
      </c>
      <c r="AJ143" s="3">
        <f>IF(OR(Data!AK143="", Data!$H143="", $G143=""), 0, ((Data!AK143*Data!$H143*$G143)/2000) * IF(AND(AJ$5="Particulate", ISNUMBER(Data!$O143)), (1-Data!$O143), 1) * IF(AND($K$3="Yes", ISNUMBER(Data!$Q143)), (1-Data!$Q143), 1))</f>
        <v>0</v>
      </c>
      <c r="AK143" s="3">
        <f>IF(OR(Data!AL143="", Data!$H143="", $G143=""), 0, ((Data!AL143*Data!$H143*$G143)/2000) * IF(AND(AK$5="Particulate", ISNUMBER(Data!$O143)), (1-Data!$O143), 1) * IF(AND($K$3="Yes", ISNUMBER(Data!$Q143)), (1-Data!$Q143), 1))</f>
        <v>0</v>
      </c>
      <c r="AL143" s="3">
        <f>IF(OR(Data!AM143="", Data!$H143="", $G143=""), 0, ((Data!AM143*Data!$H143*$G143)/2000) * IF(AND(AL$5="Particulate", ISNUMBER(Data!$O143)), (1-Data!$O143), 1) * IF(AND($K$3="Yes", ISNUMBER(Data!$Q143)), (1-Data!$Q143), 1))</f>
        <v>0</v>
      </c>
      <c r="AM143" s="3">
        <f>IF(OR(Data!AN143="", Data!$H143="", $G143=""), 0, ((Data!AN143*Data!$H143*$G143)/2000) * IF(AND(AM$5="Particulate", ISNUMBER(Data!$O143)), (1-Data!$O143), 1) * IF(AND($K$3="Yes", ISNUMBER(Data!$Q143)), (1-Data!$Q143), 1))</f>
        <v>0</v>
      </c>
      <c r="AN143" s="3">
        <f>IF(OR(Data!AO143="", Data!$H143="", $G143=""), 0, ((Data!AO143*Data!$H143*$G143)/2000) * IF(AND(AN$5="Particulate", ISNUMBER(Data!$O143)), (1-Data!$O143), 1) * IF(AND($K$3="Yes", ISNUMBER(Data!$Q143)), (1-Data!$Q143), 1))</f>
        <v>0</v>
      </c>
      <c r="AO143" s="3">
        <f>IF(OR(Data!AP143="", Data!$H143="", $G143=""), 0, ((Data!AP143*Data!$H143*$G143)/2000) * IF(AND(AO$5="Particulate", ISNUMBER(Data!$O143)), (1-Data!$O143), 1) * IF(AND($K$3="Yes", ISNUMBER(Data!$Q143)), (1-Data!$Q143), 1))</f>
        <v>0</v>
      </c>
      <c r="AP143" s="3">
        <f>IF(OR(Data!AQ143="", Data!$H143="", $G143=""), 0, ((Data!AQ143*Data!$H143*$G143)/2000) * IF(AND(AP$5="Particulate", ISNUMBER(Data!$O143)), (1-Data!$O143), 1) * IF(AND($K$3="Yes", ISNUMBER(Data!$Q143)), (1-Data!$Q143), 1))</f>
        <v>0</v>
      </c>
      <c r="AQ143" s="3">
        <f>IF(OR(Data!AR143="", Data!$H143="", $G143=""), 0, ((Data!AR143*Data!$H143*$G143)/2000) * IF(AND(AQ$5="Particulate", ISNUMBER(Data!$O143)), (1-Data!$O143), 1) * IF(AND($K$3="Yes", ISNUMBER(Data!$Q143)), (1-Data!$Q143), 1))</f>
        <v>0</v>
      </c>
      <c r="AR143" s="3">
        <f>IF(OR(Data!AS143="", Data!$H143="", $G143=""), 0, ((Data!AS143*Data!$H143*$G143)/2000) * IF(AND(AR$5="Particulate", ISNUMBER(Data!$O143)), (1-Data!$O143), 1) * IF(AND($K$3="Yes", ISNUMBER(Data!$Q143)), (1-Data!$Q143), 1))</f>
        <v>0</v>
      </c>
      <c r="AS143" s="3">
        <f>IF(OR(Data!AT143="", Data!$H143="", $G143=""), 0, ((Data!AT143*Data!$H143*$G143)/2000) * IF(AND(AS$5="Particulate", ISNUMBER(Data!$O143)), (1-Data!$O143), 1) * IF(AND($K$3="Yes", ISNUMBER(Data!$Q143)), (1-Data!$Q143), 1))</f>
        <v>0</v>
      </c>
      <c r="AT143" s="3">
        <f>IF(OR(Data!AU143="", Data!$H143="", $G143=""), 0, ((Data!AU143*Data!$H143*$G143)/2000) * IF(AND(AT$5="Particulate", ISNUMBER(Data!$O143)), (1-Data!$O143), 1) * IF(AND($K$3="Yes", ISNUMBER(Data!$Q143)), (1-Data!$Q143), 1))</f>
        <v>0</v>
      </c>
      <c r="AU143" s="3">
        <f>IF(OR(Data!AV143="", Data!$H143="", $G143=""), 0, ((Data!AV143*Data!$H143*$G143)/2000) * IF(AND(AU$5="Particulate", ISNUMBER(Data!$O143)), (1-Data!$O143), 1) * IF(AND($K$3="Yes", ISNUMBER(Data!$Q143)), (1-Data!$Q143), 1))</f>
        <v>0</v>
      </c>
      <c r="AV143" s="3">
        <f>IF(OR(Data!AW143="", Data!$H143="", $G143=""), 0, ((Data!AW143*Data!$H143*$G143)/2000) * IF(AND(AV$5="Particulate", ISNUMBER(Data!$O143)), (1-Data!$O143), 1) * IF(AND($K$3="Yes", ISNUMBER(Data!$Q143)), (1-Data!$Q143), 1))</f>
        <v>0</v>
      </c>
      <c r="AW143" s="3">
        <f>IF(OR(Data!AX143="", Data!$H143="", $G143=""), 0, ((Data!AX143*Data!$H143*$G143)/2000) * IF(AND(AW$5="Particulate", ISNUMBER(Data!$O143)), (1-Data!$O143), 1) * IF(AND($K$3="Yes", ISNUMBER(Data!$Q143)), (1-Data!$Q143), 1))</f>
        <v>0</v>
      </c>
      <c r="AX143" s="3">
        <f>IF(OR(Data!AY143="", Data!$H143="", $G143=""), 0, ((Data!AY143*Data!$H143*$G143)/2000) * IF(AND(AX$5="Particulate", ISNUMBER(Data!$O143)), (1-Data!$O143), 1) * IF(AND($K$3="Yes", ISNUMBER(Data!$Q143)), (1-Data!$Q143), 1))</f>
        <v>0</v>
      </c>
      <c r="AY143" s="3">
        <f>IF(OR(Data!AZ143="", Data!$H143="", $G143=""), 0, ((Data!AZ143*Data!$H143*$G143)/2000) * IF(AND(AY$5="Particulate", ISNUMBER(Data!$O143)), (1-Data!$O143), 1) * IF(AND($K$3="Yes", ISNUMBER(Data!$Q143)), (1-Data!$Q143), 1))</f>
        <v>0</v>
      </c>
      <c r="AZ143" s="3">
        <f>IF(OR(Data!BA143="", Data!$H143="", $G143=""), 0, ((Data!BA143*Data!$H143*$G143)/2000) * IF(AND(AZ$5="Particulate", ISNUMBER(Data!$O143)), (1-Data!$O143), 1) * IF(AND($K$3="Yes", ISNUMBER(Data!$Q143)), (1-Data!$Q143), 1))</f>
        <v>0</v>
      </c>
      <c r="BA143" s="3">
        <f>IF(OR(Data!BB143="", Data!$H143="", $G143=""), 0, ((Data!BB143*Data!$H143*$G143)/2000) * IF(AND(BA$5="Particulate", ISNUMBER(Data!$O143)), (1-Data!$O143), 1) * IF(AND($K$3="Yes", ISNUMBER(Data!$Q143)), (1-Data!$Q143), 1))</f>
        <v>0</v>
      </c>
      <c r="BB143" s="3">
        <f>IF(OR(Data!BC143="", Data!$H143="", $G143=""), 0, ((Data!BC143*Data!$H143*$G143)/2000) * IF(AND(BB$5="Particulate", ISNUMBER(Data!$O143)), (1-Data!$O143), 1) * IF(AND($K$3="Yes", ISNUMBER(Data!$Q143)), (1-Data!$Q143), 1))</f>
        <v>0</v>
      </c>
      <c r="BC143" s="3">
        <f>IF(OR(Data!BD143="", Data!$H143="", $G143=""), 0, ((Data!BD143*Data!$H143*$G143)/2000) * IF(AND(BC$5="Particulate", ISNUMBER(Data!$O143)), (1-Data!$O143), 1) * IF(AND($K$3="Yes", ISNUMBER(Data!$Q143)), (1-Data!$Q143), 1))</f>
        <v>0</v>
      </c>
      <c r="BD143" s="3">
        <f>IF(OR(Data!BE143="", Data!$H143="", $G143=""), 0, ((Data!BE143*Data!$H143*$G143)/2000) * IF(AND(BD$5="Particulate", ISNUMBER(Data!$O143)), (1-Data!$O143), 1) * IF(AND($K$3="Yes", ISNUMBER(Data!$Q143)), (1-Data!$Q143), 1))</f>
        <v>0</v>
      </c>
      <c r="BE143" s="3">
        <f>IF(OR(Data!BF143="", Data!$H143="", $G143=""), 0, ((Data!BF143*Data!$H143*$G143)/2000) * IF(AND(BE$5="Particulate", ISNUMBER(Data!$O143)), (1-Data!$O143), 1) * IF(AND($K$3="Yes", ISNUMBER(Data!$Q143)), (1-Data!$Q143), 1))</f>
        <v>0</v>
      </c>
      <c r="BF143" s="3">
        <f>IF(OR(Data!BG143="", Data!$H143="", $G143=""), 0, ((Data!BG143*Data!$H143*$G143)/2000) * IF(AND(BF$5="Particulate", ISNUMBER(Data!$O143)), (1-Data!$O143), 1) * IF(AND($K$3="Yes", ISNUMBER(Data!$Q143)), (1-Data!$Q143), 1))</f>
        <v>0</v>
      </c>
      <c r="BG143" s="3">
        <f>IF(OR(Data!BH143="", Data!$H143="", $G143=""), 0, ((Data!BH143*Data!$H143*$G143)/2000) * IF(AND(BG$5="Particulate", ISNUMBER(Data!$O143)), (1-Data!$O143), 1) * IF(AND($K$3="Yes", ISNUMBER(Data!$Q143)), (1-Data!$Q143), 1))</f>
        <v>0</v>
      </c>
      <c r="BH143" s="3">
        <f>IF(OR(Data!BI143="", Data!$H143="", $G143=""), 0, ((Data!BI143*Data!$H143*$G143)/2000) * IF(AND(BH$5="Particulate", ISNUMBER(Data!$O143)), (1-Data!$O143), 1) * IF(AND($K$3="Yes", ISNUMBER(Data!$Q143)), (1-Data!$Q143), 1))</f>
        <v>0</v>
      </c>
      <c r="BI143" s="3">
        <f>IF(OR(Data!BJ143="", Data!$H143="", $G143=""), 0, ((Data!BJ143*Data!$H143*$G143)/2000) * IF(AND(BI$5="Particulate", ISNUMBER(Data!$O143)), (1-Data!$O143), 1) * IF(AND($K$3="Yes", ISNUMBER(Data!$Q143)), (1-Data!$Q143), 1))</f>
        <v>0</v>
      </c>
      <c r="BJ143" s="3">
        <f>IF(OR(Data!BK143="", Data!$H143="", $G143=""), 0, ((Data!BK143*Data!$H143*$G143)/2000) * IF(AND(BJ$5="Particulate", ISNUMBER(Data!$O143)), (1-Data!$O143), 1) * IF(AND($K$3="Yes", ISNUMBER(Data!$Q143)), (1-Data!$Q143), 1))</f>
        <v>0</v>
      </c>
      <c r="BK143" s="3">
        <f>IF(OR(Data!BL143="", Data!$H143="", $G143=""), 0, ((Data!BL143*Data!$H143*$G143)/2000) * IF(AND(BK$5="Particulate", ISNUMBER(Data!$O143)), (1-Data!$O143), 1) * IF(AND($K$3="Yes", ISNUMBER(Data!$Q143)), (1-Data!$Q143), 1))</f>
        <v>0</v>
      </c>
      <c r="BL143" s="3">
        <f>IF(OR(Data!BM143="", Data!$H143="", $G143=""), 0, ((Data!BM143*Data!$H143*$G143)/2000) * IF(AND(BL$5="Particulate", ISNUMBER(Data!$O143)), (1-Data!$O143), 1) * IF(AND($K$3="Yes", ISNUMBER(Data!$Q143)), (1-Data!$Q143), 1))</f>
        <v>0</v>
      </c>
      <c r="BM143" s="3">
        <f>IF(OR(Data!BN143="", Data!$H143="", $G143=""), 0, ((Data!BN143*Data!$H143*$G143)/2000) * IF(AND(BM$5="Particulate", ISNUMBER(Data!$O143)), (1-Data!$O143), 1) * IF(AND($K$3="Yes", ISNUMBER(Data!$Q143)), (1-Data!$Q143), 1))</f>
        <v>0</v>
      </c>
      <c r="BN143" s="3">
        <f>IF(OR(Data!BO143="", Data!$H143="", $G143=""), 0, ((Data!BO143*Data!$H143*$G143)/2000) * IF(AND(BN$5="Particulate", ISNUMBER(Data!$O143)), (1-Data!$O143), 1) * IF(AND($K$3="Yes", ISNUMBER(Data!$Q143)), (1-Data!$Q143), 1))</f>
        <v>0</v>
      </c>
      <c r="BO143" s="3">
        <f>IF(OR(Data!BP143="", Data!$H143="", $G143=""), 0, ((Data!BP143*Data!$H143*$G143)/2000) * IF(AND(BO$5="Particulate", ISNUMBER(Data!$O143)), (1-Data!$O143), 1) * IF(AND($K$3="Yes", ISNUMBER(Data!$Q143)), (1-Data!$Q143), 1))</f>
        <v>0</v>
      </c>
      <c r="BP143" s="3">
        <f>IF(OR(Data!BQ143="", Data!$H143="", $G143=""), 0, ((Data!BQ143*Data!$H143*$G143)/2000) * IF(AND(BP$5="Particulate", ISNUMBER(Data!$O143)), (1-Data!$O143), 1) * IF(AND($K$3="Yes", ISNUMBER(Data!$Q143)), (1-Data!$Q143), 1))</f>
        <v>0</v>
      </c>
      <c r="BQ143" s="3">
        <f>IF(OR(Data!BR143="", Data!$H143="", $G143=""), 0, ((Data!BR143*Data!$H143*$G143)/2000) * IF(AND(BQ$5="Particulate", ISNUMBER(Data!$O143)), (1-Data!$O143), 1) * IF(AND($K$3="Yes", ISNUMBER(Data!$Q143)), (1-Data!$Q143), 1))</f>
        <v>0</v>
      </c>
      <c r="BR143" s="3">
        <f>IF(OR(Data!BS143="", Data!$H143="", $G143=""), 0, ((Data!BS143*Data!$H143*$G143)/2000) * IF(AND(BR$5="Particulate", ISNUMBER(Data!$O143)), (1-Data!$O143), 1) * IF(AND($K$3="Yes", ISNUMBER(Data!$Q143)), (1-Data!$Q143), 1))</f>
        <v>0</v>
      </c>
      <c r="BS143" s="3">
        <f>IF(OR(Data!BT143="", Data!$H143="", $G143=""), 0, ((Data!BT143*Data!$H143*$G143)/2000) * IF(AND(BS$5="Particulate", ISNUMBER(Data!$O143)), (1-Data!$O143), 1) * IF(AND($K$3="Yes", ISNUMBER(Data!$Q143)), (1-Data!$Q143), 1))</f>
        <v>0</v>
      </c>
      <c r="BT143" s="3">
        <f>IF(OR(Data!BU143="", Data!$H143="", $G143=""), 0, ((Data!BU143*Data!$H143*$G143)/2000) * IF(AND(BT$5="Particulate", ISNUMBER(Data!$O143)), (1-Data!$O143), 1) * IF(AND($K$3="Yes", ISNUMBER(Data!$Q143)), (1-Data!$Q143), 1))</f>
        <v>0</v>
      </c>
      <c r="BU143" s="3">
        <f>IF(OR(Data!BV143="", Data!$H143="", $G143=""), 0, ((Data!BV143*Data!$H143*$G143)/2000) * IF(AND(BU$5="Particulate", ISNUMBER(Data!$O143)), (1-Data!$O143), 1) * IF(AND($K$3="Yes", ISNUMBER(Data!$Q143)), (1-Data!$Q143), 1))</f>
        <v>0</v>
      </c>
      <c r="BV143" s="3">
        <f>IF(OR(Data!BW143="", Data!$H143="", $G143=""), 0, ((Data!BW143*Data!$H143*$G143)/2000) * IF(AND(BV$5="Particulate", ISNUMBER(Data!$O143)), (1-Data!$O143), 1) * IF(AND($K$3="Yes", ISNUMBER(Data!$Q143)), (1-Data!$Q143), 1))</f>
        <v>0</v>
      </c>
      <c r="BW143" s="3">
        <f>IF(OR(Data!BX143="", Data!$H143="", $G143=""), 0, ((Data!BX143*Data!$H143*$G143)/2000) * IF(AND(BW$5="Particulate", ISNUMBER(Data!$O143)), (1-Data!$O143), 1) * IF(AND($K$3="Yes", ISNUMBER(Data!$Q143)), (1-Data!$Q143), 1))</f>
        <v>0</v>
      </c>
      <c r="BX143" s="3">
        <f>IF(OR(Data!BY143="", Data!$H143="", $G143=""), 0, ((Data!BY143*Data!$H143*$G143)/2000) * IF(AND(BX$5="Particulate", ISNUMBER(Data!$O143)), (1-Data!$O143), 1) * IF(AND($K$3="Yes", ISNUMBER(Data!$Q143)), (1-Data!$Q143), 1))</f>
        <v>0</v>
      </c>
      <c r="BY143" s="3">
        <f>IF(OR(Data!BZ143="", Data!$H143="", $G143=""), 0, ((Data!BZ143*Data!$H143*$G143)/2000) * IF(AND(BY$5="Particulate", ISNUMBER(Data!$O143)), (1-Data!$O143), 1) * IF(AND($K$3="Yes", ISNUMBER(Data!$Q143)), (1-Data!$Q143), 1))</f>
        <v>0</v>
      </c>
      <c r="BZ143" s="3">
        <f>IF(OR(Data!CA143="", Data!$H143="", $G143=""), 0, ((Data!CA143*Data!$H143*$G143)/2000) * IF(AND(BZ$5="Particulate", ISNUMBER(Data!$O143)), (1-Data!$O143), 1) * IF(AND($K$3="Yes", ISNUMBER(Data!$Q143)), (1-Data!$Q143), 1))</f>
        <v>0</v>
      </c>
    </row>
    <row r="144" spans="1:78" x14ac:dyDescent="0.25">
      <c r="A144" s="347">
        <f>Data!A144</f>
        <v>136</v>
      </c>
      <c r="B144" s="108">
        <f>Data!B144</f>
        <v>0</v>
      </c>
      <c r="C144" s="108">
        <f>Data!C144</f>
        <v>0</v>
      </c>
      <c r="D144" s="108">
        <f>Data!D144</f>
        <v>0</v>
      </c>
      <c r="E144" s="108">
        <f>Data!E144</f>
        <v>0</v>
      </c>
      <c r="F144" s="108">
        <f>Data!F144</f>
        <v>0</v>
      </c>
      <c r="G144" s="189"/>
      <c r="Q144" s="365">
        <f>IF(ISNUMBER(Data!$K144), (Data!$K144*$G144)/2000, IF(AND(ISNUMBER(Data!$H144), ISNUMBER(Data!$I144)), (Data!$H144*Data!$I144*$G144)/2000, 0))</f>
        <v>0</v>
      </c>
      <c r="R144" s="17">
        <f>IF(ISNUMBER(Data!$L144), (Data!$L144*$G144)/2000, IF(AND(ISNUMBER(Data!$H144), ISNUMBER(Data!$J144)), (Data!$H144*Data!$J144*$G144)/2000, 0)) * IF(ISNUMBER(Data!$O144), 1-Data!$O144, 1) * IF(AND($K$3="yes",ISNUMBER(Data!$Q144)),(1-Data!$Q144),1)</f>
        <v>0</v>
      </c>
      <c r="S144" s="3">
        <f>IF(OR(Data!T144="", Data!$H144="", $G144=""), 0, ((Data!T144*Data!$H144*$G144)/2000) * IF(AND(S$5="Particulate", ISNUMBER(Data!$O144)), (1-Data!$O144), 1) * IF(AND($K$3="Yes", ISNUMBER(Data!$Q144)), (1-Data!$Q144), 1))</f>
        <v>0</v>
      </c>
      <c r="T144" s="3">
        <f>IF(OR(Data!U144="", Data!$H144="", $G144=""), 0, ((Data!U144*Data!$H144*$G144)/2000) * IF(AND(T$5="Particulate", ISNUMBER(Data!$O144)), (1-Data!$O144), 1) * IF(AND($K$3="Yes", ISNUMBER(Data!$Q144)), (1-Data!$Q144), 1))</f>
        <v>0</v>
      </c>
      <c r="U144" s="3">
        <f>IF(OR(Data!V144="", Data!$H144="", $G144=""), 0, ((Data!V144*Data!$H144*$G144)/2000) * IF(AND(U$5="Particulate", ISNUMBER(Data!$O144)), (1-Data!$O144), 1) * IF(AND($K$3="Yes", ISNUMBER(Data!$Q144)), (1-Data!$Q144), 1))</f>
        <v>0</v>
      </c>
      <c r="V144" s="3">
        <f>IF(OR(Data!W144="", Data!$H144="", $G144=""), 0, ((Data!W144*Data!$H144*$G144)/2000) * IF(AND(V$5="Particulate", ISNUMBER(Data!$O144)), (1-Data!$O144), 1) * IF(AND($K$3="Yes", ISNUMBER(Data!$Q144)), (1-Data!$Q144), 1))</f>
        <v>0</v>
      </c>
      <c r="W144" s="3">
        <f>IF(OR(Data!X144="", Data!$H144="", $G144=""), 0, ((Data!X144*Data!$H144*$G144)/2000) * IF(AND(W$5="Particulate", ISNUMBER(Data!$O144)), (1-Data!$O144), 1) * IF(AND($K$3="Yes", ISNUMBER(Data!$Q144)), (1-Data!$Q144), 1))</f>
        <v>0</v>
      </c>
      <c r="X144" s="3">
        <f>IF(OR(Data!Y144="", Data!$H144="", $G144=""), 0, ((Data!Y144*Data!$H144*$G144)/2000) * IF(AND(X$5="Particulate", ISNUMBER(Data!$O144)), (1-Data!$O144), 1) * IF(AND($K$3="Yes", ISNUMBER(Data!$Q144)), (1-Data!$Q144), 1))</f>
        <v>0</v>
      </c>
      <c r="Y144" s="3">
        <f>IF(OR(Data!Z144="", Data!$H144="", $G144=""), 0, ((Data!Z144*Data!$H144*$G144)/2000) * IF(AND(Y$5="Particulate", ISNUMBER(Data!$O144)), (1-Data!$O144), 1) * IF(AND($K$3="Yes", ISNUMBER(Data!$Q144)), (1-Data!$Q144), 1))</f>
        <v>0</v>
      </c>
      <c r="Z144" s="3">
        <f>IF(OR(Data!AA144="", Data!$H144="", $G144=""), 0, ((Data!AA144*Data!$H144*$G144)/2000) * IF(AND(Z$5="Particulate", ISNUMBER(Data!$O144)), (1-Data!$O144), 1) * IF(AND($K$3="Yes", ISNUMBER(Data!$Q144)), (1-Data!$Q144), 1))</f>
        <v>0</v>
      </c>
      <c r="AA144" s="3">
        <f>IF(OR(Data!AB144="", Data!$H144="", $G144=""), 0, ((Data!AB144*Data!$H144*$G144)/2000) * IF(AND(AA$5="Particulate", ISNUMBER(Data!$O144)), (1-Data!$O144), 1) * IF(AND($K$3="Yes", ISNUMBER(Data!$Q144)), (1-Data!$Q144), 1))</f>
        <v>0</v>
      </c>
      <c r="AB144" s="3">
        <f>IF(OR(Data!AC144="", Data!$H144="", $G144=""), 0, ((Data!AC144*Data!$H144*$G144)/2000) * IF(AND(AB$5="Particulate", ISNUMBER(Data!$O144)), (1-Data!$O144), 1) * IF(AND($K$3="Yes", ISNUMBER(Data!$Q144)), (1-Data!$Q144), 1))</f>
        <v>0</v>
      </c>
      <c r="AC144" s="3">
        <f>IF(OR(Data!AD144="", Data!$H144="", $G144=""), 0, ((Data!AD144*Data!$H144*$G144)/2000) * IF(AND(AC$5="Particulate", ISNUMBER(Data!$O144)), (1-Data!$O144), 1) * IF(AND($K$3="Yes", ISNUMBER(Data!$Q144)), (1-Data!$Q144), 1))</f>
        <v>0</v>
      </c>
      <c r="AD144" s="3">
        <f>IF(OR(Data!AE144="", Data!$H144="", $G144=""), 0, ((Data!AE144*Data!$H144*$G144)/2000) * IF(AND(AD$5="Particulate", ISNUMBER(Data!$O144)), (1-Data!$O144), 1) * IF(AND($K$3="Yes", ISNUMBER(Data!$Q144)), (1-Data!$Q144), 1))</f>
        <v>0</v>
      </c>
      <c r="AE144" s="3">
        <f>IF(OR(Data!AF144="", Data!$H144="", $G144=""), 0, ((Data!AF144*Data!$H144*$G144)/2000) * IF(AND(AE$5="Particulate", ISNUMBER(Data!$O144)), (1-Data!$O144), 1) * IF(AND($K$3="Yes", ISNUMBER(Data!$Q144)), (1-Data!$Q144), 1))</f>
        <v>0</v>
      </c>
      <c r="AF144" s="3">
        <f>IF(OR(Data!AG144="", Data!$H144="", $G144=""), 0, ((Data!AG144*Data!$H144*$G144)/2000) * IF(AND(AF$5="Particulate", ISNUMBER(Data!$O144)), (1-Data!$O144), 1) * IF(AND($K$3="Yes", ISNUMBER(Data!$Q144)), (1-Data!$Q144), 1))</f>
        <v>0</v>
      </c>
      <c r="AG144" s="3">
        <f>IF(OR(Data!AH144="", Data!$H144="", $G144=""), 0, ((Data!AH144*Data!$H144*$G144)/2000) * IF(AND(AG$5="Particulate", ISNUMBER(Data!$O144)), (1-Data!$O144), 1) * IF(AND($K$3="Yes", ISNUMBER(Data!$Q144)), (1-Data!$Q144), 1))</f>
        <v>0</v>
      </c>
      <c r="AH144" s="3">
        <f>IF(OR(Data!AI144="", Data!$H144="", $G144=""), 0, ((Data!AI144*Data!$H144*$G144)/2000) * IF(AND(AH$5="Particulate", ISNUMBER(Data!$O144)), (1-Data!$O144), 1) * IF(AND($K$3="Yes", ISNUMBER(Data!$Q144)), (1-Data!$Q144), 1))</f>
        <v>0</v>
      </c>
      <c r="AI144" s="3">
        <f>IF(OR(Data!AJ144="", Data!$H144="", $G144=""), 0, ((Data!AJ144*Data!$H144*$G144)/2000) * IF(AND(AI$5="Particulate", ISNUMBER(Data!$O144)), (1-Data!$O144), 1) * IF(AND($K$3="Yes", ISNUMBER(Data!$Q144)), (1-Data!$Q144), 1))</f>
        <v>0</v>
      </c>
      <c r="AJ144" s="3">
        <f>IF(OR(Data!AK144="", Data!$H144="", $G144=""), 0, ((Data!AK144*Data!$H144*$G144)/2000) * IF(AND(AJ$5="Particulate", ISNUMBER(Data!$O144)), (1-Data!$O144), 1) * IF(AND($K$3="Yes", ISNUMBER(Data!$Q144)), (1-Data!$Q144), 1))</f>
        <v>0</v>
      </c>
      <c r="AK144" s="3">
        <f>IF(OR(Data!AL144="", Data!$H144="", $G144=""), 0, ((Data!AL144*Data!$H144*$G144)/2000) * IF(AND(AK$5="Particulate", ISNUMBER(Data!$O144)), (1-Data!$O144), 1) * IF(AND($K$3="Yes", ISNUMBER(Data!$Q144)), (1-Data!$Q144), 1))</f>
        <v>0</v>
      </c>
      <c r="AL144" s="3">
        <f>IF(OR(Data!AM144="", Data!$H144="", $G144=""), 0, ((Data!AM144*Data!$H144*$G144)/2000) * IF(AND(AL$5="Particulate", ISNUMBER(Data!$O144)), (1-Data!$O144), 1) * IF(AND($K$3="Yes", ISNUMBER(Data!$Q144)), (1-Data!$Q144), 1))</f>
        <v>0</v>
      </c>
      <c r="AM144" s="3">
        <f>IF(OR(Data!AN144="", Data!$H144="", $G144=""), 0, ((Data!AN144*Data!$H144*$G144)/2000) * IF(AND(AM$5="Particulate", ISNUMBER(Data!$O144)), (1-Data!$O144), 1) * IF(AND($K$3="Yes", ISNUMBER(Data!$Q144)), (1-Data!$Q144), 1))</f>
        <v>0</v>
      </c>
      <c r="AN144" s="3">
        <f>IF(OR(Data!AO144="", Data!$H144="", $G144=""), 0, ((Data!AO144*Data!$H144*$G144)/2000) * IF(AND(AN$5="Particulate", ISNUMBER(Data!$O144)), (1-Data!$O144), 1) * IF(AND($K$3="Yes", ISNUMBER(Data!$Q144)), (1-Data!$Q144), 1))</f>
        <v>0</v>
      </c>
      <c r="AO144" s="3">
        <f>IF(OR(Data!AP144="", Data!$H144="", $G144=""), 0, ((Data!AP144*Data!$H144*$G144)/2000) * IF(AND(AO$5="Particulate", ISNUMBER(Data!$O144)), (1-Data!$O144), 1) * IF(AND($K$3="Yes", ISNUMBER(Data!$Q144)), (1-Data!$Q144), 1))</f>
        <v>0</v>
      </c>
      <c r="AP144" s="3">
        <f>IF(OR(Data!AQ144="", Data!$H144="", $G144=""), 0, ((Data!AQ144*Data!$H144*$G144)/2000) * IF(AND(AP$5="Particulate", ISNUMBER(Data!$O144)), (1-Data!$O144), 1) * IF(AND($K$3="Yes", ISNUMBER(Data!$Q144)), (1-Data!$Q144), 1))</f>
        <v>0</v>
      </c>
      <c r="AQ144" s="3">
        <f>IF(OR(Data!AR144="", Data!$H144="", $G144=""), 0, ((Data!AR144*Data!$H144*$G144)/2000) * IF(AND(AQ$5="Particulate", ISNUMBER(Data!$O144)), (1-Data!$O144), 1) * IF(AND($K$3="Yes", ISNUMBER(Data!$Q144)), (1-Data!$Q144), 1))</f>
        <v>0</v>
      </c>
      <c r="AR144" s="3">
        <f>IF(OR(Data!AS144="", Data!$H144="", $G144=""), 0, ((Data!AS144*Data!$H144*$G144)/2000) * IF(AND(AR$5="Particulate", ISNUMBER(Data!$O144)), (1-Data!$O144), 1) * IF(AND($K$3="Yes", ISNUMBER(Data!$Q144)), (1-Data!$Q144), 1))</f>
        <v>0</v>
      </c>
      <c r="AS144" s="3">
        <f>IF(OR(Data!AT144="", Data!$H144="", $G144=""), 0, ((Data!AT144*Data!$H144*$G144)/2000) * IF(AND(AS$5="Particulate", ISNUMBER(Data!$O144)), (1-Data!$O144), 1) * IF(AND($K$3="Yes", ISNUMBER(Data!$Q144)), (1-Data!$Q144), 1))</f>
        <v>0</v>
      </c>
      <c r="AT144" s="3">
        <f>IF(OR(Data!AU144="", Data!$H144="", $G144=""), 0, ((Data!AU144*Data!$H144*$G144)/2000) * IF(AND(AT$5="Particulate", ISNUMBER(Data!$O144)), (1-Data!$O144), 1) * IF(AND($K$3="Yes", ISNUMBER(Data!$Q144)), (1-Data!$Q144), 1))</f>
        <v>0</v>
      </c>
      <c r="AU144" s="3">
        <f>IF(OR(Data!AV144="", Data!$H144="", $G144=""), 0, ((Data!AV144*Data!$H144*$G144)/2000) * IF(AND(AU$5="Particulate", ISNUMBER(Data!$O144)), (1-Data!$O144), 1) * IF(AND($K$3="Yes", ISNUMBER(Data!$Q144)), (1-Data!$Q144), 1))</f>
        <v>0</v>
      </c>
      <c r="AV144" s="3">
        <f>IF(OR(Data!AW144="", Data!$H144="", $G144=""), 0, ((Data!AW144*Data!$H144*$G144)/2000) * IF(AND(AV$5="Particulate", ISNUMBER(Data!$O144)), (1-Data!$O144), 1) * IF(AND($K$3="Yes", ISNUMBER(Data!$Q144)), (1-Data!$Q144), 1))</f>
        <v>0</v>
      </c>
      <c r="AW144" s="3">
        <f>IF(OR(Data!AX144="", Data!$H144="", $G144=""), 0, ((Data!AX144*Data!$H144*$G144)/2000) * IF(AND(AW$5="Particulate", ISNUMBER(Data!$O144)), (1-Data!$O144), 1) * IF(AND($K$3="Yes", ISNUMBER(Data!$Q144)), (1-Data!$Q144), 1))</f>
        <v>0</v>
      </c>
      <c r="AX144" s="3">
        <f>IF(OR(Data!AY144="", Data!$H144="", $G144=""), 0, ((Data!AY144*Data!$H144*$G144)/2000) * IF(AND(AX$5="Particulate", ISNUMBER(Data!$O144)), (1-Data!$O144), 1) * IF(AND($K$3="Yes", ISNUMBER(Data!$Q144)), (1-Data!$Q144), 1))</f>
        <v>0</v>
      </c>
      <c r="AY144" s="3">
        <f>IF(OR(Data!AZ144="", Data!$H144="", $G144=""), 0, ((Data!AZ144*Data!$H144*$G144)/2000) * IF(AND(AY$5="Particulate", ISNUMBER(Data!$O144)), (1-Data!$O144), 1) * IF(AND($K$3="Yes", ISNUMBER(Data!$Q144)), (1-Data!$Q144), 1))</f>
        <v>0</v>
      </c>
      <c r="AZ144" s="3">
        <f>IF(OR(Data!BA144="", Data!$H144="", $G144=""), 0, ((Data!BA144*Data!$H144*$G144)/2000) * IF(AND(AZ$5="Particulate", ISNUMBER(Data!$O144)), (1-Data!$O144), 1) * IF(AND($K$3="Yes", ISNUMBER(Data!$Q144)), (1-Data!$Q144), 1))</f>
        <v>0</v>
      </c>
      <c r="BA144" s="3">
        <f>IF(OR(Data!BB144="", Data!$H144="", $G144=""), 0, ((Data!BB144*Data!$H144*$G144)/2000) * IF(AND(BA$5="Particulate", ISNUMBER(Data!$O144)), (1-Data!$O144), 1) * IF(AND($K$3="Yes", ISNUMBER(Data!$Q144)), (1-Data!$Q144), 1))</f>
        <v>0</v>
      </c>
      <c r="BB144" s="3">
        <f>IF(OR(Data!BC144="", Data!$H144="", $G144=""), 0, ((Data!BC144*Data!$H144*$G144)/2000) * IF(AND(BB$5="Particulate", ISNUMBER(Data!$O144)), (1-Data!$O144), 1) * IF(AND($K$3="Yes", ISNUMBER(Data!$Q144)), (1-Data!$Q144), 1))</f>
        <v>0</v>
      </c>
      <c r="BC144" s="3">
        <f>IF(OR(Data!BD144="", Data!$H144="", $G144=""), 0, ((Data!BD144*Data!$H144*$G144)/2000) * IF(AND(BC$5="Particulate", ISNUMBER(Data!$O144)), (1-Data!$O144), 1) * IF(AND($K$3="Yes", ISNUMBER(Data!$Q144)), (1-Data!$Q144), 1))</f>
        <v>0</v>
      </c>
      <c r="BD144" s="3">
        <f>IF(OR(Data!BE144="", Data!$H144="", $G144=""), 0, ((Data!BE144*Data!$H144*$G144)/2000) * IF(AND(BD$5="Particulate", ISNUMBER(Data!$O144)), (1-Data!$O144), 1) * IF(AND($K$3="Yes", ISNUMBER(Data!$Q144)), (1-Data!$Q144), 1))</f>
        <v>0</v>
      </c>
      <c r="BE144" s="3">
        <f>IF(OR(Data!BF144="", Data!$H144="", $G144=""), 0, ((Data!BF144*Data!$H144*$G144)/2000) * IF(AND(BE$5="Particulate", ISNUMBER(Data!$O144)), (1-Data!$O144), 1) * IF(AND($K$3="Yes", ISNUMBER(Data!$Q144)), (1-Data!$Q144), 1))</f>
        <v>0</v>
      </c>
      <c r="BF144" s="3">
        <f>IF(OR(Data!BG144="", Data!$H144="", $G144=""), 0, ((Data!BG144*Data!$H144*$G144)/2000) * IF(AND(BF$5="Particulate", ISNUMBER(Data!$O144)), (1-Data!$O144), 1) * IF(AND($K$3="Yes", ISNUMBER(Data!$Q144)), (1-Data!$Q144), 1))</f>
        <v>0</v>
      </c>
      <c r="BG144" s="3">
        <f>IF(OR(Data!BH144="", Data!$H144="", $G144=""), 0, ((Data!BH144*Data!$H144*$G144)/2000) * IF(AND(BG$5="Particulate", ISNUMBER(Data!$O144)), (1-Data!$O144), 1) * IF(AND($K$3="Yes", ISNUMBER(Data!$Q144)), (1-Data!$Q144), 1))</f>
        <v>0</v>
      </c>
      <c r="BH144" s="3">
        <f>IF(OR(Data!BI144="", Data!$H144="", $G144=""), 0, ((Data!BI144*Data!$H144*$G144)/2000) * IF(AND(BH$5="Particulate", ISNUMBER(Data!$O144)), (1-Data!$O144), 1) * IF(AND($K$3="Yes", ISNUMBER(Data!$Q144)), (1-Data!$Q144), 1))</f>
        <v>0</v>
      </c>
      <c r="BI144" s="3">
        <f>IF(OR(Data!BJ144="", Data!$H144="", $G144=""), 0, ((Data!BJ144*Data!$H144*$G144)/2000) * IF(AND(BI$5="Particulate", ISNUMBER(Data!$O144)), (1-Data!$O144), 1) * IF(AND($K$3="Yes", ISNUMBER(Data!$Q144)), (1-Data!$Q144), 1))</f>
        <v>0</v>
      </c>
      <c r="BJ144" s="3">
        <f>IF(OR(Data!BK144="", Data!$H144="", $G144=""), 0, ((Data!BK144*Data!$H144*$G144)/2000) * IF(AND(BJ$5="Particulate", ISNUMBER(Data!$O144)), (1-Data!$O144), 1) * IF(AND($K$3="Yes", ISNUMBER(Data!$Q144)), (1-Data!$Q144), 1))</f>
        <v>0</v>
      </c>
      <c r="BK144" s="3">
        <f>IF(OR(Data!BL144="", Data!$H144="", $G144=""), 0, ((Data!BL144*Data!$H144*$G144)/2000) * IF(AND(BK$5="Particulate", ISNUMBER(Data!$O144)), (1-Data!$O144), 1) * IF(AND($K$3="Yes", ISNUMBER(Data!$Q144)), (1-Data!$Q144), 1))</f>
        <v>0</v>
      </c>
      <c r="BL144" s="3">
        <f>IF(OR(Data!BM144="", Data!$H144="", $G144=""), 0, ((Data!BM144*Data!$H144*$G144)/2000) * IF(AND(BL$5="Particulate", ISNUMBER(Data!$O144)), (1-Data!$O144), 1) * IF(AND($K$3="Yes", ISNUMBER(Data!$Q144)), (1-Data!$Q144), 1))</f>
        <v>0</v>
      </c>
      <c r="BM144" s="3">
        <f>IF(OR(Data!BN144="", Data!$H144="", $G144=""), 0, ((Data!BN144*Data!$H144*$G144)/2000) * IF(AND(BM$5="Particulate", ISNUMBER(Data!$O144)), (1-Data!$O144), 1) * IF(AND($K$3="Yes", ISNUMBER(Data!$Q144)), (1-Data!$Q144), 1))</f>
        <v>0</v>
      </c>
      <c r="BN144" s="3">
        <f>IF(OR(Data!BO144="", Data!$H144="", $G144=""), 0, ((Data!BO144*Data!$H144*$G144)/2000) * IF(AND(BN$5="Particulate", ISNUMBER(Data!$O144)), (1-Data!$O144), 1) * IF(AND($K$3="Yes", ISNUMBER(Data!$Q144)), (1-Data!$Q144), 1))</f>
        <v>0</v>
      </c>
      <c r="BO144" s="3">
        <f>IF(OR(Data!BP144="", Data!$H144="", $G144=""), 0, ((Data!BP144*Data!$H144*$G144)/2000) * IF(AND(BO$5="Particulate", ISNUMBER(Data!$O144)), (1-Data!$O144), 1) * IF(AND($K$3="Yes", ISNUMBER(Data!$Q144)), (1-Data!$Q144), 1))</f>
        <v>0</v>
      </c>
      <c r="BP144" s="3">
        <f>IF(OR(Data!BQ144="", Data!$H144="", $G144=""), 0, ((Data!BQ144*Data!$H144*$G144)/2000) * IF(AND(BP$5="Particulate", ISNUMBER(Data!$O144)), (1-Data!$O144), 1) * IF(AND($K$3="Yes", ISNUMBER(Data!$Q144)), (1-Data!$Q144), 1))</f>
        <v>0</v>
      </c>
      <c r="BQ144" s="3">
        <f>IF(OR(Data!BR144="", Data!$H144="", $G144=""), 0, ((Data!BR144*Data!$H144*$G144)/2000) * IF(AND(BQ$5="Particulate", ISNUMBER(Data!$O144)), (1-Data!$O144), 1) * IF(AND($K$3="Yes", ISNUMBER(Data!$Q144)), (1-Data!$Q144), 1))</f>
        <v>0</v>
      </c>
      <c r="BR144" s="3">
        <f>IF(OR(Data!BS144="", Data!$H144="", $G144=""), 0, ((Data!BS144*Data!$H144*$G144)/2000) * IF(AND(BR$5="Particulate", ISNUMBER(Data!$O144)), (1-Data!$O144), 1) * IF(AND($K$3="Yes", ISNUMBER(Data!$Q144)), (1-Data!$Q144), 1))</f>
        <v>0</v>
      </c>
      <c r="BS144" s="3">
        <f>IF(OR(Data!BT144="", Data!$H144="", $G144=""), 0, ((Data!BT144*Data!$H144*$G144)/2000) * IF(AND(BS$5="Particulate", ISNUMBER(Data!$O144)), (1-Data!$O144), 1) * IF(AND($K$3="Yes", ISNUMBER(Data!$Q144)), (1-Data!$Q144), 1))</f>
        <v>0</v>
      </c>
      <c r="BT144" s="3">
        <f>IF(OR(Data!BU144="", Data!$H144="", $G144=""), 0, ((Data!BU144*Data!$H144*$G144)/2000) * IF(AND(BT$5="Particulate", ISNUMBER(Data!$O144)), (1-Data!$O144), 1) * IF(AND($K$3="Yes", ISNUMBER(Data!$Q144)), (1-Data!$Q144), 1))</f>
        <v>0</v>
      </c>
      <c r="BU144" s="3">
        <f>IF(OR(Data!BV144="", Data!$H144="", $G144=""), 0, ((Data!BV144*Data!$H144*$G144)/2000) * IF(AND(BU$5="Particulate", ISNUMBER(Data!$O144)), (1-Data!$O144), 1) * IF(AND($K$3="Yes", ISNUMBER(Data!$Q144)), (1-Data!$Q144), 1))</f>
        <v>0</v>
      </c>
      <c r="BV144" s="3">
        <f>IF(OR(Data!BW144="", Data!$H144="", $G144=""), 0, ((Data!BW144*Data!$H144*$G144)/2000) * IF(AND(BV$5="Particulate", ISNUMBER(Data!$O144)), (1-Data!$O144), 1) * IF(AND($K$3="Yes", ISNUMBER(Data!$Q144)), (1-Data!$Q144), 1))</f>
        <v>0</v>
      </c>
      <c r="BW144" s="3">
        <f>IF(OR(Data!BX144="", Data!$H144="", $G144=""), 0, ((Data!BX144*Data!$H144*$G144)/2000) * IF(AND(BW$5="Particulate", ISNUMBER(Data!$O144)), (1-Data!$O144), 1) * IF(AND($K$3="Yes", ISNUMBER(Data!$Q144)), (1-Data!$Q144), 1))</f>
        <v>0</v>
      </c>
      <c r="BX144" s="3">
        <f>IF(OR(Data!BY144="", Data!$H144="", $G144=""), 0, ((Data!BY144*Data!$H144*$G144)/2000) * IF(AND(BX$5="Particulate", ISNUMBER(Data!$O144)), (1-Data!$O144), 1) * IF(AND($K$3="Yes", ISNUMBER(Data!$Q144)), (1-Data!$Q144), 1))</f>
        <v>0</v>
      </c>
      <c r="BY144" s="3">
        <f>IF(OR(Data!BZ144="", Data!$H144="", $G144=""), 0, ((Data!BZ144*Data!$H144*$G144)/2000) * IF(AND(BY$5="Particulate", ISNUMBER(Data!$O144)), (1-Data!$O144), 1) * IF(AND($K$3="Yes", ISNUMBER(Data!$Q144)), (1-Data!$Q144), 1))</f>
        <v>0</v>
      </c>
      <c r="BZ144" s="3">
        <f>IF(OR(Data!CA144="", Data!$H144="", $G144=""), 0, ((Data!CA144*Data!$H144*$G144)/2000) * IF(AND(BZ$5="Particulate", ISNUMBER(Data!$O144)), (1-Data!$O144), 1) * IF(AND($K$3="Yes", ISNUMBER(Data!$Q144)), (1-Data!$Q144), 1))</f>
        <v>0</v>
      </c>
    </row>
    <row r="145" spans="1:78" x14ac:dyDescent="0.25">
      <c r="A145" s="347">
        <f>Data!A145</f>
        <v>137</v>
      </c>
      <c r="B145" s="108">
        <f>Data!B145</f>
        <v>0</v>
      </c>
      <c r="C145" s="108">
        <f>Data!C145</f>
        <v>0</v>
      </c>
      <c r="D145" s="108">
        <f>Data!D145</f>
        <v>0</v>
      </c>
      <c r="E145" s="108">
        <f>Data!E145</f>
        <v>0</v>
      </c>
      <c r="F145" s="108">
        <f>Data!F145</f>
        <v>0</v>
      </c>
      <c r="G145" s="189"/>
      <c r="Q145" s="365">
        <f>IF(ISNUMBER(Data!$K145), (Data!$K145*$G145)/2000, IF(AND(ISNUMBER(Data!$H145), ISNUMBER(Data!$I145)), (Data!$H145*Data!$I145*$G145)/2000, 0))</f>
        <v>0</v>
      </c>
      <c r="R145" s="17">
        <f>IF(ISNUMBER(Data!$L145), (Data!$L145*$G145)/2000, IF(AND(ISNUMBER(Data!$H145), ISNUMBER(Data!$J145)), (Data!$H145*Data!$J145*$G145)/2000, 0)) * IF(ISNUMBER(Data!$O145), 1-Data!$O145, 1) * IF(AND($K$3="yes",ISNUMBER(Data!$Q145)),(1-Data!$Q145),1)</f>
        <v>0</v>
      </c>
      <c r="S145" s="3">
        <f>IF(OR(Data!T145="", Data!$H145="", $G145=""), 0, ((Data!T145*Data!$H145*$G145)/2000) * IF(AND(S$5="Particulate", ISNUMBER(Data!$O145)), (1-Data!$O145), 1) * IF(AND($K$3="Yes", ISNUMBER(Data!$Q145)), (1-Data!$Q145), 1))</f>
        <v>0</v>
      </c>
      <c r="T145" s="3">
        <f>IF(OR(Data!U145="", Data!$H145="", $G145=""), 0, ((Data!U145*Data!$H145*$G145)/2000) * IF(AND(T$5="Particulate", ISNUMBER(Data!$O145)), (1-Data!$O145), 1) * IF(AND($K$3="Yes", ISNUMBER(Data!$Q145)), (1-Data!$Q145), 1))</f>
        <v>0</v>
      </c>
      <c r="U145" s="3">
        <f>IF(OR(Data!V145="", Data!$H145="", $G145=""), 0, ((Data!V145*Data!$H145*$G145)/2000) * IF(AND(U$5="Particulate", ISNUMBER(Data!$O145)), (1-Data!$O145), 1) * IF(AND($K$3="Yes", ISNUMBER(Data!$Q145)), (1-Data!$Q145), 1))</f>
        <v>0</v>
      </c>
      <c r="V145" s="3">
        <f>IF(OR(Data!W145="", Data!$H145="", $G145=""), 0, ((Data!W145*Data!$H145*$G145)/2000) * IF(AND(V$5="Particulate", ISNUMBER(Data!$O145)), (1-Data!$O145), 1) * IF(AND($K$3="Yes", ISNUMBER(Data!$Q145)), (1-Data!$Q145), 1))</f>
        <v>0</v>
      </c>
      <c r="W145" s="3">
        <f>IF(OR(Data!X145="", Data!$H145="", $G145=""), 0, ((Data!X145*Data!$H145*$G145)/2000) * IF(AND(W$5="Particulate", ISNUMBER(Data!$O145)), (1-Data!$O145), 1) * IF(AND($K$3="Yes", ISNUMBER(Data!$Q145)), (1-Data!$Q145), 1))</f>
        <v>0</v>
      </c>
      <c r="X145" s="3">
        <f>IF(OR(Data!Y145="", Data!$H145="", $G145=""), 0, ((Data!Y145*Data!$H145*$G145)/2000) * IF(AND(X$5="Particulate", ISNUMBER(Data!$O145)), (1-Data!$O145), 1) * IF(AND($K$3="Yes", ISNUMBER(Data!$Q145)), (1-Data!$Q145), 1))</f>
        <v>0</v>
      </c>
      <c r="Y145" s="3">
        <f>IF(OR(Data!Z145="", Data!$H145="", $G145=""), 0, ((Data!Z145*Data!$H145*$G145)/2000) * IF(AND(Y$5="Particulate", ISNUMBER(Data!$O145)), (1-Data!$O145), 1) * IF(AND($K$3="Yes", ISNUMBER(Data!$Q145)), (1-Data!$Q145), 1))</f>
        <v>0</v>
      </c>
      <c r="Z145" s="3">
        <f>IF(OR(Data!AA145="", Data!$H145="", $G145=""), 0, ((Data!AA145*Data!$H145*$G145)/2000) * IF(AND(Z$5="Particulate", ISNUMBER(Data!$O145)), (1-Data!$O145), 1) * IF(AND($K$3="Yes", ISNUMBER(Data!$Q145)), (1-Data!$Q145), 1))</f>
        <v>0</v>
      </c>
      <c r="AA145" s="3">
        <f>IF(OR(Data!AB145="", Data!$H145="", $G145=""), 0, ((Data!AB145*Data!$H145*$G145)/2000) * IF(AND(AA$5="Particulate", ISNUMBER(Data!$O145)), (1-Data!$O145), 1) * IF(AND($K$3="Yes", ISNUMBER(Data!$Q145)), (1-Data!$Q145), 1))</f>
        <v>0</v>
      </c>
      <c r="AB145" s="3">
        <f>IF(OR(Data!AC145="", Data!$H145="", $G145=""), 0, ((Data!AC145*Data!$H145*$G145)/2000) * IF(AND(AB$5="Particulate", ISNUMBER(Data!$O145)), (1-Data!$O145), 1) * IF(AND($K$3="Yes", ISNUMBER(Data!$Q145)), (1-Data!$Q145), 1))</f>
        <v>0</v>
      </c>
      <c r="AC145" s="3">
        <f>IF(OR(Data!AD145="", Data!$H145="", $G145=""), 0, ((Data!AD145*Data!$H145*$G145)/2000) * IF(AND(AC$5="Particulate", ISNUMBER(Data!$O145)), (1-Data!$O145), 1) * IF(AND($K$3="Yes", ISNUMBER(Data!$Q145)), (1-Data!$Q145), 1))</f>
        <v>0</v>
      </c>
      <c r="AD145" s="3">
        <f>IF(OR(Data!AE145="", Data!$H145="", $G145=""), 0, ((Data!AE145*Data!$H145*$G145)/2000) * IF(AND(AD$5="Particulate", ISNUMBER(Data!$O145)), (1-Data!$O145), 1) * IF(AND($K$3="Yes", ISNUMBER(Data!$Q145)), (1-Data!$Q145), 1))</f>
        <v>0</v>
      </c>
      <c r="AE145" s="3">
        <f>IF(OR(Data!AF145="", Data!$H145="", $G145=""), 0, ((Data!AF145*Data!$H145*$G145)/2000) * IF(AND(AE$5="Particulate", ISNUMBER(Data!$O145)), (1-Data!$O145), 1) * IF(AND($K$3="Yes", ISNUMBER(Data!$Q145)), (1-Data!$Q145), 1))</f>
        <v>0</v>
      </c>
      <c r="AF145" s="3">
        <f>IF(OR(Data!AG145="", Data!$H145="", $G145=""), 0, ((Data!AG145*Data!$H145*$G145)/2000) * IF(AND(AF$5="Particulate", ISNUMBER(Data!$O145)), (1-Data!$O145), 1) * IF(AND($K$3="Yes", ISNUMBER(Data!$Q145)), (1-Data!$Q145), 1))</f>
        <v>0</v>
      </c>
      <c r="AG145" s="3">
        <f>IF(OR(Data!AH145="", Data!$H145="", $G145=""), 0, ((Data!AH145*Data!$H145*$G145)/2000) * IF(AND(AG$5="Particulate", ISNUMBER(Data!$O145)), (1-Data!$O145), 1) * IF(AND($K$3="Yes", ISNUMBER(Data!$Q145)), (1-Data!$Q145), 1))</f>
        <v>0</v>
      </c>
      <c r="AH145" s="3">
        <f>IF(OR(Data!AI145="", Data!$H145="", $G145=""), 0, ((Data!AI145*Data!$H145*$G145)/2000) * IF(AND(AH$5="Particulate", ISNUMBER(Data!$O145)), (1-Data!$O145), 1) * IF(AND($K$3="Yes", ISNUMBER(Data!$Q145)), (1-Data!$Q145), 1))</f>
        <v>0</v>
      </c>
      <c r="AI145" s="3">
        <f>IF(OR(Data!AJ145="", Data!$H145="", $G145=""), 0, ((Data!AJ145*Data!$H145*$G145)/2000) * IF(AND(AI$5="Particulate", ISNUMBER(Data!$O145)), (1-Data!$O145), 1) * IF(AND($K$3="Yes", ISNUMBER(Data!$Q145)), (1-Data!$Q145), 1))</f>
        <v>0</v>
      </c>
      <c r="AJ145" s="3">
        <f>IF(OR(Data!AK145="", Data!$H145="", $G145=""), 0, ((Data!AK145*Data!$H145*$G145)/2000) * IF(AND(AJ$5="Particulate", ISNUMBER(Data!$O145)), (1-Data!$O145), 1) * IF(AND($K$3="Yes", ISNUMBER(Data!$Q145)), (1-Data!$Q145), 1))</f>
        <v>0</v>
      </c>
      <c r="AK145" s="3">
        <f>IF(OR(Data!AL145="", Data!$H145="", $G145=""), 0, ((Data!AL145*Data!$H145*$G145)/2000) * IF(AND(AK$5="Particulate", ISNUMBER(Data!$O145)), (1-Data!$O145), 1) * IF(AND($K$3="Yes", ISNUMBER(Data!$Q145)), (1-Data!$Q145), 1))</f>
        <v>0</v>
      </c>
      <c r="AL145" s="3">
        <f>IF(OR(Data!AM145="", Data!$H145="", $G145=""), 0, ((Data!AM145*Data!$H145*$G145)/2000) * IF(AND(AL$5="Particulate", ISNUMBER(Data!$O145)), (1-Data!$O145), 1) * IF(AND($K$3="Yes", ISNUMBER(Data!$Q145)), (1-Data!$Q145), 1))</f>
        <v>0</v>
      </c>
      <c r="AM145" s="3">
        <f>IF(OR(Data!AN145="", Data!$H145="", $G145=""), 0, ((Data!AN145*Data!$H145*$G145)/2000) * IF(AND(AM$5="Particulate", ISNUMBER(Data!$O145)), (1-Data!$O145), 1) * IF(AND($K$3="Yes", ISNUMBER(Data!$Q145)), (1-Data!$Q145), 1))</f>
        <v>0</v>
      </c>
      <c r="AN145" s="3">
        <f>IF(OR(Data!AO145="", Data!$H145="", $G145=""), 0, ((Data!AO145*Data!$H145*$G145)/2000) * IF(AND(AN$5="Particulate", ISNUMBER(Data!$O145)), (1-Data!$O145), 1) * IF(AND($K$3="Yes", ISNUMBER(Data!$Q145)), (1-Data!$Q145), 1))</f>
        <v>0</v>
      </c>
      <c r="AO145" s="3">
        <f>IF(OR(Data!AP145="", Data!$H145="", $G145=""), 0, ((Data!AP145*Data!$H145*$G145)/2000) * IF(AND(AO$5="Particulate", ISNUMBER(Data!$O145)), (1-Data!$O145), 1) * IF(AND($K$3="Yes", ISNUMBER(Data!$Q145)), (1-Data!$Q145), 1))</f>
        <v>0</v>
      </c>
      <c r="AP145" s="3">
        <f>IF(OR(Data!AQ145="", Data!$H145="", $G145=""), 0, ((Data!AQ145*Data!$H145*$G145)/2000) * IF(AND(AP$5="Particulate", ISNUMBER(Data!$O145)), (1-Data!$O145), 1) * IF(AND($K$3="Yes", ISNUMBER(Data!$Q145)), (1-Data!$Q145), 1))</f>
        <v>0</v>
      </c>
      <c r="AQ145" s="3">
        <f>IF(OR(Data!AR145="", Data!$H145="", $G145=""), 0, ((Data!AR145*Data!$H145*$G145)/2000) * IF(AND(AQ$5="Particulate", ISNUMBER(Data!$O145)), (1-Data!$O145), 1) * IF(AND($K$3="Yes", ISNUMBER(Data!$Q145)), (1-Data!$Q145), 1))</f>
        <v>0</v>
      </c>
      <c r="AR145" s="3">
        <f>IF(OR(Data!AS145="", Data!$H145="", $G145=""), 0, ((Data!AS145*Data!$H145*$G145)/2000) * IF(AND(AR$5="Particulate", ISNUMBER(Data!$O145)), (1-Data!$O145), 1) * IF(AND($K$3="Yes", ISNUMBER(Data!$Q145)), (1-Data!$Q145), 1))</f>
        <v>0</v>
      </c>
      <c r="AS145" s="3">
        <f>IF(OR(Data!AT145="", Data!$H145="", $G145=""), 0, ((Data!AT145*Data!$H145*$G145)/2000) * IF(AND(AS$5="Particulate", ISNUMBER(Data!$O145)), (1-Data!$O145), 1) * IF(AND($K$3="Yes", ISNUMBER(Data!$Q145)), (1-Data!$Q145), 1))</f>
        <v>0</v>
      </c>
      <c r="AT145" s="3">
        <f>IF(OR(Data!AU145="", Data!$H145="", $G145=""), 0, ((Data!AU145*Data!$H145*$G145)/2000) * IF(AND(AT$5="Particulate", ISNUMBER(Data!$O145)), (1-Data!$O145), 1) * IF(AND($K$3="Yes", ISNUMBER(Data!$Q145)), (1-Data!$Q145), 1))</f>
        <v>0</v>
      </c>
      <c r="AU145" s="3">
        <f>IF(OR(Data!AV145="", Data!$H145="", $G145=""), 0, ((Data!AV145*Data!$H145*$G145)/2000) * IF(AND(AU$5="Particulate", ISNUMBER(Data!$O145)), (1-Data!$O145), 1) * IF(AND($K$3="Yes", ISNUMBER(Data!$Q145)), (1-Data!$Q145), 1))</f>
        <v>0</v>
      </c>
      <c r="AV145" s="3">
        <f>IF(OR(Data!AW145="", Data!$H145="", $G145=""), 0, ((Data!AW145*Data!$H145*$G145)/2000) * IF(AND(AV$5="Particulate", ISNUMBER(Data!$O145)), (1-Data!$O145), 1) * IF(AND($K$3="Yes", ISNUMBER(Data!$Q145)), (1-Data!$Q145), 1))</f>
        <v>0</v>
      </c>
      <c r="AW145" s="3">
        <f>IF(OR(Data!AX145="", Data!$H145="", $G145=""), 0, ((Data!AX145*Data!$H145*$G145)/2000) * IF(AND(AW$5="Particulate", ISNUMBER(Data!$O145)), (1-Data!$O145), 1) * IF(AND($K$3="Yes", ISNUMBER(Data!$Q145)), (1-Data!$Q145), 1))</f>
        <v>0</v>
      </c>
      <c r="AX145" s="3">
        <f>IF(OR(Data!AY145="", Data!$H145="", $G145=""), 0, ((Data!AY145*Data!$H145*$G145)/2000) * IF(AND(AX$5="Particulate", ISNUMBER(Data!$O145)), (1-Data!$O145), 1) * IF(AND($K$3="Yes", ISNUMBER(Data!$Q145)), (1-Data!$Q145), 1))</f>
        <v>0</v>
      </c>
      <c r="AY145" s="3">
        <f>IF(OR(Data!AZ145="", Data!$H145="", $G145=""), 0, ((Data!AZ145*Data!$H145*$G145)/2000) * IF(AND(AY$5="Particulate", ISNUMBER(Data!$O145)), (1-Data!$O145), 1) * IF(AND($K$3="Yes", ISNUMBER(Data!$Q145)), (1-Data!$Q145), 1))</f>
        <v>0</v>
      </c>
      <c r="AZ145" s="3">
        <f>IF(OR(Data!BA145="", Data!$H145="", $G145=""), 0, ((Data!BA145*Data!$H145*$G145)/2000) * IF(AND(AZ$5="Particulate", ISNUMBER(Data!$O145)), (1-Data!$O145), 1) * IF(AND($K$3="Yes", ISNUMBER(Data!$Q145)), (1-Data!$Q145), 1))</f>
        <v>0</v>
      </c>
      <c r="BA145" s="3">
        <f>IF(OR(Data!BB145="", Data!$H145="", $G145=""), 0, ((Data!BB145*Data!$H145*$G145)/2000) * IF(AND(BA$5="Particulate", ISNUMBER(Data!$O145)), (1-Data!$O145), 1) * IF(AND($K$3="Yes", ISNUMBER(Data!$Q145)), (1-Data!$Q145), 1))</f>
        <v>0</v>
      </c>
      <c r="BB145" s="3">
        <f>IF(OR(Data!BC145="", Data!$H145="", $G145=""), 0, ((Data!BC145*Data!$H145*$G145)/2000) * IF(AND(BB$5="Particulate", ISNUMBER(Data!$O145)), (1-Data!$O145), 1) * IF(AND($K$3="Yes", ISNUMBER(Data!$Q145)), (1-Data!$Q145), 1))</f>
        <v>0</v>
      </c>
      <c r="BC145" s="3">
        <f>IF(OR(Data!BD145="", Data!$H145="", $G145=""), 0, ((Data!BD145*Data!$H145*$G145)/2000) * IF(AND(BC$5="Particulate", ISNUMBER(Data!$O145)), (1-Data!$O145), 1) * IF(AND($K$3="Yes", ISNUMBER(Data!$Q145)), (1-Data!$Q145), 1))</f>
        <v>0</v>
      </c>
      <c r="BD145" s="3">
        <f>IF(OR(Data!BE145="", Data!$H145="", $G145=""), 0, ((Data!BE145*Data!$H145*$G145)/2000) * IF(AND(BD$5="Particulate", ISNUMBER(Data!$O145)), (1-Data!$O145), 1) * IF(AND($K$3="Yes", ISNUMBER(Data!$Q145)), (1-Data!$Q145), 1))</f>
        <v>0</v>
      </c>
      <c r="BE145" s="3">
        <f>IF(OR(Data!BF145="", Data!$H145="", $G145=""), 0, ((Data!BF145*Data!$H145*$G145)/2000) * IF(AND(BE$5="Particulate", ISNUMBER(Data!$O145)), (1-Data!$O145), 1) * IF(AND($K$3="Yes", ISNUMBER(Data!$Q145)), (1-Data!$Q145), 1))</f>
        <v>0</v>
      </c>
      <c r="BF145" s="3">
        <f>IF(OR(Data!BG145="", Data!$H145="", $G145=""), 0, ((Data!BG145*Data!$H145*$G145)/2000) * IF(AND(BF$5="Particulate", ISNUMBER(Data!$O145)), (1-Data!$O145), 1) * IF(AND($K$3="Yes", ISNUMBER(Data!$Q145)), (1-Data!$Q145), 1))</f>
        <v>0</v>
      </c>
      <c r="BG145" s="3">
        <f>IF(OR(Data!BH145="", Data!$H145="", $G145=""), 0, ((Data!BH145*Data!$H145*$G145)/2000) * IF(AND(BG$5="Particulate", ISNUMBER(Data!$O145)), (1-Data!$O145), 1) * IF(AND($K$3="Yes", ISNUMBER(Data!$Q145)), (1-Data!$Q145), 1))</f>
        <v>0</v>
      </c>
      <c r="BH145" s="3">
        <f>IF(OR(Data!BI145="", Data!$H145="", $G145=""), 0, ((Data!BI145*Data!$H145*$G145)/2000) * IF(AND(BH$5="Particulate", ISNUMBER(Data!$O145)), (1-Data!$O145), 1) * IF(AND($K$3="Yes", ISNUMBER(Data!$Q145)), (1-Data!$Q145), 1))</f>
        <v>0</v>
      </c>
      <c r="BI145" s="3">
        <f>IF(OR(Data!BJ145="", Data!$H145="", $G145=""), 0, ((Data!BJ145*Data!$H145*$G145)/2000) * IF(AND(BI$5="Particulate", ISNUMBER(Data!$O145)), (1-Data!$O145), 1) * IF(AND($K$3="Yes", ISNUMBER(Data!$Q145)), (1-Data!$Q145), 1))</f>
        <v>0</v>
      </c>
      <c r="BJ145" s="3">
        <f>IF(OR(Data!BK145="", Data!$H145="", $G145=""), 0, ((Data!BK145*Data!$H145*$G145)/2000) * IF(AND(BJ$5="Particulate", ISNUMBER(Data!$O145)), (1-Data!$O145), 1) * IF(AND($K$3="Yes", ISNUMBER(Data!$Q145)), (1-Data!$Q145), 1))</f>
        <v>0</v>
      </c>
      <c r="BK145" s="3">
        <f>IF(OR(Data!BL145="", Data!$H145="", $G145=""), 0, ((Data!BL145*Data!$H145*$G145)/2000) * IF(AND(BK$5="Particulate", ISNUMBER(Data!$O145)), (1-Data!$O145), 1) * IF(AND($K$3="Yes", ISNUMBER(Data!$Q145)), (1-Data!$Q145), 1))</f>
        <v>0</v>
      </c>
      <c r="BL145" s="3">
        <f>IF(OR(Data!BM145="", Data!$H145="", $G145=""), 0, ((Data!BM145*Data!$H145*$G145)/2000) * IF(AND(BL$5="Particulate", ISNUMBER(Data!$O145)), (1-Data!$O145), 1) * IF(AND($K$3="Yes", ISNUMBER(Data!$Q145)), (1-Data!$Q145), 1))</f>
        <v>0</v>
      </c>
      <c r="BM145" s="3">
        <f>IF(OR(Data!BN145="", Data!$H145="", $G145=""), 0, ((Data!BN145*Data!$H145*$G145)/2000) * IF(AND(BM$5="Particulate", ISNUMBER(Data!$O145)), (1-Data!$O145), 1) * IF(AND($K$3="Yes", ISNUMBER(Data!$Q145)), (1-Data!$Q145), 1))</f>
        <v>0</v>
      </c>
      <c r="BN145" s="3">
        <f>IF(OR(Data!BO145="", Data!$H145="", $G145=""), 0, ((Data!BO145*Data!$H145*$G145)/2000) * IF(AND(BN$5="Particulate", ISNUMBER(Data!$O145)), (1-Data!$O145), 1) * IF(AND($K$3="Yes", ISNUMBER(Data!$Q145)), (1-Data!$Q145), 1))</f>
        <v>0</v>
      </c>
      <c r="BO145" s="3">
        <f>IF(OR(Data!BP145="", Data!$H145="", $G145=""), 0, ((Data!BP145*Data!$H145*$G145)/2000) * IF(AND(BO$5="Particulate", ISNUMBER(Data!$O145)), (1-Data!$O145), 1) * IF(AND($K$3="Yes", ISNUMBER(Data!$Q145)), (1-Data!$Q145), 1))</f>
        <v>0</v>
      </c>
      <c r="BP145" s="3">
        <f>IF(OR(Data!BQ145="", Data!$H145="", $G145=""), 0, ((Data!BQ145*Data!$H145*$G145)/2000) * IF(AND(BP$5="Particulate", ISNUMBER(Data!$O145)), (1-Data!$O145), 1) * IF(AND($K$3="Yes", ISNUMBER(Data!$Q145)), (1-Data!$Q145), 1))</f>
        <v>0</v>
      </c>
      <c r="BQ145" s="3">
        <f>IF(OR(Data!BR145="", Data!$H145="", $G145=""), 0, ((Data!BR145*Data!$H145*$G145)/2000) * IF(AND(BQ$5="Particulate", ISNUMBER(Data!$O145)), (1-Data!$O145), 1) * IF(AND($K$3="Yes", ISNUMBER(Data!$Q145)), (1-Data!$Q145), 1))</f>
        <v>0</v>
      </c>
      <c r="BR145" s="3">
        <f>IF(OR(Data!BS145="", Data!$H145="", $G145=""), 0, ((Data!BS145*Data!$H145*$G145)/2000) * IF(AND(BR$5="Particulate", ISNUMBER(Data!$O145)), (1-Data!$O145), 1) * IF(AND($K$3="Yes", ISNUMBER(Data!$Q145)), (1-Data!$Q145), 1))</f>
        <v>0</v>
      </c>
      <c r="BS145" s="3">
        <f>IF(OR(Data!BT145="", Data!$H145="", $G145=""), 0, ((Data!BT145*Data!$H145*$G145)/2000) * IF(AND(BS$5="Particulate", ISNUMBER(Data!$O145)), (1-Data!$O145), 1) * IF(AND($K$3="Yes", ISNUMBER(Data!$Q145)), (1-Data!$Q145), 1))</f>
        <v>0</v>
      </c>
      <c r="BT145" s="3">
        <f>IF(OR(Data!BU145="", Data!$H145="", $G145=""), 0, ((Data!BU145*Data!$H145*$G145)/2000) * IF(AND(BT$5="Particulate", ISNUMBER(Data!$O145)), (1-Data!$O145), 1) * IF(AND($K$3="Yes", ISNUMBER(Data!$Q145)), (1-Data!$Q145), 1))</f>
        <v>0</v>
      </c>
      <c r="BU145" s="3">
        <f>IF(OR(Data!BV145="", Data!$H145="", $G145=""), 0, ((Data!BV145*Data!$H145*$G145)/2000) * IF(AND(BU$5="Particulate", ISNUMBER(Data!$O145)), (1-Data!$O145), 1) * IF(AND($K$3="Yes", ISNUMBER(Data!$Q145)), (1-Data!$Q145), 1))</f>
        <v>0</v>
      </c>
      <c r="BV145" s="3">
        <f>IF(OR(Data!BW145="", Data!$H145="", $G145=""), 0, ((Data!BW145*Data!$H145*$G145)/2000) * IF(AND(BV$5="Particulate", ISNUMBER(Data!$O145)), (1-Data!$O145), 1) * IF(AND($K$3="Yes", ISNUMBER(Data!$Q145)), (1-Data!$Q145), 1))</f>
        <v>0</v>
      </c>
      <c r="BW145" s="3">
        <f>IF(OR(Data!BX145="", Data!$H145="", $G145=""), 0, ((Data!BX145*Data!$H145*$G145)/2000) * IF(AND(BW$5="Particulate", ISNUMBER(Data!$O145)), (1-Data!$O145), 1) * IF(AND($K$3="Yes", ISNUMBER(Data!$Q145)), (1-Data!$Q145), 1))</f>
        <v>0</v>
      </c>
      <c r="BX145" s="3">
        <f>IF(OR(Data!BY145="", Data!$H145="", $G145=""), 0, ((Data!BY145*Data!$H145*$G145)/2000) * IF(AND(BX$5="Particulate", ISNUMBER(Data!$O145)), (1-Data!$O145), 1) * IF(AND($K$3="Yes", ISNUMBER(Data!$Q145)), (1-Data!$Q145), 1))</f>
        <v>0</v>
      </c>
      <c r="BY145" s="3">
        <f>IF(OR(Data!BZ145="", Data!$H145="", $G145=""), 0, ((Data!BZ145*Data!$H145*$G145)/2000) * IF(AND(BY$5="Particulate", ISNUMBER(Data!$O145)), (1-Data!$O145), 1) * IF(AND($K$3="Yes", ISNUMBER(Data!$Q145)), (1-Data!$Q145), 1))</f>
        <v>0</v>
      </c>
      <c r="BZ145" s="3">
        <f>IF(OR(Data!CA145="", Data!$H145="", $G145=""), 0, ((Data!CA145*Data!$H145*$G145)/2000) * IF(AND(BZ$5="Particulate", ISNUMBER(Data!$O145)), (1-Data!$O145), 1) * IF(AND($K$3="Yes", ISNUMBER(Data!$Q145)), (1-Data!$Q145), 1))</f>
        <v>0</v>
      </c>
    </row>
    <row r="146" spans="1:78" x14ac:dyDescent="0.25">
      <c r="A146" s="347">
        <f>Data!A146</f>
        <v>138</v>
      </c>
      <c r="B146" s="108">
        <f>Data!B146</f>
        <v>0</v>
      </c>
      <c r="C146" s="108">
        <f>Data!C146</f>
        <v>0</v>
      </c>
      <c r="D146" s="108">
        <f>Data!D146</f>
        <v>0</v>
      </c>
      <c r="E146" s="108">
        <f>Data!E146</f>
        <v>0</v>
      </c>
      <c r="F146" s="108">
        <f>Data!F146</f>
        <v>0</v>
      </c>
      <c r="G146" s="189"/>
      <c r="Q146" s="365">
        <f>IF(ISNUMBER(Data!$K146), (Data!$K146*$G146)/2000, IF(AND(ISNUMBER(Data!$H146), ISNUMBER(Data!$I146)), (Data!$H146*Data!$I146*$G146)/2000, 0))</f>
        <v>0</v>
      </c>
      <c r="R146" s="17">
        <f>IF(ISNUMBER(Data!$L146), (Data!$L146*$G146)/2000, IF(AND(ISNUMBER(Data!$H146), ISNUMBER(Data!$J146)), (Data!$H146*Data!$J146*$G146)/2000, 0)) * IF(ISNUMBER(Data!$O146), 1-Data!$O146, 1) * IF(AND($K$3="yes",ISNUMBER(Data!$Q146)),(1-Data!$Q146),1)</f>
        <v>0</v>
      </c>
      <c r="S146" s="3">
        <f>IF(OR(Data!T146="", Data!$H146="", $G146=""), 0, ((Data!T146*Data!$H146*$G146)/2000) * IF(AND(S$5="Particulate", ISNUMBER(Data!$O146)), (1-Data!$O146), 1) * IF(AND($K$3="Yes", ISNUMBER(Data!$Q146)), (1-Data!$Q146), 1))</f>
        <v>0</v>
      </c>
      <c r="T146" s="3">
        <f>IF(OR(Data!U146="", Data!$H146="", $G146=""), 0, ((Data!U146*Data!$H146*$G146)/2000) * IF(AND(T$5="Particulate", ISNUMBER(Data!$O146)), (1-Data!$O146), 1) * IF(AND($K$3="Yes", ISNUMBER(Data!$Q146)), (1-Data!$Q146), 1))</f>
        <v>0</v>
      </c>
      <c r="U146" s="3">
        <f>IF(OR(Data!V146="", Data!$H146="", $G146=""), 0, ((Data!V146*Data!$H146*$G146)/2000) * IF(AND(U$5="Particulate", ISNUMBER(Data!$O146)), (1-Data!$O146), 1) * IF(AND($K$3="Yes", ISNUMBER(Data!$Q146)), (1-Data!$Q146), 1))</f>
        <v>0</v>
      </c>
      <c r="V146" s="3">
        <f>IF(OR(Data!W146="", Data!$H146="", $G146=""), 0, ((Data!W146*Data!$H146*$G146)/2000) * IF(AND(V$5="Particulate", ISNUMBER(Data!$O146)), (1-Data!$O146), 1) * IF(AND($K$3="Yes", ISNUMBER(Data!$Q146)), (1-Data!$Q146), 1))</f>
        <v>0</v>
      </c>
      <c r="W146" s="3">
        <f>IF(OR(Data!X146="", Data!$H146="", $G146=""), 0, ((Data!X146*Data!$H146*$G146)/2000) * IF(AND(W$5="Particulate", ISNUMBER(Data!$O146)), (1-Data!$O146), 1) * IF(AND($K$3="Yes", ISNUMBER(Data!$Q146)), (1-Data!$Q146), 1))</f>
        <v>0</v>
      </c>
      <c r="X146" s="3">
        <f>IF(OR(Data!Y146="", Data!$H146="", $G146=""), 0, ((Data!Y146*Data!$H146*$G146)/2000) * IF(AND(X$5="Particulate", ISNUMBER(Data!$O146)), (1-Data!$O146), 1) * IF(AND($K$3="Yes", ISNUMBER(Data!$Q146)), (1-Data!$Q146), 1))</f>
        <v>0</v>
      </c>
      <c r="Y146" s="3">
        <f>IF(OR(Data!Z146="", Data!$H146="", $G146=""), 0, ((Data!Z146*Data!$H146*$G146)/2000) * IF(AND(Y$5="Particulate", ISNUMBER(Data!$O146)), (1-Data!$O146), 1) * IF(AND($K$3="Yes", ISNUMBER(Data!$Q146)), (1-Data!$Q146), 1))</f>
        <v>0</v>
      </c>
      <c r="Z146" s="3">
        <f>IF(OR(Data!AA146="", Data!$H146="", $G146=""), 0, ((Data!AA146*Data!$H146*$G146)/2000) * IF(AND(Z$5="Particulate", ISNUMBER(Data!$O146)), (1-Data!$O146), 1) * IF(AND($K$3="Yes", ISNUMBER(Data!$Q146)), (1-Data!$Q146), 1))</f>
        <v>0</v>
      </c>
      <c r="AA146" s="3">
        <f>IF(OR(Data!AB146="", Data!$H146="", $G146=""), 0, ((Data!AB146*Data!$H146*$G146)/2000) * IF(AND(AA$5="Particulate", ISNUMBER(Data!$O146)), (1-Data!$O146), 1) * IF(AND($K$3="Yes", ISNUMBER(Data!$Q146)), (1-Data!$Q146), 1))</f>
        <v>0</v>
      </c>
      <c r="AB146" s="3">
        <f>IF(OR(Data!AC146="", Data!$H146="", $G146=""), 0, ((Data!AC146*Data!$H146*$G146)/2000) * IF(AND(AB$5="Particulate", ISNUMBER(Data!$O146)), (1-Data!$O146), 1) * IF(AND($K$3="Yes", ISNUMBER(Data!$Q146)), (1-Data!$Q146), 1))</f>
        <v>0</v>
      </c>
      <c r="AC146" s="3">
        <f>IF(OR(Data!AD146="", Data!$H146="", $G146=""), 0, ((Data!AD146*Data!$H146*$G146)/2000) * IF(AND(AC$5="Particulate", ISNUMBER(Data!$O146)), (1-Data!$O146), 1) * IF(AND($K$3="Yes", ISNUMBER(Data!$Q146)), (1-Data!$Q146), 1))</f>
        <v>0</v>
      </c>
      <c r="AD146" s="3">
        <f>IF(OR(Data!AE146="", Data!$H146="", $G146=""), 0, ((Data!AE146*Data!$H146*$G146)/2000) * IF(AND(AD$5="Particulate", ISNUMBER(Data!$O146)), (1-Data!$O146), 1) * IF(AND($K$3="Yes", ISNUMBER(Data!$Q146)), (1-Data!$Q146), 1))</f>
        <v>0</v>
      </c>
      <c r="AE146" s="3">
        <f>IF(OR(Data!AF146="", Data!$H146="", $G146=""), 0, ((Data!AF146*Data!$H146*$G146)/2000) * IF(AND(AE$5="Particulate", ISNUMBER(Data!$O146)), (1-Data!$O146), 1) * IF(AND($K$3="Yes", ISNUMBER(Data!$Q146)), (1-Data!$Q146), 1))</f>
        <v>0</v>
      </c>
      <c r="AF146" s="3">
        <f>IF(OR(Data!AG146="", Data!$H146="", $G146=""), 0, ((Data!AG146*Data!$H146*$G146)/2000) * IF(AND(AF$5="Particulate", ISNUMBER(Data!$O146)), (1-Data!$O146), 1) * IF(AND($K$3="Yes", ISNUMBER(Data!$Q146)), (1-Data!$Q146), 1))</f>
        <v>0</v>
      </c>
      <c r="AG146" s="3">
        <f>IF(OR(Data!AH146="", Data!$H146="", $G146=""), 0, ((Data!AH146*Data!$H146*$G146)/2000) * IF(AND(AG$5="Particulate", ISNUMBER(Data!$O146)), (1-Data!$O146), 1) * IF(AND($K$3="Yes", ISNUMBER(Data!$Q146)), (1-Data!$Q146), 1))</f>
        <v>0</v>
      </c>
      <c r="AH146" s="3">
        <f>IF(OR(Data!AI146="", Data!$H146="", $G146=""), 0, ((Data!AI146*Data!$H146*$G146)/2000) * IF(AND(AH$5="Particulate", ISNUMBER(Data!$O146)), (1-Data!$O146), 1) * IF(AND($K$3="Yes", ISNUMBER(Data!$Q146)), (1-Data!$Q146), 1))</f>
        <v>0</v>
      </c>
      <c r="AI146" s="3">
        <f>IF(OR(Data!AJ146="", Data!$H146="", $G146=""), 0, ((Data!AJ146*Data!$H146*$G146)/2000) * IF(AND(AI$5="Particulate", ISNUMBER(Data!$O146)), (1-Data!$O146), 1) * IF(AND($K$3="Yes", ISNUMBER(Data!$Q146)), (1-Data!$Q146), 1))</f>
        <v>0</v>
      </c>
      <c r="AJ146" s="3">
        <f>IF(OR(Data!AK146="", Data!$H146="", $G146=""), 0, ((Data!AK146*Data!$H146*$G146)/2000) * IF(AND(AJ$5="Particulate", ISNUMBER(Data!$O146)), (1-Data!$O146), 1) * IF(AND($K$3="Yes", ISNUMBER(Data!$Q146)), (1-Data!$Q146), 1))</f>
        <v>0</v>
      </c>
      <c r="AK146" s="3">
        <f>IF(OR(Data!AL146="", Data!$H146="", $G146=""), 0, ((Data!AL146*Data!$H146*$G146)/2000) * IF(AND(AK$5="Particulate", ISNUMBER(Data!$O146)), (1-Data!$O146), 1) * IF(AND($K$3="Yes", ISNUMBER(Data!$Q146)), (1-Data!$Q146), 1))</f>
        <v>0</v>
      </c>
      <c r="AL146" s="3">
        <f>IF(OR(Data!AM146="", Data!$H146="", $G146=""), 0, ((Data!AM146*Data!$H146*$G146)/2000) * IF(AND(AL$5="Particulate", ISNUMBER(Data!$O146)), (1-Data!$O146), 1) * IF(AND($K$3="Yes", ISNUMBER(Data!$Q146)), (1-Data!$Q146), 1))</f>
        <v>0</v>
      </c>
      <c r="AM146" s="3">
        <f>IF(OR(Data!AN146="", Data!$H146="", $G146=""), 0, ((Data!AN146*Data!$H146*$G146)/2000) * IF(AND(AM$5="Particulate", ISNUMBER(Data!$O146)), (1-Data!$O146), 1) * IF(AND($K$3="Yes", ISNUMBER(Data!$Q146)), (1-Data!$Q146), 1))</f>
        <v>0</v>
      </c>
      <c r="AN146" s="3">
        <f>IF(OR(Data!AO146="", Data!$H146="", $G146=""), 0, ((Data!AO146*Data!$H146*$G146)/2000) * IF(AND(AN$5="Particulate", ISNUMBER(Data!$O146)), (1-Data!$O146), 1) * IF(AND($K$3="Yes", ISNUMBER(Data!$Q146)), (1-Data!$Q146), 1))</f>
        <v>0</v>
      </c>
      <c r="AO146" s="3">
        <f>IF(OR(Data!AP146="", Data!$H146="", $G146=""), 0, ((Data!AP146*Data!$H146*$G146)/2000) * IF(AND(AO$5="Particulate", ISNUMBER(Data!$O146)), (1-Data!$O146), 1) * IF(AND($K$3="Yes", ISNUMBER(Data!$Q146)), (1-Data!$Q146), 1))</f>
        <v>0</v>
      </c>
      <c r="AP146" s="3">
        <f>IF(OR(Data!AQ146="", Data!$H146="", $G146=""), 0, ((Data!AQ146*Data!$H146*$G146)/2000) * IF(AND(AP$5="Particulate", ISNUMBER(Data!$O146)), (1-Data!$O146), 1) * IF(AND($K$3="Yes", ISNUMBER(Data!$Q146)), (1-Data!$Q146), 1))</f>
        <v>0</v>
      </c>
      <c r="AQ146" s="3">
        <f>IF(OR(Data!AR146="", Data!$H146="", $G146=""), 0, ((Data!AR146*Data!$H146*$G146)/2000) * IF(AND(AQ$5="Particulate", ISNUMBER(Data!$O146)), (1-Data!$O146), 1) * IF(AND($K$3="Yes", ISNUMBER(Data!$Q146)), (1-Data!$Q146), 1))</f>
        <v>0</v>
      </c>
      <c r="AR146" s="3">
        <f>IF(OR(Data!AS146="", Data!$H146="", $G146=""), 0, ((Data!AS146*Data!$H146*$G146)/2000) * IF(AND(AR$5="Particulate", ISNUMBER(Data!$O146)), (1-Data!$O146), 1) * IF(AND($K$3="Yes", ISNUMBER(Data!$Q146)), (1-Data!$Q146), 1))</f>
        <v>0</v>
      </c>
      <c r="AS146" s="3">
        <f>IF(OR(Data!AT146="", Data!$H146="", $G146=""), 0, ((Data!AT146*Data!$H146*$G146)/2000) * IF(AND(AS$5="Particulate", ISNUMBER(Data!$O146)), (1-Data!$O146), 1) * IF(AND($K$3="Yes", ISNUMBER(Data!$Q146)), (1-Data!$Q146), 1))</f>
        <v>0</v>
      </c>
      <c r="AT146" s="3">
        <f>IF(OR(Data!AU146="", Data!$H146="", $G146=""), 0, ((Data!AU146*Data!$H146*$G146)/2000) * IF(AND(AT$5="Particulate", ISNUMBER(Data!$O146)), (1-Data!$O146), 1) * IF(AND($K$3="Yes", ISNUMBER(Data!$Q146)), (1-Data!$Q146), 1))</f>
        <v>0</v>
      </c>
      <c r="AU146" s="3">
        <f>IF(OR(Data!AV146="", Data!$H146="", $G146=""), 0, ((Data!AV146*Data!$H146*$G146)/2000) * IF(AND(AU$5="Particulate", ISNUMBER(Data!$O146)), (1-Data!$O146), 1) * IF(AND($K$3="Yes", ISNUMBER(Data!$Q146)), (1-Data!$Q146), 1))</f>
        <v>0</v>
      </c>
      <c r="AV146" s="3">
        <f>IF(OR(Data!AW146="", Data!$H146="", $G146=""), 0, ((Data!AW146*Data!$H146*$G146)/2000) * IF(AND(AV$5="Particulate", ISNUMBER(Data!$O146)), (1-Data!$O146), 1) * IF(AND($K$3="Yes", ISNUMBER(Data!$Q146)), (1-Data!$Q146), 1))</f>
        <v>0</v>
      </c>
      <c r="AW146" s="3">
        <f>IF(OR(Data!AX146="", Data!$H146="", $G146=""), 0, ((Data!AX146*Data!$H146*$G146)/2000) * IF(AND(AW$5="Particulate", ISNUMBER(Data!$O146)), (1-Data!$O146), 1) * IF(AND($K$3="Yes", ISNUMBER(Data!$Q146)), (1-Data!$Q146), 1))</f>
        <v>0</v>
      </c>
      <c r="AX146" s="3">
        <f>IF(OR(Data!AY146="", Data!$H146="", $G146=""), 0, ((Data!AY146*Data!$H146*$G146)/2000) * IF(AND(AX$5="Particulate", ISNUMBER(Data!$O146)), (1-Data!$O146), 1) * IF(AND($K$3="Yes", ISNUMBER(Data!$Q146)), (1-Data!$Q146), 1))</f>
        <v>0</v>
      </c>
      <c r="AY146" s="3">
        <f>IF(OR(Data!AZ146="", Data!$H146="", $G146=""), 0, ((Data!AZ146*Data!$H146*$G146)/2000) * IF(AND(AY$5="Particulate", ISNUMBER(Data!$O146)), (1-Data!$O146), 1) * IF(AND($K$3="Yes", ISNUMBER(Data!$Q146)), (1-Data!$Q146), 1))</f>
        <v>0</v>
      </c>
      <c r="AZ146" s="3">
        <f>IF(OR(Data!BA146="", Data!$H146="", $G146=""), 0, ((Data!BA146*Data!$H146*$G146)/2000) * IF(AND(AZ$5="Particulate", ISNUMBER(Data!$O146)), (1-Data!$O146), 1) * IF(AND($K$3="Yes", ISNUMBER(Data!$Q146)), (1-Data!$Q146), 1))</f>
        <v>0</v>
      </c>
      <c r="BA146" s="3">
        <f>IF(OR(Data!BB146="", Data!$H146="", $G146=""), 0, ((Data!BB146*Data!$H146*$G146)/2000) * IF(AND(BA$5="Particulate", ISNUMBER(Data!$O146)), (1-Data!$O146), 1) * IF(AND($K$3="Yes", ISNUMBER(Data!$Q146)), (1-Data!$Q146), 1))</f>
        <v>0</v>
      </c>
      <c r="BB146" s="3">
        <f>IF(OR(Data!BC146="", Data!$H146="", $G146=""), 0, ((Data!BC146*Data!$H146*$G146)/2000) * IF(AND(BB$5="Particulate", ISNUMBER(Data!$O146)), (1-Data!$O146), 1) * IF(AND($K$3="Yes", ISNUMBER(Data!$Q146)), (1-Data!$Q146), 1))</f>
        <v>0</v>
      </c>
      <c r="BC146" s="3">
        <f>IF(OR(Data!BD146="", Data!$H146="", $G146=""), 0, ((Data!BD146*Data!$H146*$G146)/2000) * IF(AND(BC$5="Particulate", ISNUMBER(Data!$O146)), (1-Data!$O146), 1) * IF(AND($K$3="Yes", ISNUMBER(Data!$Q146)), (1-Data!$Q146), 1))</f>
        <v>0</v>
      </c>
      <c r="BD146" s="3">
        <f>IF(OR(Data!BE146="", Data!$H146="", $G146=""), 0, ((Data!BE146*Data!$H146*$G146)/2000) * IF(AND(BD$5="Particulate", ISNUMBER(Data!$O146)), (1-Data!$O146), 1) * IF(AND($K$3="Yes", ISNUMBER(Data!$Q146)), (1-Data!$Q146), 1))</f>
        <v>0</v>
      </c>
      <c r="BE146" s="3">
        <f>IF(OR(Data!BF146="", Data!$H146="", $G146=""), 0, ((Data!BF146*Data!$H146*$G146)/2000) * IF(AND(BE$5="Particulate", ISNUMBER(Data!$O146)), (1-Data!$O146), 1) * IF(AND($K$3="Yes", ISNUMBER(Data!$Q146)), (1-Data!$Q146), 1))</f>
        <v>0</v>
      </c>
      <c r="BF146" s="3">
        <f>IF(OR(Data!BG146="", Data!$H146="", $G146=""), 0, ((Data!BG146*Data!$H146*$G146)/2000) * IF(AND(BF$5="Particulate", ISNUMBER(Data!$O146)), (1-Data!$O146), 1) * IF(AND($K$3="Yes", ISNUMBER(Data!$Q146)), (1-Data!$Q146), 1))</f>
        <v>0</v>
      </c>
      <c r="BG146" s="3">
        <f>IF(OR(Data!BH146="", Data!$H146="", $G146=""), 0, ((Data!BH146*Data!$H146*$G146)/2000) * IF(AND(BG$5="Particulate", ISNUMBER(Data!$O146)), (1-Data!$O146), 1) * IF(AND($K$3="Yes", ISNUMBER(Data!$Q146)), (1-Data!$Q146), 1))</f>
        <v>0</v>
      </c>
      <c r="BH146" s="3">
        <f>IF(OR(Data!BI146="", Data!$H146="", $G146=""), 0, ((Data!BI146*Data!$H146*$G146)/2000) * IF(AND(BH$5="Particulate", ISNUMBER(Data!$O146)), (1-Data!$O146), 1) * IF(AND($K$3="Yes", ISNUMBER(Data!$Q146)), (1-Data!$Q146), 1))</f>
        <v>0</v>
      </c>
      <c r="BI146" s="3">
        <f>IF(OR(Data!BJ146="", Data!$H146="", $G146=""), 0, ((Data!BJ146*Data!$H146*$G146)/2000) * IF(AND(BI$5="Particulate", ISNUMBER(Data!$O146)), (1-Data!$O146), 1) * IF(AND($K$3="Yes", ISNUMBER(Data!$Q146)), (1-Data!$Q146), 1))</f>
        <v>0</v>
      </c>
      <c r="BJ146" s="3">
        <f>IF(OR(Data!BK146="", Data!$H146="", $G146=""), 0, ((Data!BK146*Data!$H146*$G146)/2000) * IF(AND(BJ$5="Particulate", ISNUMBER(Data!$O146)), (1-Data!$O146), 1) * IF(AND($K$3="Yes", ISNUMBER(Data!$Q146)), (1-Data!$Q146), 1))</f>
        <v>0</v>
      </c>
      <c r="BK146" s="3">
        <f>IF(OR(Data!BL146="", Data!$H146="", $G146=""), 0, ((Data!BL146*Data!$H146*$G146)/2000) * IF(AND(BK$5="Particulate", ISNUMBER(Data!$O146)), (1-Data!$O146), 1) * IF(AND($K$3="Yes", ISNUMBER(Data!$Q146)), (1-Data!$Q146), 1))</f>
        <v>0</v>
      </c>
      <c r="BL146" s="3">
        <f>IF(OR(Data!BM146="", Data!$H146="", $G146=""), 0, ((Data!BM146*Data!$H146*$G146)/2000) * IF(AND(BL$5="Particulate", ISNUMBER(Data!$O146)), (1-Data!$O146), 1) * IF(AND($K$3="Yes", ISNUMBER(Data!$Q146)), (1-Data!$Q146), 1))</f>
        <v>0</v>
      </c>
      <c r="BM146" s="3">
        <f>IF(OR(Data!BN146="", Data!$H146="", $G146=""), 0, ((Data!BN146*Data!$H146*$G146)/2000) * IF(AND(BM$5="Particulate", ISNUMBER(Data!$O146)), (1-Data!$O146), 1) * IF(AND($K$3="Yes", ISNUMBER(Data!$Q146)), (1-Data!$Q146), 1))</f>
        <v>0</v>
      </c>
      <c r="BN146" s="3">
        <f>IF(OR(Data!BO146="", Data!$H146="", $G146=""), 0, ((Data!BO146*Data!$H146*$G146)/2000) * IF(AND(BN$5="Particulate", ISNUMBER(Data!$O146)), (1-Data!$O146), 1) * IF(AND($K$3="Yes", ISNUMBER(Data!$Q146)), (1-Data!$Q146), 1))</f>
        <v>0</v>
      </c>
      <c r="BO146" s="3">
        <f>IF(OR(Data!BP146="", Data!$H146="", $G146=""), 0, ((Data!BP146*Data!$H146*$G146)/2000) * IF(AND(BO$5="Particulate", ISNUMBER(Data!$O146)), (1-Data!$O146), 1) * IF(AND($K$3="Yes", ISNUMBER(Data!$Q146)), (1-Data!$Q146), 1))</f>
        <v>0</v>
      </c>
      <c r="BP146" s="3">
        <f>IF(OR(Data!BQ146="", Data!$H146="", $G146=""), 0, ((Data!BQ146*Data!$H146*$G146)/2000) * IF(AND(BP$5="Particulate", ISNUMBER(Data!$O146)), (1-Data!$O146), 1) * IF(AND($K$3="Yes", ISNUMBER(Data!$Q146)), (1-Data!$Q146), 1))</f>
        <v>0</v>
      </c>
      <c r="BQ146" s="3">
        <f>IF(OR(Data!BR146="", Data!$H146="", $G146=""), 0, ((Data!BR146*Data!$H146*$G146)/2000) * IF(AND(BQ$5="Particulate", ISNUMBER(Data!$O146)), (1-Data!$O146), 1) * IF(AND($K$3="Yes", ISNUMBER(Data!$Q146)), (1-Data!$Q146), 1))</f>
        <v>0</v>
      </c>
      <c r="BR146" s="3">
        <f>IF(OR(Data!BS146="", Data!$H146="", $G146=""), 0, ((Data!BS146*Data!$H146*$G146)/2000) * IF(AND(BR$5="Particulate", ISNUMBER(Data!$O146)), (1-Data!$O146), 1) * IF(AND($K$3="Yes", ISNUMBER(Data!$Q146)), (1-Data!$Q146), 1))</f>
        <v>0</v>
      </c>
      <c r="BS146" s="3">
        <f>IF(OR(Data!BT146="", Data!$H146="", $G146=""), 0, ((Data!BT146*Data!$H146*$G146)/2000) * IF(AND(BS$5="Particulate", ISNUMBER(Data!$O146)), (1-Data!$O146), 1) * IF(AND($K$3="Yes", ISNUMBER(Data!$Q146)), (1-Data!$Q146), 1))</f>
        <v>0</v>
      </c>
      <c r="BT146" s="3">
        <f>IF(OR(Data!BU146="", Data!$H146="", $G146=""), 0, ((Data!BU146*Data!$H146*$G146)/2000) * IF(AND(BT$5="Particulate", ISNUMBER(Data!$O146)), (1-Data!$O146), 1) * IF(AND($K$3="Yes", ISNUMBER(Data!$Q146)), (1-Data!$Q146), 1))</f>
        <v>0</v>
      </c>
      <c r="BU146" s="3">
        <f>IF(OR(Data!BV146="", Data!$H146="", $G146=""), 0, ((Data!BV146*Data!$H146*$G146)/2000) * IF(AND(BU$5="Particulate", ISNUMBER(Data!$O146)), (1-Data!$O146), 1) * IF(AND($K$3="Yes", ISNUMBER(Data!$Q146)), (1-Data!$Q146), 1))</f>
        <v>0</v>
      </c>
      <c r="BV146" s="3">
        <f>IF(OR(Data!BW146="", Data!$H146="", $G146=""), 0, ((Data!BW146*Data!$H146*$G146)/2000) * IF(AND(BV$5="Particulate", ISNUMBER(Data!$O146)), (1-Data!$O146), 1) * IF(AND($K$3="Yes", ISNUMBER(Data!$Q146)), (1-Data!$Q146), 1))</f>
        <v>0</v>
      </c>
      <c r="BW146" s="3">
        <f>IF(OR(Data!BX146="", Data!$H146="", $G146=""), 0, ((Data!BX146*Data!$H146*$G146)/2000) * IF(AND(BW$5="Particulate", ISNUMBER(Data!$O146)), (1-Data!$O146), 1) * IF(AND($K$3="Yes", ISNUMBER(Data!$Q146)), (1-Data!$Q146), 1))</f>
        <v>0</v>
      </c>
      <c r="BX146" s="3">
        <f>IF(OR(Data!BY146="", Data!$H146="", $G146=""), 0, ((Data!BY146*Data!$H146*$G146)/2000) * IF(AND(BX$5="Particulate", ISNUMBER(Data!$O146)), (1-Data!$O146), 1) * IF(AND($K$3="Yes", ISNUMBER(Data!$Q146)), (1-Data!$Q146), 1))</f>
        <v>0</v>
      </c>
      <c r="BY146" s="3">
        <f>IF(OR(Data!BZ146="", Data!$H146="", $G146=""), 0, ((Data!BZ146*Data!$H146*$G146)/2000) * IF(AND(BY$5="Particulate", ISNUMBER(Data!$O146)), (1-Data!$O146), 1) * IF(AND($K$3="Yes", ISNUMBER(Data!$Q146)), (1-Data!$Q146), 1))</f>
        <v>0</v>
      </c>
      <c r="BZ146" s="3">
        <f>IF(OR(Data!CA146="", Data!$H146="", $G146=""), 0, ((Data!CA146*Data!$H146*$G146)/2000) * IF(AND(BZ$5="Particulate", ISNUMBER(Data!$O146)), (1-Data!$O146), 1) * IF(AND($K$3="Yes", ISNUMBER(Data!$Q146)), (1-Data!$Q146), 1))</f>
        <v>0</v>
      </c>
    </row>
    <row r="147" spans="1:78" x14ac:dyDescent="0.25">
      <c r="A147" s="347">
        <f>Data!A147</f>
        <v>139</v>
      </c>
      <c r="B147" s="108">
        <f>Data!B147</f>
        <v>0</v>
      </c>
      <c r="C147" s="108">
        <f>Data!C147</f>
        <v>0</v>
      </c>
      <c r="D147" s="108">
        <f>Data!D147</f>
        <v>0</v>
      </c>
      <c r="E147" s="108">
        <f>Data!E147</f>
        <v>0</v>
      </c>
      <c r="F147" s="108">
        <f>Data!F147</f>
        <v>0</v>
      </c>
      <c r="G147" s="189"/>
      <c r="Q147" s="365">
        <f>IF(ISNUMBER(Data!$K147), (Data!$K147*$G147)/2000, IF(AND(ISNUMBER(Data!$H147), ISNUMBER(Data!$I147)), (Data!$H147*Data!$I147*$G147)/2000, 0))</f>
        <v>0</v>
      </c>
      <c r="R147" s="17">
        <f>IF(ISNUMBER(Data!$L147), (Data!$L147*$G147)/2000, IF(AND(ISNUMBER(Data!$H147), ISNUMBER(Data!$J147)), (Data!$H147*Data!$J147*$G147)/2000, 0)) * IF(ISNUMBER(Data!$O147), 1-Data!$O147, 1) * IF(AND($K$3="yes",ISNUMBER(Data!$Q147)),(1-Data!$Q147),1)</f>
        <v>0</v>
      </c>
      <c r="S147" s="3">
        <f>IF(OR(Data!T147="", Data!$H147="", $G147=""), 0, ((Data!T147*Data!$H147*$G147)/2000) * IF(AND(S$5="Particulate", ISNUMBER(Data!$O147)), (1-Data!$O147), 1) * IF(AND($K$3="Yes", ISNUMBER(Data!$Q147)), (1-Data!$Q147), 1))</f>
        <v>0</v>
      </c>
      <c r="T147" s="3">
        <f>IF(OR(Data!U147="", Data!$H147="", $G147=""), 0, ((Data!U147*Data!$H147*$G147)/2000) * IF(AND(T$5="Particulate", ISNUMBER(Data!$O147)), (1-Data!$O147), 1) * IF(AND($K$3="Yes", ISNUMBER(Data!$Q147)), (1-Data!$Q147), 1))</f>
        <v>0</v>
      </c>
      <c r="U147" s="3">
        <f>IF(OR(Data!V147="", Data!$H147="", $G147=""), 0, ((Data!V147*Data!$H147*$G147)/2000) * IF(AND(U$5="Particulate", ISNUMBER(Data!$O147)), (1-Data!$O147), 1) * IF(AND($K$3="Yes", ISNUMBER(Data!$Q147)), (1-Data!$Q147), 1))</f>
        <v>0</v>
      </c>
      <c r="V147" s="3">
        <f>IF(OR(Data!W147="", Data!$H147="", $G147=""), 0, ((Data!W147*Data!$H147*$G147)/2000) * IF(AND(V$5="Particulate", ISNUMBER(Data!$O147)), (1-Data!$O147), 1) * IF(AND($K$3="Yes", ISNUMBER(Data!$Q147)), (1-Data!$Q147), 1))</f>
        <v>0</v>
      </c>
      <c r="W147" s="3">
        <f>IF(OR(Data!X147="", Data!$H147="", $G147=""), 0, ((Data!X147*Data!$H147*$G147)/2000) * IF(AND(W$5="Particulate", ISNUMBER(Data!$O147)), (1-Data!$O147), 1) * IF(AND($K$3="Yes", ISNUMBER(Data!$Q147)), (1-Data!$Q147), 1))</f>
        <v>0</v>
      </c>
      <c r="X147" s="3">
        <f>IF(OR(Data!Y147="", Data!$H147="", $G147=""), 0, ((Data!Y147*Data!$H147*$G147)/2000) * IF(AND(X$5="Particulate", ISNUMBER(Data!$O147)), (1-Data!$O147), 1) * IF(AND($K$3="Yes", ISNUMBER(Data!$Q147)), (1-Data!$Q147), 1))</f>
        <v>0</v>
      </c>
      <c r="Y147" s="3">
        <f>IF(OR(Data!Z147="", Data!$H147="", $G147=""), 0, ((Data!Z147*Data!$H147*$G147)/2000) * IF(AND(Y$5="Particulate", ISNUMBER(Data!$O147)), (1-Data!$O147), 1) * IF(AND($K$3="Yes", ISNUMBER(Data!$Q147)), (1-Data!$Q147), 1))</f>
        <v>0</v>
      </c>
      <c r="Z147" s="3">
        <f>IF(OR(Data!AA147="", Data!$H147="", $G147=""), 0, ((Data!AA147*Data!$H147*$G147)/2000) * IF(AND(Z$5="Particulate", ISNUMBER(Data!$O147)), (1-Data!$O147), 1) * IF(AND($K$3="Yes", ISNUMBER(Data!$Q147)), (1-Data!$Q147), 1))</f>
        <v>0</v>
      </c>
      <c r="AA147" s="3">
        <f>IF(OR(Data!AB147="", Data!$H147="", $G147=""), 0, ((Data!AB147*Data!$H147*$G147)/2000) * IF(AND(AA$5="Particulate", ISNUMBER(Data!$O147)), (1-Data!$O147), 1) * IF(AND($K$3="Yes", ISNUMBER(Data!$Q147)), (1-Data!$Q147), 1))</f>
        <v>0</v>
      </c>
      <c r="AB147" s="3">
        <f>IF(OR(Data!AC147="", Data!$H147="", $G147=""), 0, ((Data!AC147*Data!$H147*$G147)/2000) * IF(AND(AB$5="Particulate", ISNUMBER(Data!$O147)), (1-Data!$O147), 1) * IF(AND($K$3="Yes", ISNUMBER(Data!$Q147)), (1-Data!$Q147), 1))</f>
        <v>0</v>
      </c>
      <c r="AC147" s="3">
        <f>IF(OR(Data!AD147="", Data!$H147="", $G147=""), 0, ((Data!AD147*Data!$H147*$G147)/2000) * IF(AND(AC$5="Particulate", ISNUMBER(Data!$O147)), (1-Data!$O147), 1) * IF(AND($K$3="Yes", ISNUMBER(Data!$Q147)), (1-Data!$Q147), 1))</f>
        <v>0</v>
      </c>
      <c r="AD147" s="3">
        <f>IF(OR(Data!AE147="", Data!$H147="", $G147=""), 0, ((Data!AE147*Data!$H147*$G147)/2000) * IF(AND(AD$5="Particulate", ISNUMBER(Data!$O147)), (1-Data!$O147), 1) * IF(AND($K$3="Yes", ISNUMBER(Data!$Q147)), (1-Data!$Q147), 1))</f>
        <v>0</v>
      </c>
      <c r="AE147" s="3">
        <f>IF(OR(Data!AF147="", Data!$H147="", $G147=""), 0, ((Data!AF147*Data!$H147*$G147)/2000) * IF(AND(AE$5="Particulate", ISNUMBER(Data!$O147)), (1-Data!$O147), 1) * IF(AND($K$3="Yes", ISNUMBER(Data!$Q147)), (1-Data!$Q147), 1))</f>
        <v>0</v>
      </c>
      <c r="AF147" s="3">
        <f>IF(OR(Data!AG147="", Data!$H147="", $G147=""), 0, ((Data!AG147*Data!$H147*$G147)/2000) * IF(AND(AF$5="Particulate", ISNUMBER(Data!$O147)), (1-Data!$O147), 1) * IF(AND($K$3="Yes", ISNUMBER(Data!$Q147)), (1-Data!$Q147), 1))</f>
        <v>0</v>
      </c>
      <c r="AG147" s="3">
        <f>IF(OR(Data!AH147="", Data!$H147="", $G147=""), 0, ((Data!AH147*Data!$H147*$G147)/2000) * IF(AND(AG$5="Particulate", ISNUMBER(Data!$O147)), (1-Data!$O147), 1) * IF(AND($K$3="Yes", ISNUMBER(Data!$Q147)), (1-Data!$Q147), 1))</f>
        <v>0</v>
      </c>
      <c r="AH147" s="3">
        <f>IF(OR(Data!AI147="", Data!$H147="", $G147=""), 0, ((Data!AI147*Data!$H147*$G147)/2000) * IF(AND(AH$5="Particulate", ISNUMBER(Data!$O147)), (1-Data!$O147), 1) * IF(AND($K$3="Yes", ISNUMBER(Data!$Q147)), (1-Data!$Q147), 1))</f>
        <v>0</v>
      </c>
      <c r="AI147" s="3">
        <f>IF(OR(Data!AJ147="", Data!$H147="", $G147=""), 0, ((Data!AJ147*Data!$H147*$G147)/2000) * IF(AND(AI$5="Particulate", ISNUMBER(Data!$O147)), (1-Data!$O147), 1) * IF(AND($K$3="Yes", ISNUMBER(Data!$Q147)), (1-Data!$Q147), 1))</f>
        <v>0</v>
      </c>
      <c r="AJ147" s="3">
        <f>IF(OR(Data!AK147="", Data!$H147="", $G147=""), 0, ((Data!AK147*Data!$H147*$G147)/2000) * IF(AND(AJ$5="Particulate", ISNUMBER(Data!$O147)), (1-Data!$O147), 1) * IF(AND($K$3="Yes", ISNUMBER(Data!$Q147)), (1-Data!$Q147), 1))</f>
        <v>0</v>
      </c>
      <c r="AK147" s="3">
        <f>IF(OR(Data!AL147="", Data!$H147="", $G147=""), 0, ((Data!AL147*Data!$H147*$G147)/2000) * IF(AND(AK$5="Particulate", ISNUMBER(Data!$O147)), (1-Data!$O147), 1) * IF(AND($K$3="Yes", ISNUMBER(Data!$Q147)), (1-Data!$Q147), 1))</f>
        <v>0</v>
      </c>
      <c r="AL147" s="3">
        <f>IF(OR(Data!AM147="", Data!$H147="", $G147=""), 0, ((Data!AM147*Data!$H147*$G147)/2000) * IF(AND(AL$5="Particulate", ISNUMBER(Data!$O147)), (1-Data!$O147), 1) * IF(AND($K$3="Yes", ISNUMBER(Data!$Q147)), (1-Data!$Q147), 1))</f>
        <v>0</v>
      </c>
      <c r="AM147" s="3">
        <f>IF(OR(Data!AN147="", Data!$H147="", $G147=""), 0, ((Data!AN147*Data!$H147*$G147)/2000) * IF(AND(AM$5="Particulate", ISNUMBER(Data!$O147)), (1-Data!$O147), 1) * IF(AND($K$3="Yes", ISNUMBER(Data!$Q147)), (1-Data!$Q147), 1))</f>
        <v>0</v>
      </c>
      <c r="AN147" s="3">
        <f>IF(OR(Data!AO147="", Data!$H147="", $G147=""), 0, ((Data!AO147*Data!$H147*$G147)/2000) * IF(AND(AN$5="Particulate", ISNUMBER(Data!$O147)), (1-Data!$O147), 1) * IF(AND($K$3="Yes", ISNUMBER(Data!$Q147)), (1-Data!$Q147), 1))</f>
        <v>0</v>
      </c>
      <c r="AO147" s="3">
        <f>IF(OR(Data!AP147="", Data!$H147="", $G147=""), 0, ((Data!AP147*Data!$H147*$G147)/2000) * IF(AND(AO$5="Particulate", ISNUMBER(Data!$O147)), (1-Data!$O147), 1) * IF(AND($K$3="Yes", ISNUMBER(Data!$Q147)), (1-Data!$Q147), 1))</f>
        <v>0</v>
      </c>
      <c r="AP147" s="3">
        <f>IF(OR(Data!AQ147="", Data!$H147="", $G147=""), 0, ((Data!AQ147*Data!$H147*$G147)/2000) * IF(AND(AP$5="Particulate", ISNUMBER(Data!$O147)), (1-Data!$O147), 1) * IF(AND($K$3="Yes", ISNUMBER(Data!$Q147)), (1-Data!$Q147), 1))</f>
        <v>0</v>
      </c>
      <c r="AQ147" s="3">
        <f>IF(OR(Data!AR147="", Data!$H147="", $G147=""), 0, ((Data!AR147*Data!$H147*$G147)/2000) * IF(AND(AQ$5="Particulate", ISNUMBER(Data!$O147)), (1-Data!$O147), 1) * IF(AND($K$3="Yes", ISNUMBER(Data!$Q147)), (1-Data!$Q147), 1))</f>
        <v>0</v>
      </c>
      <c r="AR147" s="3">
        <f>IF(OR(Data!AS147="", Data!$H147="", $G147=""), 0, ((Data!AS147*Data!$H147*$G147)/2000) * IF(AND(AR$5="Particulate", ISNUMBER(Data!$O147)), (1-Data!$O147), 1) * IF(AND($K$3="Yes", ISNUMBER(Data!$Q147)), (1-Data!$Q147), 1))</f>
        <v>0</v>
      </c>
      <c r="AS147" s="3">
        <f>IF(OR(Data!AT147="", Data!$H147="", $G147=""), 0, ((Data!AT147*Data!$H147*$G147)/2000) * IF(AND(AS$5="Particulate", ISNUMBER(Data!$O147)), (1-Data!$O147), 1) * IF(AND($K$3="Yes", ISNUMBER(Data!$Q147)), (1-Data!$Q147), 1))</f>
        <v>0</v>
      </c>
      <c r="AT147" s="3">
        <f>IF(OR(Data!AU147="", Data!$H147="", $G147=""), 0, ((Data!AU147*Data!$H147*$G147)/2000) * IF(AND(AT$5="Particulate", ISNUMBER(Data!$O147)), (1-Data!$O147), 1) * IF(AND($K$3="Yes", ISNUMBER(Data!$Q147)), (1-Data!$Q147), 1))</f>
        <v>0</v>
      </c>
      <c r="AU147" s="3">
        <f>IF(OR(Data!AV147="", Data!$H147="", $G147=""), 0, ((Data!AV147*Data!$H147*$G147)/2000) * IF(AND(AU$5="Particulate", ISNUMBER(Data!$O147)), (1-Data!$O147), 1) * IF(AND($K$3="Yes", ISNUMBER(Data!$Q147)), (1-Data!$Q147), 1))</f>
        <v>0</v>
      </c>
      <c r="AV147" s="3">
        <f>IF(OR(Data!AW147="", Data!$H147="", $G147=""), 0, ((Data!AW147*Data!$H147*$G147)/2000) * IF(AND(AV$5="Particulate", ISNUMBER(Data!$O147)), (1-Data!$O147), 1) * IF(AND($K$3="Yes", ISNUMBER(Data!$Q147)), (1-Data!$Q147), 1))</f>
        <v>0</v>
      </c>
      <c r="AW147" s="3">
        <f>IF(OR(Data!AX147="", Data!$H147="", $G147=""), 0, ((Data!AX147*Data!$H147*$G147)/2000) * IF(AND(AW$5="Particulate", ISNUMBER(Data!$O147)), (1-Data!$O147), 1) * IF(AND($K$3="Yes", ISNUMBER(Data!$Q147)), (1-Data!$Q147), 1))</f>
        <v>0</v>
      </c>
      <c r="AX147" s="3">
        <f>IF(OR(Data!AY147="", Data!$H147="", $G147=""), 0, ((Data!AY147*Data!$H147*$G147)/2000) * IF(AND(AX$5="Particulate", ISNUMBER(Data!$O147)), (1-Data!$O147), 1) * IF(AND($K$3="Yes", ISNUMBER(Data!$Q147)), (1-Data!$Q147), 1))</f>
        <v>0</v>
      </c>
      <c r="AY147" s="3">
        <f>IF(OR(Data!AZ147="", Data!$H147="", $G147=""), 0, ((Data!AZ147*Data!$H147*$G147)/2000) * IF(AND(AY$5="Particulate", ISNUMBER(Data!$O147)), (1-Data!$O147), 1) * IF(AND($K$3="Yes", ISNUMBER(Data!$Q147)), (1-Data!$Q147), 1))</f>
        <v>0</v>
      </c>
      <c r="AZ147" s="3">
        <f>IF(OR(Data!BA147="", Data!$H147="", $G147=""), 0, ((Data!BA147*Data!$H147*$G147)/2000) * IF(AND(AZ$5="Particulate", ISNUMBER(Data!$O147)), (1-Data!$O147), 1) * IF(AND($K$3="Yes", ISNUMBER(Data!$Q147)), (1-Data!$Q147), 1))</f>
        <v>0</v>
      </c>
      <c r="BA147" s="3">
        <f>IF(OR(Data!BB147="", Data!$H147="", $G147=""), 0, ((Data!BB147*Data!$H147*$G147)/2000) * IF(AND(BA$5="Particulate", ISNUMBER(Data!$O147)), (1-Data!$O147), 1) * IF(AND($K$3="Yes", ISNUMBER(Data!$Q147)), (1-Data!$Q147), 1))</f>
        <v>0</v>
      </c>
      <c r="BB147" s="3">
        <f>IF(OR(Data!BC147="", Data!$H147="", $G147=""), 0, ((Data!BC147*Data!$H147*$G147)/2000) * IF(AND(BB$5="Particulate", ISNUMBER(Data!$O147)), (1-Data!$O147), 1) * IF(AND($K$3="Yes", ISNUMBER(Data!$Q147)), (1-Data!$Q147), 1))</f>
        <v>0</v>
      </c>
      <c r="BC147" s="3">
        <f>IF(OR(Data!BD147="", Data!$H147="", $G147=""), 0, ((Data!BD147*Data!$H147*$G147)/2000) * IF(AND(BC$5="Particulate", ISNUMBER(Data!$O147)), (1-Data!$O147), 1) * IF(AND($K$3="Yes", ISNUMBER(Data!$Q147)), (1-Data!$Q147), 1))</f>
        <v>0</v>
      </c>
      <c r="BD147" s="3">
        <f>IF(OR(Data!BE147="", Data!$H147="", $G147=""), 0, ((Data!BE147*Data!$H147*$G147)/2000) * IF(AND(BD$5="Particulate", ISNUMBER(Data!$O147)), (1-Data!$O147), 1) * IF(AND($K$3="Yes", ISNUMBER(Data!$Q147)), (1-Data!$Q147), 1))</f>
        <v>0</v>
      </c>
      <c r="BE147" s="3">
        <f>IF(OR(Data!BF147="", Data!$H147="", $G147=""), 0, ((Data!BF147*Data!$H147*$G147)/2000) * IF(AND(BE$5="Particulate", ISNUMBER(Data!$O147)), (1-Data!$O147), 1) * IF(AND($K$3="Yes", ISNUMBER(Data!$Q147)), (1-Data!$Q147), 1))</f>
        <v>0</v>
      </c>
      <c r="BF147" s="3">
        <f>IF(OR(Data!BG147="", Data!$H147="", $G147=""), 0, ((Data!BG147*Data!$H147*$G147)/2000) * IF(AND(BF$5="Particulate", ISNUMBER(Data!$O147)), (1-Data!$O147), 1) * IF(AND($K$3="Yes", ISNUMBER(Data!$Q147)), (1-Data!$Q147), 1))</f>
        <v>0</v>
      </c>
      <c r="BG147" s="3">
        <f>IF(OR(Data!BH147="", Data!$H147="", $G147=""), 0, ((Data!BH147*Data!$H147*$G147)/2000) * IF(AND(BG$5="Particulate", ISNUMBER(Data!$O147)), (1-Data!$O147), 1) * IF(AND($K$3="Yes", ISNUMBER(Data!$Q147)), (1-Data!$Q147), 1))</f>
        <v>0</v>
      </c>
      <c r="BH147" s="3">
        <f>IF(OR(Data!BI147="", Data!$H147="", $G147=""), 0, ((Data!BI147*Data!$H147*$G147)/2000) * IF(AND(BH$5="Particulate", ISNUMBER(Data!$O147)), (1-Data!$O147), 1) * IF(AND($K$3="Yes", ISNUMBER(Data!$Q147)), (1-Data!$Q147), 1))</f>
        <v>0</v>
      </c>
      <c r="BI147" s="3">
        <f>IF(OR(Data!BJ147="", Data!$H147="", $G147=""), 0, ((Data!BJ147*Data!$H147*$G147)/2000) * IF(AND(BI$5="Particulate", ISNUMBER(Data!$O147)), (1-Data!$O147), 1) * IF(AND($K$3="Yes", ISNUMBER(Data!$Q147)), (1-Data!$Q147), 1))</f>
        <v>0</v>
      </c>
      <c r="BJ147" s="3">
        <f>IF(OR(Data!BK147="", Data!$H147="", $G147=""), 0, ((Data!BK147*Data!$H147*$G147)/2000) * IF(AND(BJ$5="Particulate", ISNUMBER(Data!$O147)), (1-Data!$O147), 1) * IF(AND($K$3="Yes", ISNUMBER(Data!$Q147)), (1-Data!$Q147), 1))</f>
        <v>0</v>
      </c>
      <c r="BK147" s="3">
        <f>IF(OR(Data!BL147="", Data!$H147="", $G147=""), 0, ((Data!BL147*Data!$H147*$G147)/2000) * IF(AND(BK$5="Particulate", ISNUMBER(Data!$O147)), (1-Data!$O147), 1) * IF(AND($K$3="Yes", ISNUMBER(Data!$Q147)), (1-Data!$Q147), 1))</f>
        <v>0</v>
      </c>
      <c r="BL147" s="3">
        <f>IF(OR(Data!BM147="", Data!$H147="", $G147=""), 0, ((Data!BM147*Data!$H147*$G147)/2000) * IF(AND(BL$5="Particulate", ISNUMBER(Data!$O147)), (1-Data!$O147), 1) * IF(AND($K$3="Yes", ISNUMBER(Data!$Q147)), (1-Data!$Q147), 1))</f>
        <v>0</v>
      </c>
      <c r="BM147" s="3">
        <f>IF(OR(Data!BN147="", Data!$H147="", $G147=""), 0, ((Data!BN147*Data!$H147*$G147)/2000) * IF(AND(BM$5="Particulate", ISNUMBER(Data!$O147)), (1-Data!$O147), 1) * IF(AND($K$3="Yes", ISNUMBER(Data!$Q147)), (1-Data!$Q147), 1))</f>
        <v>0</v>
      </c>
      <c r="BN147" s="3">
        <f>IF(OR(Data!BO147="", Data!$H147="", $G147=""), 0, ((Data!BO147*Data!$H147*$G147)/2000) * IF(AND(BN$5="Particulate", ISNUMBER(Data!$O147)), (1-Data!$O147), 1) * IF(AND($K$3="Yes", ISNUMBER(Data!$Q147)), (1-Data!$Q147), 1))</f>
        <v>0</v>
      </c>
      <c r="BO147" s="3">
        <f>IF(OR(Data!BP147="", Data!$H147="", $G147=""), 0, ((Data!BP147*Data!$H147*$G147)/2000) * IF(AND(BO$5="Particulate", ISNUMBER(Data!$O147)), (1-Data!$O147), 1) * IF(AND($K$3="Yes", ISNUMBER(Data!$Q147)), (1-Data!$Q147), 1))</f>
        <v>0</v>
      </c>
      <c r="BP147" s="3">
        <f>IF(OR(Data!BQ147="", Data!$H147="", $G147=""), 0, ((Data!BQ147*Data!$H147*$G147)/2000) * IF(AND(BP$5="Particulate", ISNUMBER(Data!$O147)), (1-Data!$O147), 1) * IF(AND($K$3="Yes", ISNUMBER(Data!$Q147)), (1-Data!$Q147), 1))</f>
        <v>0</v>
      </c>
      <c r="BQ147" s="3">
        <f>IF(OR(Data!BR147="", Data!$H147="", $G147=""), 0, ((Data!BR147*Data!$H147*$G147)/2000) * IF(AND(BQ$5="Particulate", ISNUMBER(Data!$O147)), (1-Data!$O147), 1) * IF(AND($K$3="Yes", ISNUMBER(Data!$Q147)), (1-Data!$Q147), 1))</f>
        <v>0</v>
      </c>
      <c r="BR147" s="3">
        <f>IF(OR(Data!BS147="", Data!$H147="", $G147=""), 0, ((Data!BS147*Data!$H147*$G147)/2000) * IF(AND(BR$5="Particulate", ISNUMBER(Data!$O147)), (1-Data!$O147), 1) * IF(AND($K$3="Yes", ISNUMBER(Data!$Q147)), (1-Data!$Q147), 1))</f>
        <v>0</v>
      </c>
      <c r="BS147" s="3">
        <f>IF(OR(Data!BT147="", Data!$H147="", $G147=""), 0, ((Data!BT147*Data!$H147*$G147)/2000) * IF(AND(BS$5="Particulate", ISNUMBER(Data!$O147)), (1-Data!$O147), 1) * IF(AND($K$3="Yes", ISNUMBER(Data!$Q147)), (1-Data!$Q147), 1))</f>
        <v>0</v>
      </c>
      <c r="BT147" s="3">
        <f>IF(OR(Data!BU147="", Data!$H147="", $G147=""), 0, ((Data!BU147*Data!$H147*$G147)/2000) * IF(AND(BT$5="Particulate", ISNUMBER(Data!$O147)), (1-Data!$O147), 1) * IF(AND($K$3="Yes", ISNUMBER(Data!$Q147)), (1-Data!$Q147), 1))</f>
        <v>0</v>
      </c>
      <c r="BU147" s="3">
        <f>IF(OR(Data!BV147="", Data!$H147="", $G147=""), 0, ((Data!BV147*Data!$H147*$G147)/2000) * IF(AND(BU$5="Particulate", ISNUMBER(Data!$O147)), (1-Data!$O147), 1) * IF(AND($K$3="Yes", ISNUMBER(Data!$Q147)), (1-Data!$Q147), 1))</f>
        <v>0</v>
      </c>
      <c r="BV147" s="3">
        <f>IF(OR(Data!BW147="", Data!$H147="", $G147=""), 0, ((Data!BW147*Data!$H147*$G147)/2000) * IF(AND(BV$5="Particulate", ISNUMBER(Data!$O147)), (1-Data!$O147), 1) * IF(AND($K$3="Yes", ISNUMBER(Data!$Q147)), (1-Data!$Q147), 1))</f>
        <v>0</v>
      </c>
      <c r="BW147" s="3">
        <f>IF(OR(Data!BX147="", Data!$H147="", $G147=""), 0, ((Data!BX147*Data!$H147*$G147)/2000) * IF(AND(BW$5="Particulate", ISNUMBER(Data!$O147)), (1-Data!$O147), 1) * IF(AND($K$3="Yes", ISNUMBER(Data!$Q147)), (1-Data!$Q147), 1))</f>
        <v>0</v>
      </c>
      <c r="BX147" s="3">
        <f>IF(OR(Data!BY147="", Data!$H147="", $G147=""), 0, ((Data!BY147*Data!$H147*$G147)/2000) * IF(AND(BX$5="Particulate", ISNUMBER(Data!$O147)), (1-Data!$O147), 1) * IF(AND($K$3="Yes", ISNUMBER(Data!$Q147)), (1-Data!$Q147), 1))</f>
        <v>0</v>
      </c>
      <c r="BY147" s="3">
        <f>IF(OR(Data!BZ147="", Data!$H147="", $G147=""), 0, ((Data!BZ147*Data!$H147*$G147)/2000) * IF(AND(BY$5="Particulate", ISNUMBER(Data!$O147)), (1-Data!$O147), 1) * IF(AND($K$3="Yes", ISNUMBER(Data!$Q147)), (1-Data!$Q147), 1))</f>
        <v>0</v>
      </c>
      <c r="BZ147" s="3">
        <f>IF(OR(Data!CA147="", Data!$H147="", $G147=""), 0, ((Data!CA147*Data!$H147*$G147)/2000) * IF(AND(BZ$5="Particulate", ISNUMBER(Data!$O147)), (1-Data!$O147), 1) * IF(AND($K$3="Yes", ISNUMBER(Data!$Q147)), (1-Data!$Q147), 1))</f>
        <v>0</v>
      </c>
    </row>
    <row r="148" spans="1:78" x14ac:dyDescent="0.25">
      <c r="A148" s="347">
        <f>Data!A148</f>
        <v>140</v>
      </c>
      <c r="B148" s="108">
        <f>Data!B148</f>
        <v>0</v>
      </c>
      <c r="C148" s="108">
        <f>Data!C148</f>
        <v>0</v>
      </c>
      <c r="D148" s="108">
        <f>Data!D148</f>
        <v>0</v>
      </c>
      <c r="E148" s="108">
        <f>Data!E148</f>
        <v>0</v>
      </c>
      <c r="F148" s="108">
        <f>Data!F148</f>
        <v>0</v>
      </c>
      <c r="G148" s="189"/>
      <c r="Q148" s="365">
        <f>IF(ISNUMBER(Data!$K148), (Data!$K148*$G148)/2000, IF(AND(ISNUMBER(Data!$H148), ISNUMBER(Data!$I148)), (Data!$H148*Data!$I148*$G148)/2000, 0))</f>
        <v>0</v>
      </c>
      <c r="R148" s="17">
        <f>IF(ISNUMBER(Data!$L148), (Data!$L148*$G148)/2000, IF(AND(ISNUMBER(Data!$H148), ISNUMBER(Data!$J148)), (Data!$H148*Data!$J148*$G148)/2000, 0)) * IF(ISNUMBER(Data!$O148), 1-Data!$O148, 1) * IF(AND($K$3="yes",ISNUMBER(Data!$Q148)),(1-Data!$Q148),1)</f>
        <v>0</v>
      </c>
      <c r="S148" s="3">
        <f>IF(OR(Data!T148="", Data!$H148="", $G148=""), 0, ((Data!T148*Data!$H148*$G148)/2000) * IF(AND(S$5="Particulate", ISNUMBER(Data!$O148)), (1-Data!$O148), 1) * IF(AND($K$3="Yes", ISNUMBER(Data!$Q148)), (1-Data!$Q148), 1))</f>
        <v>0</v>
      </c>
      <c r="T148" s="3">
        <f>IF(OR(Data!U148="", Data!$H148="", $G148=""), 0, ((Data!U148*Data!$H148*$G148)/2000) * IF(AND(T$5="Particulate", ISNUMBER(Data!$O148)), (1-Data!$O148), 1) * IF(AND($K$3="Yes", ISNUMBER(Data!$Q148)), (1-Data!$Q148), 1))</f>
        <v>0</v>
      </c>
      <c r="U148" s="3">
        <f>IF(OR(Data!V148="", Data!$H148="", $G148=""), 0, ((Data!V148*Data!$H148*$G148)/2000) * IF(AND(U$5="Particulate", ISNUMBER(Data!$O148)), (1-Data!$O148), 1) * IF(AND($K$3="Yes", ISNUMBER(Data!$Q148)), (1-Data!$Q148), 1))</f>
        <v>0</v>
      </c>
      <c r="V148" s="3">
        <f>IF(OR(Data!W148="", Data!$H148="", $G148=""), 0, ((Data!W148*Data!$H148*$G148)/2000) * IF(AND(V$5="Particulate", ISNUMBER(Data!$O148)), (1-Data!$O148), 1) * IF(AND($K$3="Yes", ISNUMBER(Data!$Q148)), (1-Data!$Q148), 1))</f>
        <v>0</v>
      </c>
      <c r="W148" s="3">
        <f>IF(OR(Data!X148="", Data!$H148="", $G148=""), 0, ((Data!X148*Data!$H148*$G148)/2000) * IF(AND(W$5="Particulate", ISNUMBER(Data!$O148)), (1-Data!$O148), 1) * IF(AND($K$3="Yes", ISNUMBER(Data!$Q148)), (1-Data!$Q148), 1))</f>
        <v>0</v>
      </c>
      <c r="X148" s="3">
        <f>IF(OR(Data!Y148="", Data!$H148="", $G148=""), 0, ((Data!Y148*Data!$H148*$G148)/2000) * IF(AND(X$5="Particulate", ISNUMBER(Data!$O148)), (1-Data!$O148), 1) * IF(AND($K$3="Yes", ISNUMBER(Data!$Q148)), (1-Data!$Q148), 1))</f>
        <v>0</v>
      </c>
      <c r="Y148" s="3">
        <f>IF(OR(Data!Z148="", Data!$H148="", $G148=""), 0, ((Data!Z148*Data!$H148*$G148)/2000) * IF(AND(Y$5="Particulate", ISNUMBER(Data!$O148)), (1-Data!$O148), 1) * IF(AND($K$3="Yes", ISNUMBER(Data!$Q148)), (1-Data!$Q148), 1))</f>
        <v>0</v>
      </c>
      <c r="Z148" s="3">
        <f>IF(OR(Data!AA148="", Data!$H148="", $G148=""), 0, ((Data!AA148*Data!$H148*$G148)/2000) * IF(AND(Z$5="Particulate", ISNUMBER(Data!$O148)), (1-Data!$O148), 1) * IF(AND($K$3="Yes", ISNUMBER(Data!$Q148)), (1-Data!$Q148), 1))</f>
        <v>0</v>
      </c>
      <c r="AA148" s="3">
        <f>IF(OR(Data!AB148="", Data!$H148="", $G148=""), 0, ((Data!AB148*Data!$H148*$G148)/2000) * IF(AND(AA$5="Particulate", ISNUMBER(Data!$O148)), (1-Data!$O148), 1) * IF(AND($K$3="Yes", ISNUMBER(Data!$Q148)), (1-Data!$Q148), 1))</f>
        <v>0</v>
      </c>
      <c r="AB148" s="3">
        <f>IF(OR(Data!AC148="", Data!$H148="", $G148=""), 0, ((Data!AC148*Data!$H148*$G148)/2000) * IF(AND(AB$5="Particulate", ISNUMBER(Data!$O148)), (1-Data!$O148), 1) * IF(AND($K$3="Yes", ISNUMBER(Data!$Q148)), (1-Data!$Q148), 1))</f>
        <v>0</v>
      </c>
      <c r="AC148" s="3">
        <f>IF(OR(Data!AD148="", Data!$H148="", $G148=""), 0, ((Data!AD148*Data!$H148*$G148)/2000) * IF(AND(AC$5="Particulate", ISNUMBER(Data!$O148)), (1-Data!$O148), 1) * IF(AND($K$3="Yes", ISNUMBER(Data!$Q148)), (1-Data!$Q148), 1))</f>
        <v>0</v>
      </c>
      <c r="AD148" s="3">
        <f>IF(OR(Data!AE148="", Data!$H148="", $G148=""), 0, ((Data!AE148*Data!$H148*$G148)/2000) * IF(AND(AD$5="Particulate", ISNUMBER(Data!$O148)), (1-Data!$O148), 1) * IF(AND($K$3="Yes", ISNUMBER(Data!$Q148)), (1-Data!$Q148), 1))</f>
        <v>0</v>
      </c>
      <c r="AE148" s="3">
        <f>IF(OR(Data!AF148="", Data!$H148="", $G148=""), 0, ((Data!AF148*Data!$H148*$G148)/2000) * IF(AND(AE$5="Particulate", ISNUMBER(Data!$O148)), (1-Data!$O148), 1) * IF(AND($K$3="Yes", ISNUMBER(Data!$Q148)), (1-Data!$Q148), 1))</f>
        <v>0</v>
      </c>
      <c r="AF148" s="3">
        <f>IF(OR(Data!AG148="", Data!$H148="", $G148=""), 0, ((Data!AG148*Data!$H148*$G148)/2000) * IF(AND(AF$5="Particulate", ISNUMBER(Data!$O148)), (1-Data!$O148), 1) * IF(AND($K$3="Yes", ISNUMBER(Data!$Q148)), (1-Data!$Q148), 1))</f>
        <v>0</v>
      </c>
      <c r="AG148" s="3">
        <f>IF(OR(Data!AH148="", Data!$H148="", $G148=""), 0, ((Data!AH148*Data!$H148*$G148)/2000) * IF(AND(AG$5="Particulate", ISNUMBER(Data!$O148)), (1-Data!$O148), 1) * IF(AND($K$3="Yes", ISNUMBER(Data!$Q148)), (1-Data!$Q148), 1))</f>
        <v>0</v>
      </c>
      <c r="AH148" s="3">
        <f>IF(OR(Data!AI148="", Data!$H148="", $G148=""), 0, ((Data!AI148*Data!$H148*$G148)/2000) * IF(AND(AH$5="Particulate", ISNUMBER(Data!$O148)), (1-Data!$O148), 1) * IF(AND($K$3="Yes", ISNUMBER(Data!$Q148)), (1-Data!$Q148), 1))</f>
        <v>0</v>
      </c>
      <c r="AI148" s="3">
        <f>IF(OR(Data!AJ148="", Data!$H148="", $G148=""), 0, ((Data!AJ148*Data!$H148*$G148)/2000) * IF(AND(AI$5="Particulate", ISNUMBER(Data!$O148)), (1-Data!$O148), 1) * IF(AND($K$3="Yes", ISNUMBER(Data!$Q148)), (1-Data!$Q148), 1))</f>
        <v>0</v>
      </c>
      <c r="AJ148" s="3">
        <f>IF(OR(Data!AK148="", Data!$H148="", $G148=""), 0, ((Data!AK148*Data!$H148*$G148)/2000) * IF(AND(AJ$5="Particulate", ISNUMBER(Data!$O148)), (1-Data!$O148), 1) * IF(AND($K$3="Yes", ISNUMBER(Data!$Q148)), (1-Data!$Q148), 1))</f>
        <v>0</v>
      </c>
      <c r="AK148" s="3">
        <f>IF(OR(Data!AL148="", Data!$H148="", $G148=""), 0, ((Data!AL148*Data!$H148*$G148)/2000) * IF(AND(AK$5="Particulate", ISNUMBER(Data!$O148)), (1-Data!$O148), 1) * IF(AND($K$3="Yes", ISNUMBER(Data!$Q148)), (1-Data!$Q148), 1))</f>
        <v>0</v>
      </c>
      <c r="AL148" s="3">
        <f>IF(OR(Data!AM148="", Data!$H148="", $G148=""), 0, ((Data!AM148*Data!$H148*$G148)/2000) * IF(AND(AL$5="Particulate", ISNUMBER(Data!$O148)), (1-Data!$O148), 1) * IF(AND($K$3="Yes", ISNUMBER(Data!$Q148)), (1-Data!$Q148), 1))</f>
        <v>0</v>
      </c>
      <c r="AM148" s="3">
        <f>IF(OR(Data!AN148="", Data!$H148="", $G148=""), 0, ((Data!AN148*Data!$H148*$G148)/2000) * IF(AND(AM$5="Particulate", ISNUMBER(Data!$O148)), (1-Data!$O148), 1) * IF(AND($K$3="Yes", ISNUMBER(Data!$Q148)), (1-Data!$Q148), 1))</f>
        <v>0</v>
      </c>
      <c r="AN148" s="3">
        <f>IF(OR(Data!AO148="", Data!$H148="", $G148=""), 0, ((Data!AO148*Data!$H148*$G148)/2000) * IF(AND(AN$5="Particulate", ISNUMBER(Data!$O148)), (1-Data!$O148), 1) * IF(AND($K$3="Yes", ISNUMBER(Data!$Q148)), (1-Data!$Q148), 1))</f>
        <v>0</v>
      </c>
      <c r="AO148" s="3">
        <f>IF(OR(Data!AP148="", Data!$H148="", $G148=""), 0, ((Data!AP148*Data!$H148*$G148)/2000) * IF(AND(AO$5="Particulate", ISNUMBER(Data!$O148)), (1-Data!$O148), 1) * IF(AND($K$3="Yes", ISNUMBER(Data!$Q148)), (1-Data!$Q148), 1))</f>
        <v>0</v>
      </c>
      <c r="AP148" s="3">
        <f>IF(OR(Data!AQ148="", Data!$H148="", $G148=""), 0, ((Data!AQ148*Data!$H148*$G148)/2000) * IF(AND(AP$5="Particulate", ISNUMBER(Data!$O148)), (1-Data!$O148), 1) * IF(AND($K$3="Yes", ISNUMBER(Data!$Q148)), (1-Data!$Q148), 1))</f>
        <v>0</v>
      </c>
      <c r="AQ148" s="3">
        <f>IF(OR(Data!AR148="", Data!$H148="", $G148=""), 0, ((Data!AR148*Data!$H148*$G148)/2000) * IF(AND(AQ$5="Particulate", ISNUMBER(Data!$O148)), (1-Data!$O148), 1) * IF(AND($K$3="Yes", ISNUMBER(Data!$Q148)), (1-Data!$Q148), 1))</f>
        <v>0</v>
      </c>
      <c r="AR148" s="3">
        <f>IF(OR(Data!AS148="", Data!$H148="", $G148=""), 0, ((Data!AS148*Data!$H148*$G148)/2000) * IF(AND(AR$5="Particulate", ISNUMBER(Data!$O148)), (1-Data!$O148), 1) * IF(AND($K$3="Yes", ISNUMBER(Data!$Q148)), (1-Data!$Q148), 1))</f>
        <v>0</v>
      </c>
      <c r="AS148" s="3">
        <f>IF(OR(Data!AT148="", Data!$H148="", $G148=""), 0, ((Data!AT148*Data!$H148*$G148)/2000) * IF(AND(AS$5="Particulate", ISNUMBER(Data!$O148)), (1-Data!$O148), 1) * IF(AND($K$3="Yes", ISNUMBER(Data!$Q148)), (1-Data!$Q148), 1))</f>
        <v>0</v>
      </c>
      <c r="AT148" s="3">
        <f>IF(OR(Data!AU148="", Data!$H148="", $G148=""), 0, ((Data!AU148*Data!$H148*$G148)/2000) * IF(AND(AT$5="Particulate", ISNUMBER(Data!$O148)), (1-Data!$O148), 1) * IF(AND($K$3="Yes", ISNUMBER(Data!$Q148)), (1-Data!$Q148), 1))</f>
        <v>0</v>
      </c>
      <c r="AU148" s="3">
        <f>IF(OR(Data!AV148="", Data!$H148="", $G148=""), 0, ((Data!AV148*Data!$H148*$G148)/2000) * IF(AND(AU$5="Particulate", ISNUMBER(Data!$O148)), (1-Data!$O148), 1) * IF(AND($K$3="Yes", ISNUMBER(Data!$Q148)), (1-Data!$Q148), 1))</f>
        <v>0</v>
      </c>
      <c r="AV148" s="3">
        <f>IF(OR(Data!AW148="", Data!$H148="", $G148=""), 0, ((Data!AW148*Data!$H148*$G148)/2000) * IF(AND(AV$5="Particulate", ISNUMBER(Data!$O148)), (1-Data!$O148), 1) * IF(AND($K$3="Yes", ISNUMBER(Data!$Q148)), (1-Data!$Q148), 1))</f>
        <v>0</v>
      </c>
      <c r="AW148" s="3">
        <f>IF(OR(Data!AX148="", Data!$H148="", $G148=""), 0, ((Data!AX148*Data!$H148*$G148)/2000) * IF(AND(AW$5="Particulate", ISNUMBER(Data!$O148)), (1-Data!$O148), 1) * IF(AND($K$3="Yes", ISNUMBER(Data!$Q148)), (1-Data!$Q148), 1))</f>
        <v>0</v>
      </c>
      <c r="AX148" s="3">
        <f>IF(OR(Data!AY148="", Data!$H148="", $G148=""), 0, ((Data!AY148*Data!$H148*$G148)/2000) * IF(AND(AX$5="Particulate", ISNUMBER(Data!$O148)), (1-Data!$O148), 1) * IF(AND($K$3="Yes", ISNUMBER(Data!$Q148)), (1-Data!$Q148), 1))</f>
        <v>0</v>
      </c>
      <c r="AY148" s="3">
        <f>IF(OR(Data!AZ148="", Data!$H148="", $G148=""), 0, ((Data!AZ148*Data!$H148*$G148)/2000) * IF(AND(AY$5="Particulate", ISNUMBER(Data!$O148)), (1-Data!$O148), 1) * IF(AND($K$3="Yes", ISNUMBER(Data!$Q148)), (1-Data!$Q148), 1))</f>
        <v>0</v>
      </c>
      <c r="AZ148" s="3">
        <f>IF(OR(Data!BA148="", Data!$H148="", $G148=""), 0, ((Data!BA148*Data!$H148*$G148)/2000) * IF(AND(AZ$5="Particulate", ISNUMBER(Data!$O148)), (1-Data!$O148), 1) * IF(AND($K$3="Yes", ISNUMBER(Data!$Q148)), (1-Data!$Q148), 1))</f>
        <v>0</v>
      </c>
      <c r="BA148" s="3">
        <f>IF(OR(Data!BB148="", Data!$H148="", $G148=""), 0, ((Data!BB148*Data!$H148*$G148)/2000) * IF(AND(BA$5="Particulate", ISNUMBER(Data!$O148)), (1-Data!$O148), 1) * IF(AND($K$3="Yes", ISNUMBER(Data!$Q148)), (1-Data!$Q148), 1))</f>
        <v>0</v>
      </c>
      <c r="BB148" s="3">
        <f>IF(OR(Data!BC148="", Data!$H148="", $G148=""), 0, ((Data!BC148*Data!$H148*$G148)/2000) * IF(AND(BB$5="Particulate", ISNUMBER(Data!$O148)), (1-Data!$O148), 1) * IF(AND($K$3="Yes", ISNUMBER(Data!$Q148)), (1-Data!$Q148), 1))</f>
        <v>0</v>
      </c>
      <c r="BC148" s="3">
        <f>IF(OR(Data!BD148="", Data!$H148="", $G148=""), 0, ((Data!BD148*Data!$H148*$G148)/2000) * IF(AND(BC$5="Particulate", ISNUMBER(Data!$O148)), (1-Data!$O148), 1) * IF(AND($K$3="Yes", ISNUMBER(Data!$Q148)), (1-Data!$Q148), 1))</f>
        <v>0</v>
      </c>
      <c r="BD148" s="3">
        <f>IF(OR(Data!BE148="", Data!$H148="", $G148=""), 0, ((Data!BE148*Data!$H148*$G148)/2000) * IF(AND(BD$5="Particulate", ISNUMBER(Data!$O148)), (1-Data!$O148), 1) * IF(AND($K$3="Yes", ISNUMBER(Data!$Q148)), (1-Data!$Q148), 1))</f>
        <v>0</v>
      </c>
      <c r="BE148" s="3">
        <f>IF(OR(Data!BF148="", Data!$H148="", $G148=""), 0, ((Data!BF148*Data!$H148*$G148)/2000) * IF(AND(BE$5="Particulate", ISNUMBER(Data!$O148)), (1-Data!$O148), 1) * IF(AND($K$3="Yes", ISNUMBER(Data!$Q148)), (1-Data!$Q148), 1))</f>
        <v>0</v>
      </c>
      <c r="BF148" s="3">
        <f>IF(OR(Data!BG148="", Data!$H148="", $G148=""), 0, ((Data!BG148*Data!$H148*$G148)/2000) * IF(AND(BF$5="Particulate", ISNUMBER(Data!$O148)), (1-Data!$O148), 1) * IF(AND($K$3="Yes", ISNUMBER(Data!$Q148)), (1-Data!$Q148), 1))</f>
        <v>0</v>
      </c>
      <c r="BG148" s="3">
        <f>IF(OR(Data!BH148="", Data!$H148="", $G148=""), 0, ((Data!BH148*Data!$H148*$G148)/2000) * IF(AND(BG$5="Particulate", ISNUMBER(Data!$O148)), (1-Data!$O148), 1) * IF(AND($K$3="Yes", ISNUMBER(Data!$Q148)), (1-Data!$Q148), 1))</f>
        <v>0</v>
      </c>
      <c r="BH148" s="3">
        <f>IF(OR(Data!BI148="", Data!$H148="", $G148=""), 0, ((Data!BI148*Data!$H148*$G148)/2000) * IF(AND(BH$5="Particulate", ISNUMBER(Data!$O148)), (1-Data!$O148), 1) * IF(AND($K$3="Yes", ISNUMBER(Data!$Q148)), (1-Data!$Q148), 1))</f>
        <v>0</v>
      </c>
      <c r="BI148" s="3">
        <f>IF(OR(Data!BJ148="", Data!$H148="", $G148=""), 0, ((Data!BJ148*Data!$H148*$G148)/2000) * IF(AND(BI$5="Particulate", ISNUMBER(Data!$O148)), (1-Data!$O148), 1) * IF(AND($K$3="Yes", ISNUMBER(Data!$Q148)), (1-Data!$Q148), 1))</f>
        <v>0</v>
      </c>
      <c r="BJ148" s="3">
        <f>IF(OR(Data!BK148="", Data!$H148="", $G148=""), 0, ((Data!BK148*Data!$H148*$G148)/2000) * IF(AND(BJ$5="Particulate", ISNUMBER(Data!$O148)), (1-Data!$O148), 1) * IF(AND($K$3="Yes", ISNUMBER(Data!$Q148)), (1-Data!$Q148), 1))</f>
        <v>0</v>
      </c>
      <c r="BK148" s="3">
        <f>IF(OR(Data!BL148="", Data!$H148="", $G148=""), 0, ((Data!BL148*Data!$H148*$G148)/2000) * IF(AND(BK$5="Particulate", ISNUMBER(Data!$O148)), (1-Data!$O148), 1) * IF(AND($K$3="Yes", ISNUMBER(Data!$Q148)), (1-Data!$Q148), 1))</f>
        <v>0</v>
      </c>
      <c r="BL148" s="3">
        <f>IF(OR(Data!BM148="", Data!$H148="", $G148=""), 0, ((Data!BM148*Data!$H148*$G148)/2000) * IF(AND(BL$5="Particulate", ISNUMBER(Data!$O148)), (1-Data!$O148), 1) * IF(AND($K$3="Yes", ISNUMBER(Data!$Q148)), (1-Data!$Q148), 1))</f>
        <v>0</v>
      </c>
      <c r="BM148" s="3">
        <f>IF(OR(Data!BN148="", Data!$H148="", $G148=""), 0, ((Data!BN148*Data!$H148*$G148)/2000) * IF(AND(BM$5="Particulate", ISNUMBER(Data!$O148)), (1-Data!$O148), 1) * IF(AND($K$3="Yes", ISNUMBER(Data!$Q148)), (1-Data!$Q148), 1))</f>
        <v>0</v>
      </c>
      <c r="BN148" s="3">
        <f>IF(OR(Data!BO148="", Data!$H148="", $G148=""), 0, ((Data!BO148*Data!$H148*$G148)/2000) * IF(AND(BN$5="Particulate", ISNUMBER(Data!$O148)), (1-Data!$O148), 1) * IF(AND($K$3="Yes", ISNUMBER(Data!$Q148)), (1-Data!$Q148), 1))</f>
        <v>0</v>
      </c>
      <c r="BO148" s="3">
        <f>IF(OR(Data!BP148="", Data!$H148="", $G148=""), 0, ((Data!BP148*Data!$H148*$G148)/2000) * IF(AND(BO$5="Particulate", ISNUMBER(Data!$O148)), (1-Data!$O148), 1) * IF(AND($K$3="Yes", ISNUMBER(Data!$Q148)), (1-Data!$Q148), 1))</f>
        <v>0</v>
      </c>
      <c r="BP148" s="3">
        <f>IF(OR(Data!BQ148="", Data!$H148="", $G148=""), 0, ((Data!BQ148*Data!$H148*$G148)/2000) * IF(AND(BP$5="Particulate", ISNUMBER(Data!$O148)), (1-Data!$O148), 1) * IF(AND($K$3="Yes", ISNUMBER(Data!$Q148)), (1-Data!$Q148), 1))</f>
        <v>0</v>
      </c>
      <c r="BQ148" s="3">
        <f>IF(OR(Data!BR148="", Data!$H148="", $G148=""), 0, ((Data!BR148*Data!$H148*$G148)/2000) * IF(AND(BQ$5="Particulate", ISNUMBER(Data!$O148)), (1-Data!$O148), 1) * IF(AND($K$3="Yes", ISNUMBER(Data!$Q148)), (1-Data!$Q148), 1))</f>
        <v>0</v>
      </c>
      <c r="BR148" s="3">
        <f>IF(OR(Data!BS148="", Data!$H148="", $G148=""), 0, ((Data!BS148*Data!$H148*$G148)/2000) * IF(AND(BR$5="Particulate", ISNUMBER(Data!$O148)), (1-Data!$O148), 1) * IF(AND($K$3="Yes", ISNUMBER(Data!$Q148)), (1-Data!$Q148), 1))</f>
        <v>0</v>
      </c>
      <c r="BS148" s="3">
        <f>IF(OR(Data!BT148="", Data!$H148="", $G148=""), 0, ((Data!BT148*Data!$H148*$G148)/2000) * IF(AND(BS$5="Particulate", ISNUMBER(Data!$O148)), (1-Data!$O148), 1) * IF(AND($K$3="Yes", ISNUMBER(Data!$Q148)), (1-Data!$Q148), 1))</f>
        <v>0</v>
      </c>
      <c r="BT148" s="3">
        <f>IF(OR(Data!BU148="", Data!$H148="", $G148=""), 0, ((Data!BU148*Data!$H148*$G148)/2000) * IF(AND(BT$5="Particulate", ISNUMBER(Data!$O148)), (1-Data!$O148), 1) * IF(AND($K$3="Yes", ISNUMBER(Data!$Q148)), (1-Data!$Q148), 1))</f>
        <v>0</v>
      </c>
      <c r="BU148" s="3">
        <f>IF(OR(Data!BV148="", Data!$H148="", $G148=""), 0, ((Data!BV148*Data!$H148*$G148)/2000) * IF(AND(BU$5="Particulate", ISNUMBER(Data!$O148)), (1-Data!$O148), 1) * IF(AND($K$3="Yes", ISNUMBER(Data!$Q148)), (1-Data!$Q148), 1))</f>
        <v>0</v>
      </c>
      <c r="BV148" s="3">
        <f>IF(OR(Data!BW148="", Data!$H148="", $G148=""), 0, ((Data!BW148*Data!$H148*$G148)/2000) * IF(AND(BV$5="Particulate", ISNUMBER(Data!$O148)), (1-Data!$O148), 1) * IF(AND($K$3="Yes", ISNUMBER(Data!$Q148)), (1-Data!$Q148), 1))</f>
        <v>0</v>
      </c>
      <c r="BW148" s="3">
        <f>IF(OR(Data!BX148="", Data!$H148="", $G148=""), 0, ((Data!BX148*Data!$H148*$G148)/2000) * IF(AND(BW$5="Particulate", ISNUMBER(Data!$O148)), (1-Data!$O148), 1) * IF(AND($K$3="Yes", ISNUMBER(Data!$Q148)), (1-Data!$Q148), 1))</f>
        <v>0</v>
      </c>
      <c r="BX148" s="3">
        <f>IF(OR(Data!BY148="", Data!$H148="", $G148=""), 0, ((Data!BY148*Data!$H148*$G148)/2000) * IF(AND(BX$5="Particulate", ISNUMBER(Data!$O148)), (1-Data!$O148), 1) * IF(AND($K$3="Yes", ISNUMBER(Data!$Q148)), (1-Data!$Q148), 1))</f>
        <v>0</v>
      </c>
      <c r="BY148" s="3">
        <f>IF(OR(Data!BZ148="", Data!$H148="", $G148=""), 0, ((Data!BZ148*Data!$H148*$G148)/2000) * IF(AND(BY$5="Particulate", ISNUMBER(Data!$O148)), (1-Data!$O148), 1) * IF(AND($K$3="Yes", ISNUMBER(Data!$Q148)), (1-Data!$Q148), 1))</f>
        <v>0</v>
      </c>
      <c r="BZ148" s="3">
        <f>IF(OR(Data!CA148="", Data!$H148="", $G148=""), 0, ((Data!CA148*Data!$H148*$G148)/2000) * IF(AND(BZ$5="Particulate", ISNUMBER(Data!$O148)), (1-Data!$O148), 1) * IF(AND($K$3="Yes", ISNUMBER(Data!$Q148)), (1-Data!$Q148), 1))</f>
        <v>0</v>
      </c>
    </row>
    <row r="149" spans="1:78" x14ac:dyDescent="0.25">
      <c r="A149" s="347">
        <f>Data!A149</f>
        <v>141</v>
      </c>
      <c r="B149" s="108">
        <f>Data!B149</f>
        <v>0</v>
      </c>
      <c r="C149" s="108">
        <f>Data!C149</f>
        <v>0</v>
      </c>
      <c r="D149" s="108">
        <f>Data!D149</f>
        <v>0</v>
      </c>
      <c r="E149" s="108">
        <f>Data!E149</f>
        <v>0</v>
      </c>
      <c r="F149" s="108">
        <f>Data!F149</f>
        <v>0</v>
      </c>
      <c r="G149" s="189"/>
      <c r="Q149" s="365">
        <f>IF(ISNUMBER(Data!$K149), (Data!$K149*$G149)/2000, IF(AND(ISNUMBER(Data!$H149), ISNUMBER(Data!$I149)), (Data!$H149*Data!$I149*$G149)/2000, 0))</f>
        <v>0</v>
      </c>
      <c r="R149" s="17">
        <f>IF(ISNUMBER(Data!$L149), (Data!$L149*$G149)/2000, IF(AND(ISNUMBER(Data!$H149), ISNUMBER(Data!$J149)), (Data!$H149*Data!$J149*$G149)/2000, 0)) * IF(ISNUMBER(Data!$O149), 1-Data!$O149, 1) * IF(AND($K$3="yes",ISNUMBER(Data!$Q149)),(1-Data!$Q149),1)</f>
        <v>0</v>
      </c>
      <c r="S149" s="3">
        <f>IF(OR(Data!T149="", Data!$H149="", $G149=""), 0, ((Data!T149*Data!$H149*$G149)/2000) * IF(AND(S$5="Particulate", ISNUMBER(Data!$O149)), (1-Data!$O149), 1) * IF(AND($K$3="Yes", ISNUMBER(Data!$Q149)), (1-Data!$Q149), 1))</f>
        <v>0</v>
      </c>
      <c r="T149" s="3">
        <f>IF(OR(Data!U149="", Data!$H149="", $G149=""), 0, ((Data!U149*Data!$H149*$G149)/2000) * IF(AND(T$5="Particulate", ISNUMBER(Data!$O149)), (1-Data!$O149), 1) * IF(AND($K$3="Yes", ISNUMBER(Data!$Q149)), (1-Data!$Q149), 1))</f>
        <v>0</v>
      </c>
      <c r="U149" s="3">
        <f>IF(OR(Data!V149="", Data!$H149="", $G149=""), 0, ((Data!V149*Data!$H149*$G149)/2000) * IF(AND(U$5="Particulate", ISNUMBER(Data!$O149)), (1-Data!$O149), 1) * IF(AND($K$3="Yes", ISNUMBER(Data!$Q149)), (1-Data!$Q149), 1))</f>
        <v>0</v>
      </c>
      <c r="V149" s="3">
        <f>IF(OR(Data!W149="", Data!$H149="", $G149=""), 0, ((Data!W149*Data!$H149*$G149)/2000) * IF(AND(V$5="Particulate", ISNUMBER(Data!$O149)), (1-Data!$O149), 1) * IF(AND($K$3="Yes", ISNUMBER(Data!$Q149)), (1-Data!$Q149), 1))</f>
        <v>0</v>
      </c>
      <c r="W149" s="3">
        <f>IF(OR(Data!X149="", Data!$H149="", $G149=""), 0, ((Data!X149*Data!$H149*$G149)/2000) * IF(AND(W$5="Particulate", ISNUMBER(Data!$O149)), (1-Data!$O149), 1) * IF(AND($K$3="Yes", ISNUMBER(Data!$Q149)), (1-Data!$Q149), 1))</f>
        <v>0</v>
      </c>
      <c r="X149" s="3">
        <f>IF(OR(Data!Y149="", Data!$H149="", $G149=""), 0, ((Data!Y149*Data!$H149*$G149)/2000) * IF(AND(X$5="Particulate", ISNUMBER(Data!$O149)), (1-Data!$O149), 1) * IF(AND($K$3="Yes", ISNUMBER(Data!$Q149)), (1-Data!$Q149), 1))</f>
        <v>0</v>
      </c>
      <c r="Y149" s="3">
        <f>IF(OR(Data!Z149="", Data!$H149="", $G149=""), 0, ((Data!Z149*Data!$H149*$G149)/2000) * IF(AND(Y$5="Particulate", ISNUMBER(Data!$O149)), (1-Data!$O149), 1) * IF(AND($K$3="Yes", ISNUMBER(Data!$Q149)), (1-Data!$Q149), 1))</f>
        <v>0</v>
      </c>
      <c r="Z149" s="3">
        <f>IF(OR(Data!AA149="", Data!$H149="", $G149=""), 0, ((Data!AA149*Data!$H149*$G149)/2000) * IF(AND(Z$5="Particulate", ISNUMBER(Data!$O149)), (1-Data!$O149), 1) * IF(AND($K$3="Yes", ISNUMBER(Data!$Q149)), (1-Data!$Q149), 1))</f>
        <v>0</v>
      </c>
      <c r="AA149" s="3">
        <f>IF(OR(Data!AB149="", Data!$H149="", $G149=""), 0, ((Data!AB149*Data!$H149*$G149)/2000) * IF(AND(AA$5="Particulate", ISNUMBER(Data!$O149)), (1-Data!$O149), 1) * IF(AND($K$3="Yes", ISNUMBER(Data!$Q149)), (1-Data!$Q149), 1))</f>
        <v>0</v>
      </c>
      <c r="AB149" s="3">
        <f>IF(OR(Data!AC149="", Data!$H149="", $G149=""), 0, ((Data!AC149*Data!$H149*$G149)/2000) * IF(AND(AB$5="Particulate", ISNUMBER(Data!$O149)), (1-Data!$O149), 1) * IF(AND($K$3="Yes", ISNUMBER(Data!$Q149)), (1-Data!$Q149), 1))</f>
        <v>0</v>
      </c>
      <c r="AC149" s="3">
        <f>IF(OR(Data!AD149="", Data!$H149="", $G149=""), 0, ((Data!AD149*Data!$H149*$G149)/2000) * IF(AND(AC$5="Particulate", ISNUMBER(Data!$O149)), (1-Data!$O149), 1) * IF(AND($K$3="Yes", ISNUMBER(Data!$Q149)), (1-Data!$Q149), 1))</f>
        <v>0</v>
      </c>
      <c r="AD149" s="3">
        <f>IF(OR(Data!AE149="", Data!$H149="", $G149=""), 0, ((Data!AE149*Data!$H149*$G149)/2000) * IF(AND(AD$5="Particulate", ISNUMBER(Data!$O149)), (1-Data!$O149), 1) * IF(AND($K$3="Yes", ISNUMBER(Data!$Q149)), (1-Data!$Q149), 1))</f>
        <v>0</v>
      </c>
      <c r="AE149" s="3">
        <f>IF(OR(Data!AF149="", Data!$H149="", $G149=""), 0, ((Data!AF149*Data!$H149*$G149)/2000) * IF(AND(AE$5="Particulate", ISNUMBER(Data!$O149)), (1-Data!$O149), 1) * IF(AND($K$3="Yes", ISNUMBER(Data!$Q149)), (1-Data!$Q149), 1))</f>
        <v>0</v>
      </c>
      <c r="AF149" s="3">
        <f>IF(OR(Data!AG149="", Data!$H149="", $G149=""), 0, ((Data!AG149*Data!$H149*$G149)/2000) * IF(AND(AF$5="Particulate", ISNUMBER(Data!$O149)), (1-Data!$O149), 1) * IF(AND($K$3="Yes", ISNUMBER(Data!$Q149)), (1-Data!$Q149), 1))</f>
        <v>0</v>
      </c>
      <c r="AG149" s="3">
        <f>IF(OR(Data!AH149="", Data!$H149="", $G149=""), 0, ((Data!AH149*Data!$H149*$G149)/2000) * IF(AND(AG$5="Particulate", ISNUMBER(Data!$O149)), (1-Data!$O149), 1) * IF(AND($K$3="Yes", ISNUMBER(Data!$Q149)), (1-Data!$Q149), 1))</f>
        <v>0</v>
      </c>
      <c r="AH149" s="3">
        <f>IF(OR(Data!AI149="", Data!$H149="", $G149=""), 0, ((Data!AI149*Data!$H149*$G149)/2000) * IF(AND(AH$5="Particulate", ISNUMBER(Data!$O149)), (1-Data!$O149), 1) * IF(AND($K$3="Yes", ISNUMBER(Data!$Q149)), (1-Data!$Q149), 1))</f>
        <v>0</v>
      </c>
      <c r="AI149" s="3">
        <f>IF(OR(Data!AJ149="", Data!$H149="", $G149=""), 0, ((Data!AJ149*Data!$H149*$G149)/2000) * IF(AND(AI$5="Particulate", ISNUMBER(Data!$O149)), (1-Data!$O149), 1) * IF(AND($K$3="Yes", ISNUMBER(Data!$Q149)), (1-Data!$Q149), 1))</f>
        <v>0</v>
      </c>
      <c r="AJ149" s="3">
        <f>IF(OR(Data!AK149="", Data!$H149="", $G149=""), 0, ((Data!AK149*Data!$H149*$G149)/2000) * IF(AND(AJ$5="Particulate", ISNUMBER(Data!$O149)), (1-Data!$O149), 1) * IF(AND($K$3="Yes", ISNUMBER(Data!$Q149)), (1-Data!$Q149), 1))</f>
        <v>0</v>
      </c>
      <c r="AK149" s="3">
        <f>IF(OR(Data!AL149="", Data!$H149="", $G149=""), 0, ((Data!AL149*Data!$H149*$G149)/2000) * IF(AND(AK$5="Particulate", ISNUMBER(Data!$O149)), (1-Data!$O149), 1) * IF(AND($K$3="Yes", ISNUMBER(Data!$Q149)), (1-Data!$Q149), 1))</f>
        <v>0</v>
      </c>
      <c r="AL149" s="3">
        <f>IF(OR(Data!AM149="", Data!$H149="", $G149=""), 0, ((Data!AM149*Data!$H149*$G149)/2000) * IF(AND(AL$5="Particulate", ISNUMBER(Data!$O149)), (1-Data!$O149), 1) * IF(AND($K$3="Yes", ISNUMBER(Data!$Q149)), (1-Data!$Q149), 1))</f>
        <v>0</v>
      </c>
      <c r="AM149" s="3">
        <f>IF(OR(Data!AN149="", Data!$H149="", $G149=""), 0, ((Data!AN149*Data!$H149*$G149)/2000) * IF(AND(AM$5="Particulate", ISNUMBER(Data!$O149)), (1-Data!$O149), 1) * IF(AND($K$3="Yes", ISNUMBER(Data!$Q149)), (1-Data!$Q149), 1))</f>
        <v>0</v>
      </c>
      <c r="AN149" s="3">
        <f>IF(OR(Data!AO149="", Data!$H149="", $G149=""), 0, ((Data!AO149*Data!$H149*$G149)/2000) * IF(AND(AN$5="Particulate", ISNUMBER(Data!$O149)), (1-Data!$O149), 1) * IF(AND($K$3="Yes", ISNUMBER(Data!$Q149)), (1-Data!$Q149), 1))</f>
        <v>0</v>
      </c>
      <c r="AO149" s="3">
        <f>IF(OR(Data!AP149="", Data!$H149="", $G149=""), 0, ((Data!AP149*Data!$H149*$G149)/2000) * IF(AND(AO$5="Particulate", ISNUMBER(Data!$O149)), (1-Data!$O149), 1) * IF(AND($K$3="Yes", ISNUMBER(Data!$Q149)), (1-Data!$Q149), 1))</f>
        <v>0</v>
      </c>
      <c r="AP149" s="3">
        <f>IF(OR(Data!AQ149="", Data!$H149="", $G149=""), 0, ((Data!AQ149*Data!$H149*$G149)/2000) * IF(AND(AP$5="Particulate", ISNUMBER(Data!$O149)), (1-Data!$O149), 1) * IF(AND($K$3="Yes", ISNUMBER(Data!$Q149)), (1-Data!$Q149), 1))</f>
        <v>0</v>
      </c>
      <c r="AQ149" s="3">
        <f>IF(OR(Data!AR149="", Data!$H149="", $G149=""), 0, ((Data!AR149*Data!$H149*$G149)/2000) * IF(AND(AQ$5="Particulate", ISNUMBER(Data!$O149)), (1-Data!$O149), 1) * IF(AND($K$3="Yes", ISNUMBER(Data!$Q149)), (1-Data!$Q149), 1))</f>
        <v>0</v>
      </c>
      <c r="AR149" s="3">
        <f>IF(OR(Data!AS149="", Data!$H149="", $G149=""), 0, ((Data!AS149*Data!$H149*$G149)/2000) * IF(AND(AR$5="Particulate", ISNUMBER(Data!$O149)), (1-Data!$O149), 1) * IF(AND($K$3="Yes", ISNUMBER(Data!$Q149)), (1-Data!$Q149), 1))</f>
        <v>0</v>
      </c>
      <c r="AS149" s="3">
        <f>IF(OR(Data!AT149="", Data!$H149="", $G149=""), 0, ((Data!AT149*Data!$H149*$G149)/2000) * IF(AND(AS$5="Particulate", ISNUMBER(Data!$O149)), (1-Data!$O149), 1) * IF(AND($K$3="Yes", ISNUMBER(Data!$Q149)), (1-Data!$Q149), 1))</f>
        <v>0</v>
      </c>
      <c r="AT149" s="3">
        <f>IF(OR(Data!AU149="", Data!$H149="", $G149=""), 0, ((Data!AU149*Data!$H149*$G149)/2000) * IF(AND(AT$5="Particulate", ISNUMBER(Data!$O149)), (1-Data!$O149), 1) * IF(AND($K$3="Yes", ISNUMBER(Data!$Q149)), (1-Data!$Q149), 1))</f>
        <v>0</v>
      </c>
      <c r="AU149" s="3">
        <f>IF(OR(Data!AV149="", Data!$H149="", $G149=""), 0, ((Data!AV149*Data!$H149*$G149)/2000) * IF(AND(AU$5="Particulate", ISNUMBER(Data!$O149)), (1-Data!$O149), 1) * IF(AND($K$3="Yes", ISNUMBER(Data!$Q149)), (1-Data!$Q149), 1))</f>
        <v>0</v>
      </c>
      <c r="AV149" s="3">
        <f>IF(OR(Data!AW149="", Data!$H149="", $G149=""), 0, ((Data!AW149*Data!$H149*$G149)/2000) * IF(AND(AV$5="Particulate", ISNUMBER(Data!$O149)), (1-Data!$O149), 1) * IF(AND($K$3="Yes", ISNUMBER(Data!$Q149)), (1-Data!$Q149), 1))</f>
        <v>0</v>
      </c>
      <c r="AW149" s="3">
        <f>IF(OR(Data!AX149="", Data!$H149="", $G149=""), 0, ((Data!AX149*Data!$H149*$G149)/2000) * IF(AND(AW$5="Particulate", ISNUMBER(Data!$O149)), (1-Data!$O149), 1) * IF(AND($K$3="Yes", ISNUMBER(Data!$Q149)), (1-Data!$Q149), 1))</f>
        <v>0</v>
      </c>
      <c r="AX149" s="3">
        <f>IF(OR(Data!AY149="", Data!$H149="", $G149=""), 0, ((Data!AY149*Data!$H149*$G149)/2000) * IF(AND(AX$5="Particulate", ISNUMBER(Data!$O149)), (1-Data!$O149), 1) * IF(AND($K$3="Yes", ISNUMBER(Data!$Q149)), (1-Data!$Q149), 1))</f>
        <v>0</v>
      </c>
      <c r="AY149" s="3">
        <f>IF(OR(Data!AZ149="", Data!$H149="", $G149=""), 0, ((Data!AZ149*Data!$H149*$G149)/2000) * IF(AND(AY$5="Particulate", ISNUMBER(Data!$O149)), (1-Data!$O149), 1) * IF(AND($K$3="Yes", ISNUMBER(Data!$Q149)), (1-Data!$Q149), 1))</f>
        <v>0</v>
      </c>
      <c r="AZ149" s="3">
        <f>IF(OR(Data!BA149="", Data!$H149="", $G149=""), 0, ((Data!BA149*Data!$H149*$G149)/2000) * IF(AND(AZ$5="Particulate", ISNUMBER(Data!$O149)), (1-Data!$O149), 1) * IF(AND($K$3="Yes", ISNUMBER(Data!$Q149)), (1-Data!$Q149), 1))</f>
        <v>0</v>
      </c>
      <c r="BA149" s="3">
        <f>IF(OR(Data!BB149="", Data!$H149="", $G149=""), 0, ((Data!BB149*Data!$H149*$G149)/2000) * IF(AND(BA$5="Particulate", ISNUMBER(Data!$O149)), (1-Data!$O149), 1) * IF(AND($K$3="Yes", ISNUMBER(Data!$Q149)), (1-Data!$Q149), 1))</f>
        <v>0</v>
      </c>
      <c r="BB149" s="3">
        <f>IF(OR(Data!BC149="", Data!$H149="", $G149=""), 0, ((Data!BC149*Data!$H149*$G149)/2000) * IF(AND(BB$5="Particulate", ISNUMBER(Data!$O149)), (1-Data!$O149), 1) * IF(AND($K$3="Yes", ISNUMBER(Data!$Q149)), (1-Data!$Q149), 1))</f>
        <v>0</v>
      </c>
      <c r="BC149" s="3">
        <f>IF(OR(Data!BD149="", Data!$H149="", $G149=""), 0, ((Data!BD149*Data!$H149*$G149)/2000) * IF(AND(BC$5="Particulate", ISNUMBER(Data!$O149)), (1-Data!$O149), 1) * IF(AND($K$3="Yes", ISNUMBER(Data!$Q149)), (1-Data!$Q149), 1))</f>
        <v>0</v>
      </c>
      <c r="BD149" s="3">
        <f>IF(OR(Data!BE149="", Data!$H149="", $G149=""), 0, ((Data!BE149*Data!$H149*$G149)/2000) * IF(AND(BD$5="Particulate", ISNUMBER(Data!$O149)), (1-Data!$O149), 1) * IF(AND($K$3="Yes", ISNUMBER(Data!$Q149)), (1-Data!$Q149), 1))</f>
        <v>0</v>
      </c>
      <c r="BE149" s="3">
        <f>IF(OR(Data!BF149="", Data!$H149="", $G149=""), 0, ((Data!BF149*Data!$H149*$G149)/2000) * IF(AND(BE$5="Particulate", ISNUMBER(Data!$O149)), (1-Data!$O149), 1) * IF(AND($K$3="Yes", ISNUMBER(Data!$Q149)), (1-Data!$Q149), 1))</f>
        <v>0</v>
      </c>
      <c r="BF149" s="3">
        <f>IF(OR(Data!BG149="", Data!$H149="", $G149=""), 0, ((Data!BG149*Data!$H149*$G149)/2000) * IF(AND(BF$5="Particulate", ISNUMBER(Data!$O149)), (1-Data!$O149), 1) * IF(AND($K$3="Yes", ISNUMBER(Data!$Q149)), (1-Data!$Q149), 1))</f>
        <v>0</v>
      </c>
      <c r="BG149" s="3">
        <f>IF(OR(Data!BH149="", Data!$H149="", $G149=""), 0, ((Data!BH149*Data!$H149*$G149)/2000) * IF(AND(BG$5="Particulate", ISNUMBER(Data!$O149)), (1-Data!$O149), 1) * IF(AND($K$3="Yes", ISNUMBER(Data!$Q149)), (1-Data!$Q149), 1))</f>
        <v>0</v>
      </c>
      <c r="BH149" s="3">
        <f>IF(OR(Data!BI149="", Data!$H149="", $G149=""), 0, ((Data!BI149*Data!$H149*$G149)/2000) * IF(AND(BH$5="Particulate", ISNUMBER(Data!$O149)), (1-Data!$O149), 1) * IF(AND($K$3="Yes", ISNUMBER(Data!$Q149)), (1-Data!$Q149), 1))</f>
        <v>0</v>
      </c>
      <c r="BI149" s="3">
        <f>IF(OR(Data!BJ149="", Data!$H149="", $G149=""), 0, ((Data!BJ149*Data!$H149*$G149)/2000) * IF(AND(BI$5="Particulate", ISNUMBER(Data!$O149)), (1-Data!$O149), 1) * IF(AND($K$3="Yes", ISNUMBER(Data!$Q149)), (1-Data!$Q149), 1))</f>
        <v>0</v>
      </c>
      <c r="BJ149" s="3">
        <f>IF(OR(Data!BK149="", Data!$H149="", $G149=""), 0, ((Data!BK149*Data!$H149*$G149)/2000) * IF(AND(BJ$5="Particulate", ISNUMBER(Data!$O149)), (1-Data!$O149), 1) * IF(AND($K$3="Yes", ISNUMBER(Data!$Q149)), (1-Data!$Q149), 1))</f>
        <v>0</v>
      </c>
      <c r="BK149" s="3">
        <f>IF(OR(Data!BL149="", Data!$H149="", $G149=""), 0, ((Data!BL149*Data!$H149*$G149)/2000) * IF(AND(BK$5="Particulate", ISNUMBER(Data!$O149)), (1-Data!$O149), 1) * IF(AND($K$3="Yes", ISNUMBER(Data!$Q149)), (1-Data!$Q149), 1))</f>
        <v>0</v>
      </c>
      <c r="BL149" s="3">
        <f>IF(OR(Data!BM149="", Data!$H149="", $G149=""), 0, ((Data!BM149*Data!$H149*$G149)/2000) * IF(AND(BL$5="Particulate", ISNUMBER(Data!$O149)), (1-Data!$O149), 1) * IF(AND($K$3="Yes", ISNUMBER(Data!$Q149)), (1-Data!$Q149), 1))</f>
        <v>0</v>
      </c>
      <c r="BM149" s="3">
        <f>IF(OR(Data!BN149="", Data!$H149="", $G149=""), 0, ((Data!BN149*Data!$H149*$G149)/2000) * IF(AND(BM$5="Particulate", ISNUMBER(Data!$O149)), (1-Data!$O149), 1) * IF(AND($K$3="Yes", ISNUMBER(Data!$Q149)), (1-Data!$Q149), 1))</f>
        <v>0</v>
      </c>
      <c r="BN149" s="3">
        <f>IF(OR(Data!BO149="", Data!$H149="", $G149=""), 0, ((Data!BO149*Data!$H149*$G149)/2000) * IF(AND(BN$5="Particulate", ISNUMBER(Data!$O149)), (1-Data!$O149), 1) * IF(AND($K$3="Yes", ISNUMBER(Data!$Q149)), (1-Data!$Q149), 1))</f>
        <v>0</v>
      </c>
      <c r="BO149" s="3">
        <f>IF(OR(Data!BP149="", Data!$H149="", $G149=""), 0, ((Data!BP149*Data!$H149*$G149)/2000) * IF(AND(BO$5="Particulate", ISNUMBER(Data!$O149)), (1-Data!$O149), 1) * IF(AND($K$3="Yes", ISNUMBER(Data!$Q149)), (1-Data!$Q149), 1))</f>
        <v>0</v>
      </c>
      <c r="BP149" s="3">
        <f>IF(OR(Data!BQ149="", Data!$H149="", $G149=""), 0, ((Data!BQ149*Data!$H149*$G149)/2000) * IF(AND(BP$5="Particulate", ISNUMBER(Data!$O149)), (1-Data!$O149), 1) * IF(AND($K$3="Yes", ISNUMBER(Data!$Q149)), (1-Data!$Q149), 1))</f>
        <v>0</v>
      </c>
      <c r="BQ149" s="3">
        <f>IF(OR(Data!BR149="", Data!$H149="", $G149=""), 0, ((Data!BR149*Data!$H149*$G149)/2000) * IF(AND(BQ$5="Particulate", ISNUMBER(Data!$O149)), (1-Data!$O149), 1) * IF(AND($K$3="Yes", ISNUMBER(Data!$Q149)), (1-Data!$Q149), 1))</f>
        <v>0</v>
      </c>
      <c r="BR149" s="3">
        <f>IF(OR(Data!BS149="", Data!$H149="", $G149=""), 0, ((Data!BS149*Data!$H149*$G149)/2000) * IF(AND(BR$5="Particulate", ISNUMBER(Data!$O149)), (1-Data!$O149), 1) * IF(AND($K$3="Yes", ISNUMBER(Data!$Q149)), (1-Data!$Q149), 1))</f>
        <v>0</v>
      </c>
      <c r="BS149" s="3">
        <f>IF(OR(Data!BT149="", Data!$H149="", $G149=""), 0, ((Data!BT149*Data!$H149*$G149)/2000) * IF(AND(BS$5="Particulate", ISNUMBER(Data!$O149)), (1-Data!$O149), 1) * IF(AND($K$3="Yes", ISNUMBER(Data!$Q149)), (1-Data!$Q149), 1))</f>
        <v>0</v>
      </c>
      <c r="BT149" s="3">
        <f>IF(OR(Data!BU149="", Data!$H149="", $G149=""), 0, ((Data!BU149*Data!$H149*$G149)/2000) * IF(AND(BT$5="Particulate", ISNUMBER(Data!$O149)), (1-Data!$O149), 1) * IF(AND($K$3="Yes", ISNUMBER(Data!$Q149)), (1-Data!$Q149), 1))</f>
        <v>0</v>
      </c>
      <c r="BU149" s="3">
        <f>IF(OR(Data!BV149="", Data!$H149="", $G149=""), 0, ((Data!BV149*Data!$H149*$G149)/2000) * IF(AND(BU$5="Particulate", ISNUMBER(Data!$O149)), (1-Data!$O149), 1) * IF(AND($K$3="Yes", ISNUMBER(Data!$Q149)), (1-Data!$Q149), 1))</f>
        <v>0</v>
      </c>
      <c r="BV149" s="3">
        <f>IF(OR(Data!BW149="", Data!$H149="", $G149=""), 0, ((Data!BW149*Data!$H149*$G149)/2000) * IF(AND(BV$5="Particulate", ISNUMBER(Data!$O149)), (1-Data!$O149), 1) * IF(AND($K$3="Yes", ISNUMBER(Data!$Q149)), (1-Data!$Q149), 1))</f>
        <v>0</v>
      </c>
      <c r="BW149" s="3">
        <f>IF(OR(Data!BX149="", Data!$H149="", $G149=""), 0, ((Data!BX149*Data!$H149*$G149)/2000) * IF(AND(BW$5="Particulate", ISNUMBER(Data!$O149)), (1-Data!$O149), 1) * IF(AND($K$3="Yes", ISNUMBER(Data!$Q149)), (1-Data!$Q149), 1))</f>
        <v>0</v>
      </c>
      <c r="BX149" s="3">
        <f>IF(OR(Data!BY149="", Data!$H149="", $G149=""), 0, ((Data!BY149*Data!$H149*$G149)/2000) * IF(AND(BX$5="Particulate", ISNUMBER(Data!$O149)), (1-Data!$O149), 1) * IF(AND($K$3="Yes", ISNUMBER(Data!$Q149)), (1-Data!$Q149), 1))</f>
        <v>0</v>
      </c>
      <c r="BY149" s="3">
        <f>IF(OR(Data!BZ149="", Data!$H149="", $G149=""), 0, ((Data!BZ149*Data!$H149*$G149)/2000) * IF(AND(BY$5="Particulate", ISNUMBER(Data!$O149)), (1-Data!$O149), 1) * IF(AND($K$3="Yes", ISNUMBER(Data!$Q149)), (1-Data!$Q149), 1))</f>
        <v>0</v>
      </c>
      <c r="BZ149" s="3">
        <f>IF(OR(Data!CA149="", Data!$H149="", $G149=""), 0, ((Data!CA149*Data!$H149*$G149)/2000) * IF(AND(BZ$5="Particulate", ISNUMBER(Data!$O149)), (1-Data!$O149), 1) * IF(AND($K$3="Yes", ISNUMBER(Data!$Q149)), (1-Data!$Q149), 1))</f>
        <v>0</v>
      </c>
    </row>
    <row r="150" spans="1:78" x14ac:dyDescent="0.25">
      <c r="A150" s="347">
        <f>Data!A150</f>
        <v>142</v>
      </c>
      <c r="B150" s="108">
        <f>Data!B150</f>
        <v>0</v>
      </c>
      <c r="C150" s="108">
        <f>Data!C150</f>
        <v>0</v>
      </c>
      <c r="D150" s="108">
        <f>Data!D150</f>
        <v>0</v>
      </c>
      <c r="E150" s="108">
        <f>Data!E150</f>
        <v>0</v>
      </c>
      <c r="F150" s="108">
        <f>Data!F150</f>
        <v>0</v>
      </c>
      <c r="G150" s="189"/>
      <c r="Q150" s="365">
        <f>IF(ISNUMBER(Data!$K150), (Data!$K150*$G150)/2000, IF(AND(ISNUMBER(Data!$H150), ISNUMBER(Data!$I150)), (Data!$H150*Data!$I150*$G150)/2000, 0))</f>
        <v>0</v>
      </c>
      <c r="R150" s="17">
        <f>IF(ISNUMBER(Data!$L150), (Data!$L150*$G150)/2000, IF(AND(ISNUMBER(Data!$H150), ISNUMBER(Data!$J150)), (Data!$H150*Data!$J150*$G150)/2000, 0)) * IF(ISNUMBER(Data!$O150), 1-Data!$O150, 1) * IF(AND($K$3="yes",ISNUMBER(Data!$Q150)),(1-Data!$Q150),1)</f>
        <v>0</v>
      </c>
      <c r="S150" s="3">
        <f>IF(OR(Data!T150="", Data!$H150="", $G150=""), 0, ((Data!T150*Data!$H150*$G150)/2000) * IF(AND(S$5="Particulate", ISNUMBER(Data!$O150)), (1-Data!$O150), 1) * IF(AND($K$3="Yes", ISNUMBER(Data!$Q150)), (1-Data!$Q150), 1))</f>
        <v>0</v>
      </c>
      <c r="T150" s="3">
        <f>IF(OR(Data!U150="", Data!$H150="", $G150=""), 0, ((Data!U150*Data!$H150*$G150)/2000) * IF(AND(T$5="Particulate", ISNUMBER(Data!$O150)), (1-Data!$O150), 1) * IF(AND($K$3="Yes", ISNUMBER(Data!$Q150)), (1-Data!$Q150), 1))</f>
        <v>0</v>
      </c>
      <c r="U150" s="3">
        <f>IF(OR(Data!V150="", Data!$H150="", $G150=""), 0, ((Data!V150*Data!$H150*$G150)/2000) * IF(AND(U$5="Particulate", ISNUMBER(Data!$O150)), (1-Data!$O150), 1) * IF(AND($K$3="Yes", ISNUMBER(Data!$Q150)), (1-Data!$Q150), 1))</f>
        <v>0</v>
      </c>
      <c r="V150" s="3">
        <f>IF(OR(Data!W150="", Data!$H150="", $G150=""), 0, ((Data!W150*Data!$H150*$G150)/2000) * IF(AND(V$5="Particulate", ISNUMBER(Data!$O150)), (1-Data!$O150), 1) * IF(AND($K$3="Yes", ISNUMBER(Data!$Q150)), (1-Data!$Q150), 1))</f>
        <v>0</v>
      </c>
      <c r="W150" s="3">
        <f>IF(OR(Data!X150="", Data!$H150="", $G150=""), 0, ((Data!X150*Data!$H150*$G150)/2000) * IF(AND(W$5="Particulate", ISNUMBER(Data!$O150)), (1-Data!$O150), 1) * IF(AND($K$3="Yes", ISNUMBER(Data!$Q150)), (1-Data!$Q150), 1))</f>
        <v>0</v>
      </c>
      <c r="X150" s="3">
        <f>IF(OR(Data!Y150="", Data!$H150="", $G150=""), 0, ((Data!Y150*Data!$H150*$G150)/2000) * IF(AND(X$5="Particulate", ISNUMBER(Data!$O150)), (1-Data!$O150), 1) * IF(AND($K$3="Yes", ISNUMBER(Data!$Q150)), (1-Data!$Q150), 1))</f>
        <v>0</v>
      </c>
      <c r="Y150" s="3">
        <f>IF(OR(Data!Z150="", Data!$H150="", $G150=""), 0, ((Data!Z150*Data!$H150*$G150)/2000) * IF(AND(Y$5="Particulate", ISNUMBER(Data!$O150)), (1-Data!$O150), 1) * IF(AND($K$3="Yes", ISNUMBER(Data!$Q150)), (1-Data!$Q150), 1))</f>
        <v>0</v>
      </c>
      <c r="Z150" s="3">
        <f>IF(OR(Data!AA150="", Data!$H150="", $G150=""), 0, ((Data!AA150*Data!$H150*$G150)/2000) * IF(AND(Z$5="Particulate", ISNUMBER(Data!$O150)), (1-Data!$O150), 1) * IF(AND($K$3="Yes", ISNUMBER(Data!$Q150)), (1-Data!$Q150), 1))</f>
        <v>0</v>
      </c>
      <c r="AA150" s="3">
        <f>IF(OR(Data!AB150="", Data!$H150="", $G150=""), 0, ((Data!AB150*Data!$H150*$G150)/2000) * IF(AND(AA$5="Particulate", ISNUMBER(Data!$O150)), (1-Data!$O150), 1) * IF(AND($K$3="Yes", ISNUMBER(Data!$Q150)), (1-Data!$Q150), 1))</f>
        <v>0</v>
      </c>
      <c r="AB150" s="3">
        <f>IF(OR(Data!AC150="", Data!$H150="", $G150=""), 0, ((Data!AC150*Data!$H150*$G150)/2000) * IF(AND(AB$5="Particulate", ISNUMBER(Data!$O150)), (1-Data!$O150), 1) * IF(AND($K$3="Yes", ISNUMBER(Data!$Q150)), (1-Data!$Q150), 1))</f>
        <v>0</v>
      </c>
      <c r="AC150" s="3">
        <f>IF(OR(Data!AD150="", Data!$H150="", $G150=""), 0, ((Data!AD150*Data!$H150*$G150)/2000) * IF(AND(AC$5="Particulate", ISNUMBER(Data!$O150)), (1-Data!$O150), 1) * IF(AND($K$3="Yes", ISNUMBER(Data!$Q150)), (1-Data!$Q150), 1))</f>
        <v>0</v>
      </c>
      <c r="AD150" s="3">
        <f>IF(OR(Data!AE150="", Data!$H150="", $G150=""), 0, ((Data!AE150*Data!$H150*$G150)/2000) * IF(AND(AD$5="Particulate", ISNUMBER(Data!$O150)), (1-Data!$O150), 1) * IF(AND($K$3="Yes", ISNUMBER(Data!$Q150)), (1-Data!$Q150), 1))</f>
        <v>0</v>
      </c>
      <c r="AE150" s="3">
        <f>IF(OR(Data!AF150="", Data!$H150="", $G150=""), 0, ((Data!AF150*Data!$H150*$G150)/2000) * IF(AND(AE$5="Particulate", ISNUMBER(Data!$O150)), (1-Data!$O150), 1) * IF(AND($K$3="Yes", ISNUMBER(Data!$Q150)), (1-Data!$Q150), 1))</f>
        <v>0</v>
      </c>
      <c r="AF150" s="3">
        <f>IF(OR(Data!AG150="", Data!$H150="", $G150=""), 0, ((Data!AG150*Data!$H150*$G150)/2000) * IF(AND(AF$5="Particulate", ISNUMBER(Data!$O150)), (1-Data!$O150), 1) * IF(AND($K$3="Yes", ISNUMBER(Data!$Q150)), (1-Data!$Q150), 1))</f>
        <v>0</v>
      </c>
      <c r="AG150" s="3">
        <f>IF(OR(Data!AH150="", Data!$H150="", $G150=""), 0, ((Data!AH150*Data!$H150*$G150)/2000) * IF(AND(AG$5="Particulate", ISNUMBER(Data!$O150)), (1-Data!$O150), 1) * IF(AND($K$3="Yes", ISNUMBER(Data!$Q150)), (1-Data!$Q150), 1))</f>
        <v>0</v>
      </c>
      <c r="AH150" s="3">
        <f>IF(OR(Data!AI150="", Data!$H150="", $G150=""), 0, ((Data!AI150*Data!$H150*$G150)/2000) * IF(AND(AH$5="Particulate", ISNUMBER(Data!$O150)), (1-Data!$O150), 1) * IF(AND($K$3="Yes", ISNUMBER(Data!$Q150)), (1-Data!$Q150), 1))</f>
        <v>0</v>
      </c>
      <c r="AI150" s="3">
        <f>IF(OR(Data!AJ150="", Data!$H150="", $G150=""), 0, ((Data!AJ150*Data!$H150*$G150)/2000) * IF(AND(AI$5="Particulate", ISNUMBER(Data!$O150)), (1-Data!$O150), 1) * IF(AND($K$3="Yes", ISNUMBER(Data!$Q150)), (1-Data!$Q150), 1))</f>
        <v>0</v>
      </c>
      <c r="AJ150" s="3">
        <f>IF(OR(Data!AK150="", Data!$H150="", $G150=""), 0, ((Data!AK150*Data!$H150*$G150)/2000) * IF(AND(AJ$5="Particulate", ISNUMBER(Data!$O150)), (1-Data!$O150), 1) * IF(AND($K$3="Yes", ISNUMBER(Data!$Q150)), (1-Data!$Q150), 1))</f>
        <v>0</v>
      </c>
      <c r="AK150" s="3">
        <f>IF(OR(Data!AL150="", Data!$H150="", $G150=""), 0, ((Data!AL150*Data!$H150*$G150)/2000) * IF(AND(AK$5="Particulate", ISNUMBER(Data!$O150)), (1-Data!$O150), 1) * IF(AND($K$3="Yes", ISNUMBER(Data!$Q150)), (1-Data!$Q150), 1))</f>
        <v>0</v>
      </c>
      <c r="AL150" s="3">
        <f>IF(OR(Data!AM150="", Data!$H150="", $G150=""), 0, ((Data!AM150*Data!$H150*$G150)/2000) * IF(AND(AL$5="Particulate", ISNUMBER(Data!$O150)), (1-Data!$O150), 1) * IF(AND($K$3="Yes", ISNUMBER(Data!$Q150)), (1-Data!$Q150), 1))</f>
        <v>0</v>
      </c>
      <c r="AM150" s="3">
        <f>IF(OR(Data!AN150="", Data!$H150="", $G150=""), 0, ((Data!AN150*Data!$H150*$G150)/2000) * IF(AND(AM$5="Particulate", ISNUMBER(Data!$O150)), (1-Data!$O150), 1) * IF(AND($K$3="Yes", ISNUMBER(Data!$Q150)), (1-Data!$Q150), 1))</f>
        <v>0</v>
      </c>
      <c r="AN150" s="3">
        <f>IF(OR(Data!AO150="", Data!$H150="", $G150=""), 0, ((Data!AO150*Data!$H150*$G150)/2000) * IF(AND(AN$5="Particulate", ISNUMBER(Data!$O150)), (1-Data!$O150), 1) * IF(AND($K$3="Yes", ISNUMBER(Data!$Q150)), (1-Data!$Q150), 1))</f>
        <v>0</v>
      </c>
      <c r="AO150" s="3">
        <f>IF(OR(Data!AP150="", Data!$H150="", $G150=""), 0, ((Data!AP150*Data!$H150*$G150)/2000) * IF(AND(AO$5="Particulate", ISNUMBER(Data!$O150)), (1-Data!$O150), 1) * IF(AND($K$3="Yes", ISNUMBER(Data!$Q150)), (1-Data!$Q150), 1))</f>
        <v>0</v>
      </c>
      <c r="AP150" s="3">
        <f>IF(OR(Data!AQ150="", Data!$H150="", $G150=""), 0, ((Data!AQ150*Data!$H150*$G150)/2000) * IF(AND(AP$5="Particulate", ISNUMBER(Data!$O150)), (1-Data!$O150), 1) * IF(AND($K$3="Yes", ISNUMBER(Data!$Q150)), (1-Data!$Q150), 1))</f>
        <v>0</v>
      </c>
      <c r="AQ150" s="3">
        <f>IF(OR(Data!AR150="", Data!$H150="", $G150=""), 0, ((Data!AR150*Data!$H150*$G150)/2000) * IF(AND(AQ$5="Particulate", ISNUMBER(Data!$O150)), (1-Data!$O150), 1) * IF(AND($K$3="Yes", ISNUMBER(Data!$Q150)), (1-Data!$Q150), 1))</f>
        <v>0</v>
      </c>
      <c r="AR150" s="3">
        <f>IF(OR(Data!AS150="", Data!$H150="", $G150=""), 0, ((Data!AS150*Data!$H150*$G150)/2000) * IF(AND(AR$5="Particulate", ISNUMBER(Data!$O150)), (1-Data!$O150), 1) * IF(AND($K$3="Yes", ISNUMBER(Data!$Q150)), (1-Data!$Q150), 1))</f>
        <v>0</v>
      </c>
      <c r="AS150" s="3">
        <f>IF(OR(Data!AT150="", Data!$H150="", $G150=""), 0, ((Data!AT150*Data!$H150*$G150)/2000) * IF(AND(AS$5="Particulate", ISNUMBER(Data!$O150)), (1-Data!$O150), 1) * IF(AND($K$3="Yes", ISNUMBER(Data!$Q150)), (1-Data!$Q150), 1))</f>
        <v>0</v>
      </c>
      <c r="AT150" s="3">
        <f>IF(OR(Data!AU150="", Data!$H150="", $G150=""), 0, ((Data!AU150*Data!$H150*$G150)/2000) * IF(AND(AT$5="Particulate", ISNUMBER(Data!$O150)), (1-Data!$O150), 1) * IF(AND($K$3="Yes", ISNUMBER(Data!$Q150)), (1-Data!$Q150), 1))</f>
        <v>0</v>
      </c>
      <c r="AU150" s="3">
        <f>IF(OR(Data!AV150="", Data!$H150="", $G150=""), 0, ((Data!AV150*Data!$H150*$G150)/2000) * IF(AND(AU$5="Particulate", ISNUMBER(Data!$O150)), (1-Data!$O150), 1) * IF(AND($K$3="Yes", ISNUMBER(Data!$Q150)), (1-Data!$Q150), 1))</f>
        <v>0</v>
      </c>
      <c r="AV150" s="3">
        <f>IF(OR(Data!AW150="", Data!$H150="", $G150=""), 0, ((Data!AW150*Data!$H150*$G150)/2000) * IF(AND(AV$5="Particulate", ISNUMBER(Data!$O150)), (1-Data!$O150), 1) * IF(AND($K$3="Yes", ISNUMBER(Data!$Q150)), (1-Data!$Q150), 1))</f>
        <v>0</v>
      </c>
      <c r="AW150" s="3">
        <f>IF(OR(Data!AX150="", Data!$H150="", $G150=""), 0, ((Data!AX150*Data!$H150*$G150)/2000) * IF(AND(AW$5="Particulate", ISNUMBER(Data!$O150)), (1-Data!$O150), 1) * IF(AND($K$3="Yes", ISNUMBER(Data!$Q150)), (1-Data!$Q150), 1))</f>
        <v>0</v>
      </c>
      <c r="AX150" s="3">
        <f>IF(OR(Data!AY150="", Data!$H150="", $G150=""), 0, ((Data!AY150*Data!$H150*$G150)/2000) * IF(AND(AX$5="Particulate", ISNUMBER(Data!$O150)), (1-Data!$O150), 1) * IF(AND($K$3="Yes", ISNUMBER(Data!$Q150)), (1-Data!$Q150), 1))</f>
        <v>0</v>
      </c>
      <c r="AY150" s="3">
        <f>IF(OR(Data!AZ150="", Data!$H150="", $G150=""), 0, ((Data!AZ150*Data!$H150*$G150)/2000) * IF(AND(AY$5="Particulate", ISNUMBER(Data!$O150)), (1-Data!$O150), 1) * IF(AND($K$3="Yes", ISNUMBER(Data!$Q150)), (1-Data!$Q150), 1))</f>
        <v>0</v>
      </c>
      <c r="AZ150" s="3">
        <f>IF(OR(Data!BA150="", Data!$H150="", $G150=""), 0, ((Data!BA150*Data!$H150*$G150)/2000) * IF(AND(AZ$5="Particulate", ISNUMBER(Data!$O150)), (1-Data!$O150), 1) * IF(AND($K$3="Yes", ISNUMBER(Data!$Q150)), (1-Data!$Q150), 1))</f>
        <v>0</v>
      </c>
      <c r="BA150" s="3">
        <f>IF(OR(Data!BB150="", Data!$H150="", $G150=""), 0, ((Data!BB150*Data!$H150*$G150)/2000) * IF(AND(BA$5="Particulate", ISNUMBER(Data!$O150)), (1-Data!$O150), 1) * IF(AND($K$3="Yes", ISNUMBER(Data!$Q150)), (1-Data!$Q150), 1))</f>
        <v>0</v>
      </c>
      <c r="BB150" s="3">
        <f>IF(OR(Data!BC150="", Data!$H150="", $G150=""), 0, ((Data!BC150*Data!$H150*$G150)/2000) * IF(AND(BB$5="Particulate", ISNUMBER(Data!$O150)), (1-Data!$O150), 1) * IF(AND($K$3="Yes", ISNUMBER(Data!$Q150)), (1-Data!$Q150), 1))</f>
        <v>0</v>
      </c>
      <c r="BC150" s="3">
        <f>IF(OR(Data!BD150="", Data!$H150="", $G150=""), 0, ((Data!BD150*Data!$H150*$G150)/2000) * IF(AND(BC$5="Particulate", ISNUMBER(Data!$O150)), (1-Data!$O150), 1) * IF(AND($K$3="Yes", ISNUMBER(Data!$Q150)), (1-Data!$Q150), 1))</f>
        <v>0</v>
      </c>
      <c r="BD150" s="3">
        <f>IF(OR(Data!BE150="", Data!$H150="", $G150=""), 0, ((Data!BE150*Data!$H150*$G150)/2000) * IF(AND(BD$5="Particulate", ISNUMBER(Data!$O150)), (1-Data!$O150), 1) * IF(AND($K$3="Yes", ISNUMBER(Data!$Q150)), (1-Data!$Q150), 1))</f>
        <v>0</v>
      </c>
      <c r="BE150" s="3">
        <f>IF(OR(Data!BF150="", Data!$H150="", $G150=""), 0, ((Data!BF150*Data!$H150*$G150)/2000) * IF(AND(BE$5="Particulate", ISNUMBER(Data!$O150)), (1-Data!$O150), 1) * IF(AND($K$3="Yes", ISNUMBER(Data!$Q150)), (1-Data!$Q150), 1))</f>
        <v>0</v>
      </c>
      <c r="BF150" s="3">
        <f>IF(OR(Data!BG150="", Data!$H150="", $G150=""), 0, ((Data!BG150*Data!$H150*$G150)/2000) * IF(AND(BF$5="Particulate", ISNUMBER(Data!$O150)), (1-Data!$O150), 1) * IF(AND($K$3="Yes", ISNUMBER(Data!$Q150)), (1-Data!$Q150), 1))</f>
        <v>0</v>
      </c>
      <c r="BG150" s="3">
        <f>IF(OR(Data!BH150="", Data!$H150="", $G150=""), 0, ((Data!BH150*Data!$H150*$G150)/2000) * IF(AND(BG$5="Particulate", ISNUMBER(Data!$O150)), (1-Data!$O150), 1) * IF(AND($K$3="Yes", ISNUMBER(Data!$Q150)), (1-Data!$Q150), 1))</f>
        <v>0</v>
      </c>
      <c r="BH150" s="3">
        <f>IF(OR(Data!BI150="", Data!$H150="", $G150=""), 0, ((Data!BI150*Data!$H150*$G150)/2000) * IF(AND(BH$5="Particulate", ISNUMBER(Data!$O150)), (1-Data!$O150), 1) * IF(AND($K$3="Yes", ISNUMBER(Data!$Q150)), (1-Data!$Q150), 1))</f>
        <v>0</v>
      </c>
      <c r="BI150" s="3">
        <f>IF(OR(Data!BJ150="", Data!$H150="", $G150=""), 0, ((Data!BJ150*Data!$H150*$G150)/2000) * IF(AND(BI$5="Particulate", ISNUMBER(Data!$O150)), (1-Data!$O150), 1) * IF(AND($K$3="Yes", ISNUMBER(Data!$Q150)), (1-Data!$Q150), 1))</f>
        <v>0</v>
      </c>
      <c r="BJ150" s="3">
        <f>IF(OR(Data!BK150="", Data!$H150="", $G150=""), 0, ((Data!BK150*Data!$H150*$G150)/2000) * IF(AND(BJ$5="Particulate", ISNUMBER(Data!$O150)), (1-Data!$O150), 1) * IF(AND($K$3="Yes", ISNUMBER(Data!$Q150)), (1-Data!$Q150), 1))</f>
        <v>0</v>
      </c>
      <c r="BK150" s="3">
        <f>IF(OR(Data!BL150="", Data!$H150="", $G150=""), 0, ((Data!BL150*Data!$H150*$G150)/2000) * IF(AND(BK$5="Particulate", ISNUMBER(Data!$O150)), (1-Data!$O150), 1) * IF(AND($K$3="Yes", ISNUMBER(Data!$Q150)), (1-Data!$Q150), 1))</f>
        <v>0</v>
      </c>
      <c r="BL150" s="3">
        <f>IF(OR(Data!BM150="", Data!$H150="", $G150=""), 0, ((Data!BM150*Data!$H150*$G150)/2000) * IF(AND(BL$5="Particulate", ISNUMBER(Data!$O150)), (1-Data!$O150), 1) * IF(AND($K$3="Yes", ISNUMBER(Data!$Q150)), (1-Data!$Q150), 1))</f>
        <v>0</v>
      </c>
      <c r="BM150" s="3">
        <f>IF(OR(Data!BN150="", Data!$H150="", $G150=""), 0, ((Data!BN150*Data!$H150*$G150)/2000) * IF(AND(BM$5="Particulate", ISNUMBER(Data!$O150)), (1-Data!$O150), 1) * IF(AND($K$3="Yes", ISNUMBER(Data!$Q150)), (1-Data!$Q150), 1))</f>
        <v>0</v>
      </c>
      <c r="BN150" s="3">
        <f>IF(OR(Data!BO150="", Data!$H150="", $G150=""), 0, ((Data!BO150*Data!$H150*$G150)/2000) * IF(AND(BN$5="Particulate", ISNUMBER(Data!$O150)), (1-Data!$O150), 1) * IF(AND($K$3="Yes", ISNUMBER(Data!$Q150)), (1-Data!$Q150), 1))</f>
        <v>0</v>
      </c>
      <c r="BO150" s="3">
        <f>IF(OR(Data!BP150="", Data!$H150="", $G150=""), 0, ((Data!BP150*Data!$H150*$G150)/2000) * IF(AND(BO$5="Particulate", ISNUMBER(Data!$O150)), (1-Data!$O150), 1) * IF(AND($K$3="Yes", ISNUMBER(Data!$Q150)), (1-Data!$Q150), 1))</f>
        <v>0</v>
      </c>
      <c r="BP150" s="3">
        <f>IF(OR(Data!BQ150="", Data!$H150="", $G150=""), 0, ((Data!BQ150*Data!$H150*$G150)/2000) * IF(AND(BP$5="Particulate", ISNUMBER(Data!$O150)), (1-Data!$O150), 1) * IF(AND($K$3="Yes", ISNUMBER(Data!$Q150)), (1-Data!$Q150), 1))</f>
        <v>0</v>
      </c>
      <c r="BQ150" s="3">
        <f>IF(OR(Data!BR150="", Data!$H150="", $G150=""), 0, ((Data!BR150*Data!$H150*$G150)/2000) * IF(AND(BQ$5="Particulate", ISNUMBER(Data!$O150)), (1-Data!$O150), 1) * IF(AND($K$3="Yes", ISNUMBER(Data!$Q150)), (1-Data!$Q150), 1))</f>
        <v>0</v>
      </c>
      <c r="BR150" s="3">
        <f>IF(OR(Data!BS150="", Data!$H150="", $G150=""), 0, ((Data!BS150*Data!$H150*$G150)/2000) * IF(AND(BR$5="Particulate", ISNUMBER(Data!$O150)), (1-Data!$O150), 1) * IF(AND($K$3="Yes", ISNUMBER(Data!$Q150)), (1-Data!$Q150), 1))</f>
        <v>0</v>
      </c>
      <c r="BS150" s="3">
        <f>IF(OR(Data!BT150="", Data!$H150="", $G150=""), 0, ((Data!BT150*Data!$H150*$G150)/2000) * IF(AND(BS$5="Particulate", ISNUMBER(Data!$O150)), (1-Data!$O150), 1) * IF(AND($K$3="Yes", ISNUMBER(Data!$Q150)), (1-Data!$Q150), 1))</f>
        <v>0</v>
      </c>
      <c r="BT150" s="3">
        <f>IF(OR(Data!BU150="", Data!$H150="", $G150=""), 0, ((Data!BU150*Data!$H150*$G150)/2000) * IF(AND(BT$5="Particulate", ISNUMBER(Data!$O150)), (1-Data!$O150), 1) * IF(AND($K$3="Yes", ISNUMBER(Data!$Q150)), (1-Data!$Q150), 1))</f>
        <v>0</v>
      </c>
      <c r="BU150" s="3">
        <f>IF(OR(Data!BV150="", Data!$H150="", $G150=""), 0, ((Data!BV150*Data!$H150*$G150)/2000) * IF(AND(BU$5="Particulate", ISNUMBER(Data!$O150)), (1-Data!$O150), 1) * IF(AND($K$3="Yes", ISNUMBER(Data!$Q150)), (1-Data!$Q150), 1))</f>
        <v>0</v>
      </c>
      <c r="BV150" s="3">
        <f>IF(OR(Data!BW150="", Data!$H150="", $G150=""), 0, ((Data!BW150*Data!$H150*$G150)/2000) * IF(AND(BV$5="Particulate", ISNUMBER(Data!$O150)), (1-Data!$O150), 1) * IF(AND($K$3="Yes", ISNUMBER(Data!$Q150)), (1-Data!$Q150), 1))</f>
        <v>0</v>
      </c>
      <c r="BW150" s="3">
        <f>IF(OR(Data!BX150="", Data!$H150="", $G150=""), 0, ((Data!BX150*Data!$H150*$G150)/2000) * IF(AND(BW$5="Particulate", ISNUMBER(Data!$O150)), (1-Data!$O150), 1) * IF(AND($K$3="Yes", ISNUMBER(Data!$Q150)), (1-Data!$Q150), 1))</f>
        <v>0</v>
      </c>
      <c r="BX150" s="3">
        <f>IF(OR(Data!BY150="", Data!$H150="", $G150=""), 0, ((Data!BY150*Data!$H150*$G150)/2000) * IF(AND(BX$5="Particulate", ISNUMBER(Data!$O150)), (1-Data!$O150), 1) * IF(AND($K$3="Yes", ISNUMBER(Data!$Q150)), (1-Data!$Q150), 1))</f>
        <v>0</v>
      </c>
      <c r="BY150" s="3">
        <f>IF(OR(Data!BZ150="", Data!$H150="", $G150=""), 0, ((Data!BZ150*Data!$H150*$G150)/2000) * IF(AND(BY$5="Particulate", ISNUMBER(Data!$O150)), (1-Data!$O150), 1) * IF(AND($K$3="Yes", ISNUMBER(Data!$Q150)), (1-Data!$Q150), 1))</f>
        <v>0</v>
      </c>
      <c r="BZ150" s="3">
        <f>IF(OR(Data!CA150="", Data!$H150="", $G150=""), 0, ((Data!CA150*Data!$H150*$G150)/2000) * IF(AND(BZ$5="Particulate", ISNUMBER(Data!$O150)), (1-Data!$O150), 1) * IF(AND($K$3="Yes", ISNUMBER(Data!$Q150)), (1-Data!$Q150), 1))</f>
        <v>0</v>
      </c>
    </row>
    <row r="151" spans="1:78" x14ac:dyDescent="0.25">
      <c r="A151" s="347">
        <f>Data!A151</f>
        <v>143</v>
      </c>
      <c r="B151" s="108">
        <f>Data!B151</f>
        <v>0</v>
      </c>
      <c r="C151" s="108">
        <f>Data!C151</f>
        <v>0</v>
      </c>
      <c r="D151" s="108">
        <f>Data!D151</f>
        <v>0</v>
      </c>
      <c r="E151" s="108">
        <f>Data!E151</f>
        <v>0</v>
      </c>
      <c r="F151" s="108">
        <f>Data!F151</f>
        <v>0</v>
      </c>
      <c r="G151" s="189"/>
      <c r="Q151" s="365">
        <f>IF(ISNUMBER(Data!$K151), (Data!$K151*$G151)/2000, IF(AND(ISNUMBER(Data!$H151), ISNUMBER(Data!$I151)), (Data!$H151*Data!$I151*$G151)/2000, 0))</f>
        <v>0</v>
      </c>
      <c r="R151" s="17">
        <f>IF(ISNUMBER(Data!$L151), (Data!$L151*$G151)/2000, IF(AND(ISNUMBER(Data!$H151), ISNUMBER(Data!$J151)), (Data!$H151*Data!$J151*$G151)/2000, 0)) * IF(ISNUMBER(Data!$O151), 1-Data!$O151, 1) * IF(AND($K$3="yes",ISNUMBER(Data!$Q151)),(1-Data!$Q151),1)</f>
        <v>0</v>
      </c>
      <c r="S151" s="3">
        <f>IF(OR(Data!T151="", Data!$H151="", $G151=""), 0, ((Data!T151*Data!$H151*$G151)/2000) * IF(AND(S$5="Particulate", ISNUMBER(Data!$O151)), (1-Data!$O151), 1) * IF(AND($K$3="Yes", ISNUMBER(Data!$Q151)), (1-Data!$Q151), 1))</f>
        <v>0</v>
      </c>
      <c r="T151" s="3">
        <f>IF(OR(Data!U151="", Data!$H151="", $G151=""), 0, ((Data!U151*Data!$H151*$G151)/2000) * IF(AND(T$5="Particulate", ISNUMBER(Data!$O151)), (1-Data!$O151), 1) * IF(AND($K$3="Yes", ISNUMBER(Data!$Q151)), (1-Data!$Q151), 1))</f>
        <v>0</v>
      </c>
      <c r="U151" s="3">
        <f>IF(OR(Data!V151="", Data!$H151="", $G151=""), 0, ((Data!V151*Data!$H151*$G151)/2000) * IF(AND(U$5="Particulate", ISNUMBER(Data!$O151)), (1-Data!$O151), 1) * IF(AND($K$3="Yes", ISNUMBER(Data!$Q151)), (1-Data!$Q151), 1))</f>
        <v>0</v>
      </c>
      <c r="V151" s="3">
        <f>IF(OR(Data!W151="", Data!$H151="", $G151=""), 0, ((Data!W151*Data!$H151*$G151)/2000) * IF(AND(V$5="Particulate", ISNUMBER(Data!$O151)), (1-Data!$O151), 1) * IF(AND($K$3="Yes", ISNUMBER(Data!$Q151)), (1-Data!$Q151), 1))</f>
        <v>0</v>
      </c>
      <c r="W151" s="3">
        <f>IF(OR(Data!X151="", Data!$H151="", $G151=""), 0, ((Data!X151*Data!$H151*$G151)/2000) * IF(AND(W$5="Particulate", ISNUMBER(Data!$O151)), (1-Data!$O151), 1) * IF(AND($K$3="Yes", ISNUMBER(Data!$Q151)), (1-Data!$Q151), 1))</f>
        <v>0</v>
      </c>
      <c r="X151" s="3">
        <f>IF(OR(Data!Y151="", Data!$H151="", $G151=""), 0, ((Data!Y151*Data!$H151*$G151)/2000) * IF(AND(X$5="Particulate", ISNUMBER(Data!$O151)), (1-Data!$O151), 1) * IF(AND($K$3="Yes", ISNUMBER(Data!$Q151)), (1-Data!$Q151), 1))</f>
        <v>0</v>
      </c>
      <c r="Y151" s="3">
        <f>IF(OR(Data!Z151="", Data!$H151="", $G151=""), 0, ((Data!Z151*Data!$H151*$G151)/2000) * IF(AND(Y$5="Particulate", ISNUMBER(Data!$O151)), (1-Data!$O151), 1) * IF(AND($K$3="Yes", ISNUMBER(Data!$Q151)), (1-Data!$Q151), 1))</f>
        <v>0</v>
      </c>
      <c r="Z151" s="3">
        <f>IF(OR(Data!AA151="", Data!$H151="", $G151=""), 0, ((Data!AA151*Data!$H151*$G151)/2000) * IF(AND(Z$5="Particulate", ISNUMBER(Data!$O151)), (1-Data!$O151), 1) * IF(AND($K$3="Yes", ISNUMBER(Data!$Q151)), (1-Data!$Q151), 1))</f>
        <v>0</v>
      </c>
      <c r="AA151" s="3">
        <f>IF(OR(Data!AB151="", Data!$H151="", $G151=""), 0, ((Data!AB151*Data!$H151*$G151)/2000) * IF(AND(AA$5="Particulate", ISNUMBER(Data!$O151)), (1-Data!$O151), 1) * IF(AND($K$3="Yes", ISNUMBER(Data!$Q151)), (1-Data!$Q151), 1))</f>
        <v>0</v>
      </c>
      <c r="AB151" s="3">
        <f>IF(OR(Data!AC151="", Data!$H151="", $G151=""), 0, ((Data!AC151*Data!$H151*$G151)/2000) * IF(AND(AB$5="Particulate", ISNUMBER(Data!$O151)), (1-Data!$O151), 1) * IF(AND($K$3="Yes", ISNUMBER(Data!$Q151)), (1-Data!$Q151), 1))</f>
        <v>0</v>
      </c>
      <c r="AC151" s="3">
        <f>IF(OR(Data!AD151="", Data!$H151="", $G151=""), 0, ((Data!AD151*Data!$H151*$G151)/2000) * IF(AND(AC$5="Particulate", ISNUMBER(Data!$O151)), (1-Data!$O151), 1) * IF(AND($K$3="Yes", ISNUMBER(Data!$Q151)), (1-Data!$Q151), 1))</f>
        <v>0</v>
      </c>
      <c r="AD151" s="3">
        <f>IF(OR(Data!AE151="", Data!$H151="", $G151=""), 0, ((Data!AE151*Data!$H151*$G151)/2000) * IF(AND(AD$5="Particulate", ISNUMBER(Data!$O151)), (1-Data!$O151), 1) * IF(AND($K$3="Yes", ISNUMBER(Data!$Q151)), (1-Data!$Q151), 1))</f>
        <v>0</v>
      </c>
      <c r="AE151" s="3">
        <f>IF(OR(Data!AF151="", Data!$H151="", $G151=""), 0, ((Data!AF151*Data!$H151*$G151)/2000) * IF(AND(AE$5="Particulate", ISNUMBER(Data!$O151)), (1-Data!$O151), 1) * IF(AND($K$3="Yes", ISNUMBER(Data!$Q151)), (1-Data!$Q151), 1))</f>
        <v>0</v>
      </c>
      <c r="AF151" s="3">
        <f>IF(OR(Data!AG151="", Data!$H151="", $G151=""), 0, ((Data!AG151*Data!$H151*$G151)/2000) * IF(AND(AF$5="Particulate", ISNUMBER(Data!$O151)), (1-Data!$O151), 1) * IF(AND($K$3="Yes", ISNUMBER(Data!$Q151)), (1-Data!$Q151), 1))</f>
        <v>0</v>
      </c>
      <c r="AG151" s="3">
        <f>IF(OR(Data!AH151="", Data!$H151="", $G151=""), 0, ((Data!AH151*Data!$H151*$G151)/2000) * IF(AND(AG$5="Particulate", ISNUMBER(Data!$O151)), (1-Data!$O151), 1) * IF(AND($K$3="Yes", ISNUMBER(Data!$Q151)), (1-Data!$Q151), 1))</f>
        <v>0</v>
      </c>
      <c r="AH151" s="3">
        <f>IF(OR(Data!AI151="", Data!$H151="", $G151=""), 0, ((Data!AI151*Data!$H151*$G151)/2000) * IF(AND(AH$5="Particulate", ISNUMBER(Data!$O151)), (1-Data!$O151), 1) * IF(AND($K$3="Yes", ISNUMBER(Data!$Q151)), (1-Data!$Q151), 1))</f>
        <v>0</v>
      </c>
      <c r="AI151" s="3">
        <f>IF(OR(Data!AJ151="", Data!$H151="", $G151=""), 0, ((Data!AJ151*Data!$H151*$G151)/2000) * IF(AND(AI$5="Particulate", ISNUMBER(Data!$O151)), (1-Data!$O151), 1) * IF(AND($K$3="Yes", ISNUMBER(Data!$Q151)), (1-Data!$Q151), 1))</f>
        <v>0</v>
      </c>
      <c r="AJ151" s="3">
        <f>IF(OR(Data!AK151="", Data!$H151="", $G151=""), 0, ((Data!AK151*Data!$H151*$G151)/2000) * IF(AND(AJ$5="Particulate", ISNUMBER(Data!$O151)), (1-Data!$O151), 1) * IF(AND($K$3="Yes", ISNUMBER(Data!$Q151)), (1-Data!$Q151), 1))</f>
        <v>0</v>
      </c>
      <c r="AK151" s="3">
        <f>IF(OR(Data!AL151="", Data!$H151="", $G151=""), 0, ((Data!AL151*Data!$H151*$G151)/2000) * IF(AND(AK$5="Particulate", ISNUMBER(Data!$O151)), (1-Data!$O151), 1) * IF(AND($K$3="Yes", ISNUMBER(Data!$Q151)), (1-Data!$Q151), 1))</f>
        <v>0</v>
      </c>
      <c r="AL151" s="3">
        <f>IF(OR(Data!AM151="", Data!$H151="", $G151=""), 0, ((Data!AM151*Data!$H151*$G151)/2000) * IF(AND(AL$5="Particulate", ISNUMBER(Data!$O151)), (1-Data!$O151), 1) * IF(AND($K$3="Yes", ISNUMBER(Data!$Q151)), (1-Data!$Q151), 1))</f>
        <v>0</v>
      </c>
      <c r="AM151" s="3">
        <f>IF(OR(Data!AN151="", Data!$H151="", $G151=""), 0, ((Data!AN151*Data!$H151*$G151)/2000) * IF(AND(AM$5="Particulate", ISNUMBER(Data!$O151)), (1-Data!$O151), 1) * IF(AND($K$3="Yes", ISNUMBER(Data!$Q151)), (1-Data!$Q151), 1))</f>
        <v>0</v>
      </c>
      <c r="AN151" s="3">
        <f>IF(OR(Data!AO151="", Data!$H151="", $G151=""), 0, ((Data!AO151*Data!$H151*$G151)/2000) * IF(AND(AN$5="Particulate", ISNUMBER(Data!$O151)), (1-Data!$O151), 1) * IF(AND($K$3="Yes", ISNUMBER(Data!$Q151)), (1-Data!$Q151), 1))</f>
        <v>0</v>
      </c>
      <c r="AO151" s="3">
        <f>IF(OR(Data!AP151="", Data!$H151="", $G151=""), 0, ((Data!AP151*Data!$H151*$G151)/2000) * IF(AND(AO$5="Particulate", ISNUMBER(Data!$O151)), (1-Data!$O151), 1) * IF(AND($K$3="Yes", ISNUMBER(Data!$Q151)), (1-Data!$Q151), 1))</f>
        <v>0</v>
      </c>
      <c r="AP151" s="3">
        <f>IF(OR(Data!AQ151="", Data!$H151="", $G151=""), 0, ((Data!AQ151*Data!$H151*$G151)/2000) * IF(AND(AP$5="Particulate", ISNUMBER(Data!$O151)), (1-Data!$O151), 1) * IF(AND($K$3="Yes", ISNUMBER(Data!$Q151)), (1-Data!$Q151), 1))</f>
        <v>0</v>
      </c>
      <c r="AQ151" s="3">
        <f>IF(OR(Data!AR151="", Data!$H151="", $G151=""), 0, ((Data!AR151*Data!$H151*$G151)/2000) * IF(AND(AQ$5="Particulate", ISNUMBER(Data!$O151)), (1-Data!$O151), 1) * IF(AND($K$3="Yes", ISNUMBER(Data!$Q151)), (1-Data!$Q151), 1))</f>
        <v>0</v>
      </c>
      <c r="AR151" s="3">
        <f>IF(OR(Data!AS151="", Data!$H151="", $G151=""), 0, ((Data!AS151*Data!$H151*$G151)/2000) * IF(AND(AR$5="Particulate", ISNUMBER(Data!$O151)), (1-Data!$O151), 1) * IF(AND($K$3="Yes", ISNUMBER(Data!$Q151)), (1-Data!$Q151), 1))</f>
        <v>0</v>
      </c>
      <c r="AS151" s="3">
        <f>IF(OR(Data!AT151="", Data!$H151="", $G151=""), 0, ((Data!AT151*Data!$H151*$G151)/2000) * IF(AND(AS$5="Particulate", ISNUMBER(Data!$O151)), (1-Data!$O151), 1) * IF(AND($K$3="Yes", ISNUMBER(Data!$Q151)), (1-Data!$Q151), 1))</f>
        <v>0</v>
      </c>
      <c r="AT151" s="3">
        <f>IF(OR(Data!AU151="", Data!$H151="", $G151=""), 0, ((Data!AU151*Data!$H151*$G151)/2000) * IF(AND(AT$5="Particulate", ISNUMBER(Data!$O151)), (1-Data!$O151), 1) * IF(AND($K$3="Yes", ISNUMBER(Data!$Q151)), (1-Data!$Q151), 1))</f>
        <v>0</v>
      </c>
      <c r="AU151" s="3">
        <f>IF(OR(Data!AV151="", Data!$H151="", $G151=""), 0, ((Data!AV151*Data!$H151*$G151)/2000) * IF(AND(AU$5="Particulate", ISNUMBER(Data!$O151)), (1-Data!$O151), 1) * IF(AND($K$3="Yes", ISNUMBER(Data!$Q151)), (1-Data!$Q151), 1))</f>
        <v>0</v>
      </c>
      <c r="AV151" s="3">
        <f>IF(OR(Data!AW151="", Data!$H151="", $G151=""), 0, ((Data!AW151*Data!$H151*$G151)/2000) * IF(AND(AV$5="Particulate", ISNUMBER(Data!$O151)), (1-Data!$O151), 1) * IF(AND($K$3="Yes", ISNUMBER(Data!$Q151)), (1-Data!$Q151), 1))</f>
        <v>0</v>
      </c>
      <c r="AW151" s="3">
        <f>IF(OR(Data!AX151="", Data!$H151="", $G151=""), 0, ((Data!AX151*Data!$H151*$G151)/2000) * IF(AND(AW$5="Particulate", ISNUMBER(Data!$O151)), (1-Data!$O151), 1) * IF(AND($K$3="Yes", ISNUMBER(Data!$Q151)), (1-Data!$Q151), 1))</f>
        <v>0</v>
      </c>
      <c r="AX151" s="3">
        <f>IF(OR(Data!AY151="", Data!$H151="", $G151=""), 0, ((Data!AY151*Data!$H151*$G151)/2000) * IF(AND(AX$5="Particulate", ISNUMBER(Data!$O151)), (1-Data!$O151), 1) * IF(AND($K$3="Yes", ISNUMBER(Data!$Q151)), (1-Data!$Q151), 1))</f>
        <v>0</v>
      </c>
      <c r="AY151" s="3">
        <f>IF(OR(Data!AZ151="", Data!$H151="", $G151=""), 0, ((Data!AZ151*Data!$H151*$G151)/2000) * IF(AND(AY$5="Particulate", ISNUMBER(Data!$O151)), (1-Data!$O151), 1) * IF(AND($K$3="Yes", ISNUMBER(Data!$Q151)), (1-Data!$Q151), 1))</f>
        <v>0</v>
      </c>
      <c r="AZ151" s="3">
        <f>IF(OR(Data!BA151="", Data!$H151="", $G151=""), 0, ((Data!BA151*Data!$H151*$G151)/2000) * IF(AND(AZ$5="Particulate", ISNUMBER(Data!$O151)), (1-Data!$O151), 1) * IF(AND($K$3="Yes", ISNUMBER(Data!$Q151)), (1-Data!$Q151), 1))</f>
        <v>0</v>
      </c>
      <c r="BA151" s="3">
        <f>IF(OR(Data!BB151="", Data!$H151="", $G151=""), 0, ((Data!BB151*Data!$H151*$G151)/2000) * IF(AND(BA$5="Particulate", ISNUMBER(Data!$O151)), (1-Data!$O151), 1) * IF(AND($K$3="Yes", ISNUMBER(Data!$Q151)), (1-Data!$Q151), 1))</f>
        <v>0</v>
      </c>
      <c r="BB151" s="3">
        <f>IF(OR(Data!BC151="", Data!$H151="", $G151=""), 0, ((Data!BC151*Data!$H151*$G151)/2000) * IF(AND(BB$5="Particulate", ISNUMBER(Data!$O151)), (1-Data!$O151), 1) * IF(AND($K$3="Yes", ISNUMBER(Data!$Q151)), (1-Data!$Q151), 1))</f>
        <v>0</v>
      </c>
      <c r="BC151" s="3">
        <f>IF(OR(Data!BD151="", Data!$H151="", $G151=""), 0, ((Data!BD151*Data!$H151*$G151)/2000) * IF(AND(BC$5="Particulate", ISNUMBER(Data!$O151)), (1-Data!$O151), 1) * IF(AND($K$3="Yes", ISNUMBER(Data!$Q151)), (1-Data!$Q151), 1))</f>
        <v>0</v>
      </c>
      <c r="BD151" s="3">
        <f>IF(OR(Data!BE151="", Data!$H151="", $G151=""), 0, ((Data!BE151*Data!$H151*$G151)/2000) * IF(AND(BD$5="Particulate", ISNUMBER(Data!$O151)), (1-Data!$O151), 1) * IF(AND($K$3="Yes", ISNUMBER(Data!$Q151)), (1-Data!$Q151), 1))</f>
        <v>0</v>
      </c>
      <c r="BE151" s="3">
        <f>IF(OR(Data!BF151="", Data!$H151="", $G151=""), 0, ((Data!BF151*Data!$H151*$G151)/2000) * IF(AND(BE$5="Particulate", ISNUMBER(Data!$O151)), (1-Data!$O151), 1) * IF(AND($K$3="Yes", ISNUMBER(Data!$Q151)), (1-Data!$Q151), 1))</f>
        <v>0</v>
      </c>
      <c r="BF151" s="3">
        <f>IF(OR(Data!BG151="", Data!$H151="", $G151=""), 0, ((Data!BG151*Data!$H151*$G151)/2000) * IF(AND(BF$5="Particulate", ISNUMBER(Data!$O151)), (1-Data!$O151), 1) * IF(AND($K$3="Yes", ISNUMBER(Data!$Q151)), (1-Data!$Q151), 1))</f>
        <v>0</v>
      </c>
      <c r="BG151" s="3">
        <f>IF(OR(Data!BH151="", Data!$H151="", $G151=""), 0, ((Data!BH151*Data!$H151*$G151)/2000) * IF(AND(BG$5="Particulate", ISNUMBER(Data!$O151)), (1-Data!$O151), 1) * IF(AND($K$3="Yes", ISNUMBER(Data!$Q151)), (1-Data!$Q151), 1))</f>
        <v>0</v>
      </c>
      <c r="BH151" s="3">
        <f>IF(OR(Data!BI151="", Data!$H151="", $G151=""), 0, ((Data!BI151*Data!$H151*$G151)/2000) * IF(AND(BH$5="Particulate", ISNUMBER(Data!$O151)), (1-Data!$O151), 1) * IF(AND($K$3="Yes", ISNUMBER(Data!$Q151)), (1-Data!$Q151), 1))</f>
        <v>0</v>
      </c>
      <c r="BI151" s="3">
        <f>IF(OR(Data!BJ151="", Data!$H151="", $G151=""), 0, ((Data!BJ151*Data!$H151*$G151)/2000) * IF(AND(BI$5="Particulate", ISNUMBER(Data!$O151)), (1-Data!$O151), 1) * IF(AND($K$3="Yes", ISNUMBER(Data!$Q151)), (1-Data!$Q151), 1))</f>
        <v>0</v>
      </c>
      <c r="BJ151" s="3">
        <f>IF(OR(Data!BK151="", Data!$H151="", $G151=""), 0, ((Data!BK151*Data!$H151*$G151)/2000) * IF(AND(BJ$5="Particulate", ISNUMBER(Data!$O151)), (1-Data!$O151), 1) * IF(AND($K$3="Yes", ISNUMBER(Data!$Q151)), (1-Data!$Q151), 1))</f>
        <v>0</v>
      </c>
      <c r="BK151" s="3">
        <f>IF(OR(Data!BL151="", Data!$H151="", $G151=""), 0, ((Data!BL151*Data!$H151*$G151)/2000) * IF(AND(BK$5="Particulate", ISNUMBER(Data!$O151)), (1-Data!$O151), 1) * IF(AND($K$3="Yes", ISNUMBER(Data!$Q151)), (1-Data!$Q151), 1))</f>
        <v>0</v>
      </c>
      <c r="BL151" s="3">
        <f>IF(OR(Data!BM151="", Data!$H151="", $G151=""), 0, ((Data!BM151*Data!$H151*$G151)/2000) * IF(AND(BL$5="Particulate", ISNUMBER(Data!$O151)), (1-Data!$O151), 1) * IF(AND($K$3="Yes", ISNUMBER(Data!$Q151)), (1-Data!$Q151), 1))</f>
        <v>0</v>
      </c>
      <c r="BM151" s="3">
        <f>IF(OR(Data!BN151="", Data!$H151="", $G151=""), 0, ((Data!BN151*Data!$H151*$G151)/2000) * IF(AND(BM$5="Particulate", ISNUMBER(Data!$O151)), (1-Data!$O151), 1) * IF(AND($K$3="Yes", ISNUMBER(Data!$Q151)), (1-Data!$Q151), 1))</f>
        <v>0</v>
      </c>
      <c r="BN151" s="3">
        <f>IF(OR(Data!BO151="", Data!$H151="", $G151=""), 0, ((Data!BO151*Data!$H151*$G151)/2000) * IF(AND(BN$5="Particulate", ISNUMBER(Data!$O151)), (1-Data!$O151), 1) * IF(AND($K$3="Yes", ISNUMBER(Data!$Q151)), (1-Data!$Q151), 1))</f>
        <v>0</v>
      </c>
      <c r="BO151" s="3">
        <f>IF(OR(Data!BP151="", Data!$H151="", $G151=""), 0, ((Data!BP151*Data!$H151*$G151)/2000) * IF(AND(BO$5="Particulate", ISNUMBER(Data!$O151)), (1-Data!$O151), 1) * IF(AND($K$3="Yes", ISNUMBER(Data!$Q151)), (1-Data!$Q151), 1))</f>
        <v>0</v>
      </c>
      <c r="BP151" s="3">
        <f>IF(OR(Data!BQ151="", Data!$H151="", $G151=""), 0, ((Data!BQ151*Data!$H151*$G151)/2000) * IF(AND(BP$5="Particulate", ISNUMBER(Data!$O151)), (1-Data!$O151), 1) * IF(AND($K$3="Yes", ISNUMBER(Data!$Q151)), (1-Data!$Q151), 1))</f>
        <v>0</v>
      </c>
      <c r="BQ151" s="3">
        <f>IF(OR(Data!BR151="", Data!$H151="", $G151=""), 0, ((Data!BR151*Data!$H151*$G151)/2000) * IF(AND(BQ$5="Particulate", ISNUMBER(Data!$O151)), (1-Data!$O151), 1) * IF(AND($K$3="Yes", ISNUMBER(Data!$Q151)), (1-Data!$Q151), 1))</f>
        <v>0</v>
      </c>
      <c r="BR151" s="3">
        <f>IF(OR(Data!BS151="", Data!$H151="", $G151=""), 0, ((Data!BS151*Data!$H151*$G151)/2000) * IF(AND(BR$5="Particulate", ISNUMBER(Data!$O151)), (1-Data!$O151), 1) * IF(AND($K$3="Yes", ISNUMBER(Data!$Q151)), (1-Data!$Q151), 1))</f>
        <v>0</v>
      </c>
      <c r="BS151" s="3">
        <f>IF(OR(Data!BT151="", Data!$H151="", $G151=""), 0, ((Data!BT151*Data!$H151*$G151)/2000) * IF(AND(BS$5="Particulate", ISNUMBER(Data!$O151)), (1-Data!$O151), 1) * IF(AND($K$3="Yes", ISNUMBER(Data!$Q151)), (1-Data!$Q151), 1))</f>
        <v>0</v>
      </c>
      <c r="BT151" s="3">
        <f>IF(OR(Data!BU151="", Data!$H151="", $G151=""), 0, ((Data!BU151*Data!$H151*$G151)/2000) * IF(AND(BT$5="Particulate", ISNUMBER(Data!$O151)), (1-Data!$O151), 1) * IF(AND($K$3="Yes", ISNUMBER(Data!$Q151)), (1-Data!$Q151), 1))</f>
        <v>0</v>
      </c>
      <c r="BU151" s="3">
        <f>IF(OR(Data!BV151="", Data!$H151="", $G151=""), 0, ((Data!BV151*Data!$H151*$G151)/2000) * IF(AND(BU$5="Particulate", ISNUMBER(Data!$O151)), (1-Data!$O151), 1) * IF(AND($K$3="Yes", ISNUMBER(Data!$Q151)), (1-Data!$Q151), 1))</f>
        <v>0</v>
      </c>
      <c r="BV151" s="3">
        <f>IF(OR(Data!BW151="", Data!$H151="", $G151=""), 0, ((Data!BW151*Data!$H151*$G151)/2000) * IF(AND(BV$5="Particulate", ISNUMBER(Data!$O151)), (1-Data!$O151), 1) * IF(AND($K$3="Yes", ISNUMBER(Data!$Q151)), (1-Data!$Q151), 1))</f>
        <v>0</v>
      </c>
      <c r="BW151" s="3">
        <f>IF(OR(Data!BX151="", Data!$H151="", $G151=""), 0, ((Data!BX151*Data!$H151*$G151)/2000) * IF(AND(BW$5="Particulate", ISNUMBER(Data!$O151)), (1-Data!$O151), 1) * IF(AND($K$3="Yes", ISNUMBER(Data!$Q151)), (1-Data!$Q151), 1))</f>
        <v>0</v>
      </c>
      <c r="BX151" s="3">
        <f>IF(OR(Data!BY151="", Data!$H151="", $G151=""), 0, ((Data!BY151*Data!$H151*$G151)/2000) * IF(AND(BX$5="Particulate", ISNUMBER(Data!$O151)), (1-Data!$O151), 1) * IF(AND($K$3="Yes", ISNUMBER(Data!$Q151)), (1-Data!$Q151), 1))</f>
        <v>0</v>
      </c>
      <c r="BY151" s="3">
        <f>IF(OR(Data!BZ151="", Data!$H151="", $G151=""), 0, ((Data!BZ151*Data!$H151*$G151)/2000) * IF(AND(BY$5="Particulate", ISNUMBER(Data!$O151)), (1-Data!$O151), 1) * IF(AND($K$3="Yes", ISNUMBER(Data!$Q151)), (1-Data!$Q151), 1))</f>
        <v>0</v>
      </c>
      <c r="BZ151" s="3">
        <f>IF(OR(Data!CA151="", Data!$H151="", $G151=""), 0, ((Data!CA151*Data!$H151*$G151)/2000) * IF(AND(BZ$5="Particulate", ISNUMBER(Data!$O151)), (1-Data!$O151), 1) * IF(AND($K$3="Yes", ISNUMBER(Data!$Q151)), (1-Data!$Q151), 1))</f>
        <v>0</v>
      </c>
    </row>
    <row r="152" spans="1:78" x14ac:dyDescent="0.25">
      <c r="A152" s="347">
        <f>Data!A152</f>
        <v>144</v>
      </c>
      <c r="B152" s="108">
        <f>Data!B152</f>
        <v>0</v>
      </c>
      <c r="C152" s="108">
        <f>Data!C152</f>
        <v>0</v>
      </c>
      <c r="D152" s="108">
        <f>Data!D152</f>
        <v>0</v>
      </c>
      <c r="E152" s="108">
        <f>Data!E152</f>
        <v>0</v>
      </c>
      <c r="F152" s="108">
        <f>Data!F152</f>
        <v>0</v>
      </c>
      <c r="G152" s="189"/>
      <c r="Q152" s="365">
        <f>IF(ISNUMBER(Data!$K152), (Data!$K152*$G152)/2000, IF(AND(ISNUMBER(Data!$H152), ISNUMBER(Data!$I152)), (Data!$H152*Data!$I152*$G152)/2000, 0))</f>
        <v>0</v>
      </c>
      <c r="R152" s="17">
        <f>IF(ISNUMBER(Data!$L152), (Data!$L152*$G152)/2000, IF(AND(ISNUMBER(Data!$H152), ISNUMBER(Data!$J152)), (Data!$H152*Data!$J152*$G152)/2000, 0)) * IF(ISNUMBER(Data!$O152), 1-Data!$O152, 1) * IF(AND($K$3="yes",ISNUMBER(Data!$Q152)),(1-Data!$Q152),1)</f>
        <v>0</v>
      </c>
      <c r="S152" s="3">
        <f>IF(OR(Data!T152="", Data!$H152="", $G152=""), 0, ((Data!T152*Data!$H152*$G152)/2000) * IF(AND(S$5="Particulate", ISNUMBER(Data!$O152)), (1-Data!$O152), 1) * IF(AND($K$3="Yes", ISNUMBER(Data!$Q152)), (1-Data!$Q152), 1))</f>
        <v>0</v>
      </c>
      <c r="T152" s="3">
        <f>IF(OR(Data!U152="", Data!$H152="", $G152=""), 0, ((Data!U152*Data!$H152*$G152)/2000) * IF(AND(T$5="Particulate", ISNUMBER(Data!$O152)), (1-Data!$O152), 1) * IF(AND($K$3="Yes", ISNUMBER(Data!$Q152)), (1-Data!$Q152), 1))</f>
        <v>0</v>
      </c>
      <c r="U152" s="3">
        <f>IF(OR(Data!V152="", Data!$H152="", $G152=""), 0, ((Data!V152*Data!$H152*$G152)/2000) * IF(AND(U$5="Particulate", ISNUMBER(Data!$O152)), (1-Data!$O152), 1) * IF(AND($K$3="Yes", ISNUMBER(Data!$Q152)), (1-Data!$Q152), 1))</f>
        <v>0</v>
      </c>
      <c r="V152" s="3">
        <f>IF(OR(Data!W152="", Data!$H152="", $G152=""), 0, ((Data!W152*Data!$H152*$G152)/2000) * IF(AND(V$5="Particulate", ISNUMBER(Data!$O152)), (1-Data!$O152), 1) * IF(AND($K$3="Yes", ISNUMBER(Data!$Q152)), (1-Data!$Q152), 1))</f>
        <v>0</v>
      </c>
      <c r="W152" s="3">
        <f>IF(OR(Data!X152="", Data!$H152="", $G152=""), 0, ((Data!X152*Data!$H152*$G152)/2000) * IF(AND(W$5="Particulate", ISNUMBER(Data!$O152)), (1-Data!$O152), 1) * IF(AND($K$3="Yes", ISNUMBER(Data!$Q152)), (1-Data!$Q152), 1))</f>
        <v>0</v>
      </c>
      <c r="X152" s="3">
        <f>IF(OR(Data!Y152="", Data!$H152="", $G152=""), 0, ((Data!Y152*Data!$H152*$G152)/2000) * IF(AND(X$5="Particulate", ISNUMBER(Data!$O152)), (1-Data!$O152), 1) * IF(AND($K$3="Yes", ISNUMBER(Data!$Q152)), (1-Data!$Q152), 1))</f>
        <v>0</v>
      </c>
      <c r="Y152" s="3">
        <f>IF(OR(Data!Z152="", Data!$H152="", $G152=""), 0, ((Data!Z152*Data!$H152*$G152)/2000) * IF(AND(Y$5="Particulate", ISNUMBER(Data!$O152)), (1-Data!$O152), 1) * IF(AND($K$3="Yes", ISNUMBER(Data!$Q152)), (1-Data!$Q152), 1))</f>
        <v>0</v>
      </c>
      <c r="Z152" s="3">
        <f>IF(OR(Data!AA152="", Data!$H152="", $G152=""), 0, ((Data!AA152*Data!$H152*$G152)/2000) * IF(AND(Z$5="Particulate", ISNUMBER(Data!$O152)), (1-Data!$O152), 1) * IF(AND($K$3="Yes", ISNUMBER(Data!$Q152)), (1-Data!$Q152), 1))</f>
        <v>0</v>
      </c>
      <c r="AA152" s="3">
        <f>IF(OR(Data!AB152="", Data!$H152="", $G152=""), 0, ((Data!AB152*Data!$H152*$G152)/2000) * IF(AND(AA$5="Particulate", ISNUMBER(Data!$O152)), (1-Data!$O152), 1) * IF(AND($K$3="Yes", ISNUMBER(Data!$Q152)), (1-Data!$Q152), 1))</f>
        <v>0</v>
      </c>
      <c r="AB152" s="3">
        <f>IF(OR(Data!AC152="", Data!$H152="", $G152=""), 0, ((Data!AC152*Data!$H152*$G152)/2000) * IF(AND(AB$5="Particulate", ISNUMBER(Data!$O152)), (1-Data!$O152), 1) * IF(AND($K$3="Yes", ISNUMBER(Data!$Q152)), (1-Data!$Q152), 1))</f>
        <v>0</v>
      </c>
      <c r="AC152" s="3">
        <f>IF(OR(Data!AD152="", Data!$H152="", $G152=""), 0, ((Data!AD152*Data!$H152*$G152)/2000) * IF(AND(AC$5="Particulate", ISNUMBER(Data!$O152)), (1-Data!$O152), 1) * IF(AND($K$3="Yes", ISNUMBER(Data!$Q152)), (1-Data!$Q152), 1))</f>
        <v>0</v>
      </c>
      <c r="AD152" s="3">
        <f>IF(OR(Data!AE152="", Data!$H152="", $G152=""), 0, ((Data!AE152*Data!$H152*$G152)/2000) * IF(AND(AD$5="Particulate", ISNUMBER(Data!$O152)), (1-Data!$O152), 1) * IF(AND($K$3="Yes", ISNUMBER(Data!$Q152)), (1-Data!$Q152), 1))</f>
        <v>0</v>
      </c>
      <c r="AE152" s="3">
        <f>IF(OR(Data!AF152="", Data!$H152="", $G152=""), 0, ((Data!AF152*Data!$H152*$G152)/2000) * IF(AND(AE$5="Particulate", ISNUMBER(Data!$O152)), (1-Data!$O152), 1) * IF(AND($K$3="Yes", ISNUMBER(Data!$Q152)), (1-Data!$Q152), 1))</f>
        <v>0</v>
      </c>
      <c r="AF152" s="3">
        <f>IF(OR(Data!AG152="", Data!$H152="", $G152=""), 0, ((Data!AG152*Data!$H152*$G152)/2000) * IF(AND(AF$5="Particulate", ISNUMBER(Data!$O152)), (1-Data!$O152), 1) * IF(AND($K$3="Yes", ISNUMBER(Data!$Q152)), (1-Data!$Q152), 1))</f>
        <v>0</v>
      </c>
      <c r="AG152" s="3">
        <f>IF(OR(Data!AH152="", Data!$H152="", $G152=""), 0, ((Data!AH152*Data!$H152*$G152)/2000) * IF(AND(AG$5="Particulate", ISNUMBER(Data!$O152)), (1-Data!$O152), 1) * IF(AND($K$3="Yes", ISNUMBER(Data!$Q152)), (1-Data!$Q152), 1))</f>
        <v>0</v>
      </c>
      <c r="AH152" s="3">
        <f>IF(OR(Data!AI152="", Data!$H152="", $G152=""), 0, ((Data!AI152*Data!$H152*$G152)/2000) * IF(AND(AH$5="Particulate", ISNUMBER(Data!$O152)), (1-Data!$O152), 1) * IF(AND($K$3="Yes", ISNUMBER(Data!$Q152)), (1-Data!$Q152), 1))</f>
        <v>0</v>
      </c>
      <c r="AI152" s="3">
        <f>IF(OR(Data!AJ152="", Data!$H152="", $G152=""), 0, ((Data!AJ152*Data!$H152*$G152)/2000) * IF(AND(AI$5="Particulate", ISNUMBER(Data!$O152)), (1-Data!$O152), 1) * IF(AND($K$3="Yes", ISNUMBER(Data!$Q152)), (1-Data!$Q152), 1))</f>
        <v>0</v>
      </c>
      <c r="AJ152" s="3">
        <f>IF(OR(Data!AK152="", Data!$H152="", $G152=""), 0, ((Data!AK152*Data!$H152*$G152)/2000) * IF(AND(AJ$5="Particulate", ISNUMBER(Data!$O152)), (1-Data!$O152), 1) * IF(AND($K$3="Yes", ISNUMBER(Data!$Q152)), (1-Data!$Q152), 1))</f>
        <v>0</v>
      </c>
      <c r="AK152" s="3">
        <f>IF(OR(Data!AL152="", Data!$H152="", $G152=""), 0, ((Data!AL152*Data!$H152*$G152)/2000) * IF(AND(AK$5="Particulate", ISNUMBER(Data!$O152)), (1-Data!$O152), 1) * IF(AND($K$3="Yes", ISNUMBER(Data!$Q152)), (1-Data!$Q152), 1))</f>
        <v>0</v>
      </c>
      <c r="AL152" s="3">
        <f>IF(OR(Data!AM152="", Data!$H152="", $G152=""), 0, ((Data!AM152*Data!$H152*$G152)/2000) * IF(AND(AL$5="Particulate", ISNUMBER(Data!$O152)), (1-Data!$O152), 1) * IF(AND($K$3="Yes", ISNUMBER(Data!$Q152)), (1-Data!$Q152), 1))</f>
        <v>0</v>
      </c>
      <c r="AM152" s="3">
        <f>IF(OR(Data!AN152="", Data!$H152="", $G152=""), 0, ((Data!AN152*Data!$H152*$G152)/2000) * IF(AND(AM$5="Particulate", ISNUMBER(Data!$O152)), (1-Data!$O152), 1) * IF(AND($K$3="Yes", ISNUMBER(Data!$Q152)), (1-Data!$Q152), 1))</f>
        <v>0</v>
      </c>
      <c r="AN152" s="3">
        <f>IF(OR(Data!AO152="", Data!$H152="", $G152=""), 0, ((Data!AO152*Data!$H152*$G152)/2000) * IF(AND(AN$5="Particulate", ISNUMBER(Data!$O152)), (1-Data!$O152), 1) * IF(AND($K$3="Yes", ISNUMBER(Data!$Q152)), (1-Data!$Q152), 1))</f>
        <v>0</v>
      </c>
      <c r="AO152" s="3">
        <f>IF(OR(Data!AP152="", Data!$H152="", $G152=""), 0, ((Data!AP152*Data!$H152*$G152)/2000) * IF(AND(AO$5="Particulate", ISNUMBER(Data!$O152)), (1-Data!$O152), 1) * IF(AND($K$3="Yes", ISNUMBER(Data!$Q152)), (1-Data!$Q152), 1))</f>
        <v>0</v>
      </c>
      <c r="AP152" s="3">
        <f>IF(OR(Data!AQ152="", Data!$H152="", $G152=""), 0, ((Data!AQ152*Data!$H152*$G152)/2000) * IF(AND(AP$5="Particulate", ISNUMBER(Data!$O152)), (1-Data!$O152), 1) * IF(AND($K$3="Yes", ISNUMBER(Data!$Q152)), (1-Data!$Q152), 1))</f>
        <v>0</v>
      </c>
      <c r="AQ152" s="3">
        <f>IF(OR(Data!AR152="", Data!$H152="", $G152=""), 0, ((Data!AR152*Data!$H152*$G152)/2000) * IF(AND(AQ$5="Particulate", ISNUMBER(Data!$O152)), (1-Data!$O152), 1) * IF(AND($K$3="Yes", ISNUMBER(Data!$Q152)), (1-Data!$Q152), 1))</f>
        <v>0</v>
      </c>
      <c r="AR152" s="3">
        <f>IF(OR(Data!AS152="", Data!$H152="", $G152=""), 0, ((Data!AS152*Data!$H152*$G152)/2000) * IF(AND(AR$5="Particulate", ISNUMBER(Data!$O152)), (1-Data!$O152), 1) * IF(AND($K$3="Yes", ISNUMBER(Data!$Q152)), (1-Data!$Q152), 1))</f>
        <v>0</v>
      </c>
      <c r="AS152" s="3">
        <f>IF(OR(Data!AT152="", Data!$H152="", $G152=""), 0, ((Data!AT152*Data!$H152*$G152)/2000) * IF(AND(AS$5="Particulate", ISNUMBER(Data!$O152)), (1-Data!$O152), 1) * IF(AND($K$3="Yes", ISNUMBER(Data!$Q152)), (1-Data!$Q152), 1))</f>
        <v>0</v>
      </c>
      <c r="AT152" s="3">
        <f>IF(OR(Data!AU152="", Data!$H152="", $G152=""), 0, ((Data!AU152*Data!$H152*$G152)/2000) * IF(AND(AT$5="Particulate", ISNUMBER(Data!$O152)), (1-Data!$O152), 1) * IF(AND($K$3="Yes", ISNUMBER(Data!$Q152)), (1-Data!$Q152), 1))</f>
        <v>0</v>
      </c>
      <c r="AU152" s="3">
        <f>IF(OR(Data!AV152="", Data!$H152="", $G152=""), 0, ((Data!AV152*Data!$H152*$G152)/2000) * IF(AND(AU$5="Particulate", ISNUMBER(Data!$O152)), (1-Data!$O152), 1) * IF(AND($K$3="Yes", ISNUMBER(Data!$Q152)), (1-Data!$Q152), 1))</f>
        <v>0</v>
      </c>
      <c r="AV152" s="3">
        <f>IF(OR(Data!AW152="", Data!$H152="", $G152=""), 0, ((Data!AW152*Data!$H152*$G152)/2000) * IF(AND(AV$5="Particulate", ISNUMBER(Data!$O152)), (1-Data!$O152), 1) * IF(AND($K$3="Yes", ISNUMBER(Data!$Q152)), (1-Data!$Q152), 1))</f>
        <v>0</v>
      </c>
      <c r="AW152" s="3">
        <f>IF(OR(Data!AX152="", Data!$H152="", $G152=""), 0, ((Data!AX152*Data!$H152*$G152)/2000) * IF(AND(AW$5="Particulate", ISNUMBER(Data!$O152)), (1-Data!$O152), 1) * IF(AND($K$3="Yes", ISNUMBER(Data!$Q152)), (1-Data!$Q152), 1))</f>
        <v>0</v>
      </c>
      <c r="AX152" s="3">
        <f>IF(OR(Data!AY152="", Data!$H152="", $G152=""), 0, ((Data!AY152*Data!$H152*$G152)/2000) * IF(AND(AX$5="Particulate", ISNUMBER(Data!$O152)), (1-Data!$O152), 1) * IF(AND($K$3="Yes", ISNUMBER(Data!$Q152)), (1-Data!$Q152), 1))</f>
        <v>0</v>
      </c>
      <c r="AY152" s="3">
        <f>IF(OR(Data!AZ152="", Data!$H152="", $G152=""), 0, ((Data!AZ152*Data!$H152*$G152)/2000) * IF(AND(AY$5="Particulate", ISNUMBER(Data!$O152)), (1-Data!$O152), 1) * IF(AND($K$3="Yes", ISNUMBER(Data!$Q152)), (1-Data!$Q152), 1))</f>
        <v>0</v>
      </c>
      <c r="AZ152" s="3">
        <f>IF(OR(Data!BA152="", Data!$H152="", $G152=""), 0, ((Data!BA152*Data!$H152*$G152)/2000) * IF(AND(AZ$5="Particulate", ISNUMBER(Data!$O152)), (1-Data!$O152), 1) * IF(AND($K$3="Yes", ISNUMBER(Data!$Q152)), (1-Data!$Q152), 1))</f>
        <v>0</v>
      </c>
      <c r="BA152" s="3">
        <f>IF(OR(Data!BB152="", Data!$H152="", $G152=""), 0, ((Data!BB152*Data!$H152*$G152)/2000) * IF(AND(BA$5="Particulate", ISNUMBER(Data!$O152)), (1-Data!$O152), 1) * IF(AND($K$3="Yes", ISNUMBER(Data!$Q152)), (1-Data!$Q152), 1))</f>
        <v>0</v>
      </c>
      <c r="BB152" s="3">
        <f>IF(OR(Data!BC152="", Data!$H152="", $G152=""), 0, ((Data!BC152*Data!$H152*$G152)/2000) * IF(AND(BB$5="Particulate", ISNUMBER(Data!$O152)), (1-Data!$O152), 1) * IF(AND($K$3="Yes", ISNUMBER(Data!$Q152)), (1-Data!$Q152), 1))</f>
        <v>0</v>
      </c>
      <c r="BC152" s="3">
        <f>IF(OR(Data!BD152="", Data!$H152="", $G152=""), 0, ((Data!BD152*Data!$H152*$G152)/2000) * IF(AND(BC$5="Particulate", ISNUMBER(Data!$O152)), (1-Data!$O152), 1) * IF(AND($K$3="Yes", ISNUMBER(Data!$Q152)), (1-Data!$Q152), 1))</f>
        <v>0</v>
      </c>
      <c r="BD152" s="3">
        <f>IF(OR(Data!BE152="", Data!$H152="", $G152=""), 0, ((Data!BE152*Data!$H152*$G152)/2000) * IF(AND(BD$5="Particulate", ISNUMBER(Data!$O152)), (1-Data!$O152), 1) * IF(AND($K$3="Yes", ISNUMBER(Data!$Q152)), (1-Data!$Q152), 1))</f>
        <v>0</v>
      </c>
      <c r="BE152" s="3">
        <f>IF(OR(Data!BF152="", Data!$H152="", $G152=""), 0, ((Data!BF152*Data!$H152*$G152)/2000) * IF(AND(BE$5="Particulate", ISNUMBER(Data!$O152)), (1-Data!$O152), 1) * IF(AND($K$3="Yes", ISNUMBER(Data!$Q152)), (1-Data!$Q152), 1))</f>
        <v>0</v>
      </c>
      <c r="BF152" s="3">
        <f>IF(OR(Data!BG152="", Data!$H152="", $G152=""), 0, ((Data!BG152*Data!$H152*$G152)/2000) * IF(AND(BF$5="Particulate", ISNUMBER(Data!$O152)), (1-Data!$O152), 1) * IF(AND($K$3="Yes", ISNUMBER(Data!$Q152)), (1-Data!$Q152), 1))</f>
        <v>0</v>
      </c>
      <c r="BG152" s="3">
        <f>IF(OR(Data!BH152="", Data!$H152="", $G152=""), 0, ((Data!BH152*Data!$H152*$G152)/2000) * IF(AND(BG$5="Particulate", ISNUMBER(Data!$O152)), (1-Data!$O152), 1) * IF(AND($K$3="Yes", ISNUMBER(Data!$Q152)), (1-Data!$Q152), 1))</f>
        <v>0</v>
      </c>
      <c r="BH152" s="3">
        <f>IF(OR(Data!BI152="", Data!$H152="", $G152=""), 0, ((Data!BI152*Data!$H152*$G152)/2000) * IF(AND(BH$5="Particulate", ISNUMBER(Data!$O152)), (1-Data!$O152), 1) * IF(AND($K$3="Yes", ISNUMBER(Data!$Q152)), (1-Data!$Q152), 1))</f>
        <v>0</v>
      </c>
      <c r="BI152" s="3">
        <f>IF(OR(Data!BJ152="", Data!$H152="", $G152=""), 0, ((Data!BJ152*Data!$H152*$G152)/2000) * IF(AND(BI$5="Particulate", ISNUMBER(Data!$O152)), (1-Data!$O152), 1) * IF(AND($K$3="Yes", ISNUMBER(Data!$Q152)), (1-Data!$Q152), 1))</f>
        <v>0</v>
      </c>
      <c r="BJ152" s="3">
        <f>IF(OR(Data!BK152="", Data!$H152="", $G152=""), 0, ((Data!BK152*Data!$H152*$G152)/2000) * IF(AND(BJ$5="Particulate", ISNUMBER(Data!$O152)), (1-Data!$O152), 1) * IF(AND($K$3="Yes", ISNUMBER(Data!$Q152)), (1-Data!$Q152), 1))</f>
        <v>0</v>
      </c>
      <c r="BK152" s="3">
        <f>IF(OR(Data!BL152="", Data!$H152="", $G152=""), 0, ((Data!BL152*Data!$H152*$G152)/2000) * IF(AND(BK$5="Particulate", ISNUMBER(Data!$O152)), (1-Data!$O152), 1) * IF(AND($K$3="Yes", ISNUMBER(Data!$Q152)), (1-Data!$Q152), 1))</f>
        <v>0</v>
      </c>
      <c r="BL152" s="3">
        <f>IF(OR(Data!BM152="", Data!$H152="", $G152=""), 0, ((Data!BM152*Data!$H152*$G152)/2000) * IF(AND(BL$5="Particulate", ISNUMBER(Data!$O152)), (1-Data!$O152), 1) * IF(AND($K$3="Yes", ISNUMBER(Data!$Q152)), (1-Data!$Q152), 1))</f>
        <v>0</v>
      </c>
      <c r="BM152" s="3">
        <f>IF(OR(Data!BN152="", Data!$H152="", $G152=""), 0, ((Data!BN152*Data!$H152*$G152)/2000) * IF(AND(BM$5="Particulate", ISNUMBER(Data!$O152)), (1-Data!$O152), 1) * IF(AND($K$3="Yes", ISNUMBER(Data!$Q152)), (1-Data!$Q152), 1))</f>
        <v>0</v>
      </c>
      <c r="BN152" s="3">
        <f>IF(OR(Data!BO152="", Data!$H152="", $G152=""), 0, ((Data!BO152*Data!$H152*$G152)/2000) * IF(AND(BN$5="Particulate", ISNUMBER(Data!$O152)), (1-Data!$O152), 1) * IF(AND($K$3="Yes", ISNUMBER(Data!$Q152)), (1-Data!$Q152), 1))</f>
        <v>0</v>
      </c>
      <c r="BO152" s="3">
        <f>IF(OR(Data!BP152="", Data!$H152="", $G152=""), 0, ((Data!BP152*Data!$H152*$G152)/2000) * IF(AND(BO$5="Particulate", ISNUMBER(Data!$O152)), (1-Data!$O152), 1) * IF(AND($K$3="Yes", ISNUMBER(Data!$Q152)), (1-Data!$Q152), 1))</f>
        <v>0</v>
      </c>
      <c r="BP152" s="3">
        <f>IF(OR(Data!BQ152="", Data!$H152="", $G152=""), 0, ((Data!BQ152*Data!$H152*$G152)/2000) * IF(AND(BP$5="Particulate", ISNUMBER(Data!$O152)), (1-Data!$O152), 1) * IF(AND($K$3="Yes", ISNUMBER(Data!$Q152)), (1-Data!$Q152), 1))</f>
        <v>0</v>
      </c>
      <c r="BQ152" s="3">
        <f>IF(OR(Data!BR152="", Data!$H152="", $G152=""), 0, ((Data!BR152*Data!$H152*$G152)/2000) * IF(AND(BQ$5="Particulate", ISNUMBER(Data!$O152)), (1-Data!$O152), 1) * IF(AND($K$3="Yes", ISNUMBER(Data!$Q152)), (1-Data!$Q152), 1))</f>
        <v>0</v>
      </c>
      <c r="BR152" s="3">
        <f>IF(OR(Data!BS152="", Data!$H152="", $G152=""), 0, ((Data!BS152*Data!$H152*$G152)/2000) * IF(AND(BR$5="Particulate", ISNUMBER(Data!$O152)), (1-Data!$O152), 1) * IF(AND($K$3="Yes", ISNUMBER(Data!$Q152)), (1-Data!$Q152), 1))</f>
        <v>0</v>
      </c>
      <c r="BS152" s="3">
        <f>IF(OR(Data!BT152="", Data!$H152="", $G152=""), 0, ((Data!BT152*Data!$H152*$G152)/2000) * IF(AND(BS$5="Particulate", ISNUMBER(Data!$O152)), (1-Data!$O152), 1) * IF(AND($K$3="Yes", ISNUMBER(Data!$Q152)), (1-Data!$Q152), 1))</f>
        <v>0</v>
      </c>
      <c r="BT152" s="3">
        <f>IF(OR(Data!BU152="", Data!$H152="", $G152=""), 0, ((Data!BU152*Data!$H152*$G152)/2000) * IF(AND(BT$5="Particulate", ISNUMBER(Data!$O152)), (1-Data!$O152), 1) * IF(AND($K$3="Yes", ISNUMBER(Data!$Q152)), (1-Data!$Q152), 1))</f>
        <v>0</v>
      </c>
      <c r="BU152" s="3">
        <f>IF(OR(Data!BV152="", Data!$H152="", $G152=""), 0, ((Data!BV152*Data!$H152*$G152)/2000) * IF(AND(BU$5="Particulate", ISNUMBER(Data!$O152)), (1-Data!$O152), 1) * IF(AND($K$3="Yes", ISNUMBER(Data!$Q152)), (1-Data!$Q152), 1))</f>
        <v>0</v>
      </c>
      <c r="BV152" s="3">
        <f>IF(OR(Data!BW152="", Data!$H152="", $G152=""), 0, ((Data!BW152*Data!$H152*$G152)/2000) * IF(AND(BV$5="Particulate", ISNUMBER(Data!$O152)), (1-Data!$O152), 1) * IF(AND($K$3="Yes", ISNUMBER(Data!$Q152)), (1-Data!$Q152), 1))</f>
        <v>0</v>
      </c>
      <c r="BW152" s="3">
        <f>IF(OR(Data!BX152="", Data!$H152="", $G152=""), 0, ((Data!BX152*Data!$H152*$G152)/2000) * IF(AND(BW$5="Particulate", ISNUMBER(Data!$O152)), (1-Data!$O152), 1) * IF(AND($K$3="Yes", ISNUMBER(Data!$Q152)), (1-Data!$Q152), 1))</f>
        <v>0</v>
      </c>
      <c r="BX152" s="3">
        <f>IF(OR(Data!BY152="", Data!$H152="", $G152=""), 0, ((Data!BY152*Data!$H152*$G152)/2000) * IF(AND(BX$5="Particulate", ISNUMBER(Data!$O152)), (1-Data!$O152), 1) * IF(AND($K$3="Yes", ISNUMBER(Data!$Q152)), (1-Data!$Q152), 1))</f>
        <v>0</v>
      </c>
      <c r="BY152" s="3">
        <f>IF(OR(Data!BZ152="", Data!$H152="", $G152=""), 0, ((Data!BZ152*Data!$H152*$G152)/2000) * IF(AND(BY$5="Particulate", ISNUMBER(Data!$O152)), (1-Data!$O152), 1) * IF(AND($K$3="Yes", ISNUMBER(Data!$Q152)), (1-Data!$Q152), 1))</f>
        <v>0</v>
      </c>
      <c r="BZ152" s="3">
        <f>IF(OR(Data!CA152="", Data!$H152="", $G152=""), 0, ((Data!CA152*Data!$H152*$G152)/2000) * IF(AND(BZ$5="Particulate", ISNUMBER(Data!$O152)), (1-Data!$O152), 1) * IF(AND($K$3="Yes", ISNUMBER(Data!$Q152)), (1-Data!$Q152), 1))</f>
        <v>0</v>
      </c>
    </row>
    <row r="153" spans="1:78" x14ac:dyDescent="0.25">
      <c r="A153" s="347">
        <f>Data!A153</f>
        <v>145</v>
      </c>
      <c r="B153" s="108">
        <f>Data!B153</f>
        <v>0</v>
      </c>
      <c r="C153" s="108">
        <f>Data!C153</f>
        <v>0</v>
      </c>
      <c r="D153" s="108">
        <f>Data!D153</f>
        <v>0</v>
      </c>
      <c r="E153" s="108">
        <f>Data!E153</f>
        <v>0</v>
      </c>
      <c r="F153" s="108">
        <f>Data!F153</f>
        <v>0</v>
      </c>
      <c r="G153" s="189"/>
      <c r="Q153" s="365">
        <f>IF(ISNUMBER(Data!$K153), (Data!$K153*$G153)/2000, IF(AND(ISNUMBER(Data!$H153), ISNUMBER(Data!$I153)), (Data!$H153*Data!$I153*$G153)/2000, 0))</f>
        <v>0</v>
      </c>
      <c r="R153" s="17">
        <f>IF(ISNUMBER(Data!$L153), (Data!$L153*$G153)/2000, IF(AND(ISNUMBER(Data!$H153), ISNUMBER(Data!$J153)), (Data!$H153*Data!$J153*$G153)/2000, 0)) * IF(ISNUMBER(Data!$O153), 1-Data!$O153, 1) * IF(AND($K$3="yes",ISNUMBER(Data!$Q153)),(1-Data!$Q153),1)</f>
        <v>0</v>
      </c>
      <c r="S153" s="3">
        <f>IF(OR(Data!T153="", Data!$H153="", $G153=""), 0, ((Data!T153*Data!$H153*$G153)/2000) * IF(AND(S$5="Particulate", ISNUMBER(Data!$O153)), (1-Data!$O153), 1) * IF(AND($K$3="Yes", ISNUMBER(Data!$Q153)), (1-Data!$Q153), 1))</f>
        <v>0</v>
      </c>
      <c r="T153" s="3">
        <f>IF(OR(Data!U153="", Data!$H153="", $G153=""), 0, ((Data!U153*Data!$H153*$G153)/2000) * IF(AND(T$5="Particulate", ISNUMBER(Data!$O153)), (1-Data!$O153), 1) * IF(AND($K$3="Yes", ISNUMBER(Data!$Q153)), (1-Data!$Q153), 1))</f>
        <v>0</v>
      </c>
      <c r="U153" s="3">
        <f>IF(OR(Data!V153="", Data!$H153="", $G153=""), 0, ((Data!V153*Data!$H153*$G153)/2000) * IF(AND(U$5="Particulate", ISNUMBER(Data!$O153)), (1-Data!$O153), 1) * IF(AND($K$3="Yes", ISNUMBER(Data!$Q153)), (1-Data!$Q153), 1))</f>
        <v>0</v>
      </c>
      <c r="V153" s="3">
        <f>IF(OR(Data!W153="", Data!$H153="", $G153=""), 0, ((Data!W153*Data!$H153*$G153)/2000) * IF(AND(V$5="Particulate", ISNUMBER(Data!$O153)), (1-Data!$O153), 1) * IF(AND($K$3="Yes", ISNUMBER(Data!$Q153)), (1-Data!$Q153), 1))</f>
        <v>0</v>
      </c>
      <c r="W153" s="3">
        <f>IF(OR(Data!X153="", Data!$H153="", $G153=""), 0, ((Data!X153*Data!$H153*$G153)/2000) * IF(AND(W$5="Particulate", ISNUMBER(Data!$O153)), (1-Data!$O153), 1) * IF(AND($K$3="Yes", ISNUMBER(Data!$Q153)), (1-Data!$Q153), 1))</f>
        <v>0</v>
      </c>
      <c r="X153" s="3">
        <f>IF(OR(Data!Y153="", Data!$H153="", $G153=""), 0, ((Data!Y153*Data!$H153*$G153)/2000) * IF(AND(X$5="Particulate", ISNUMBER(Data!$O153)), (1-Data!$O153), 1) * IF(AND($K$3="Yes", ISNUMBER(Data!$Q153)), (1-Data!$Q153), 1))</f>
        <v>0</v>
      </c>
      <c r="Y153" s="3">
        <f>IF(OR(Data!Z153="", Data!$H153="", $G153=""), 0, ((Data!Z153*Data!$H153*$G153)/2000) * IF(AND(Y$5="Particulate", ISNUMBER(Data!$O153)), (1-Data!$O153), 1) * IF(AND($K$3="Yes", ISNUMBER(Data!$Q153)), (1-Data!$Q153), 1))</f>
        <v>0</v>
      </c>
      <c r="Z153" s="3">
        <f>IF(OR(Data!AA153="", Data!$H153="", $G153=""), 0, ((Data!AA153*Data!$H153*$G153)/2000) * IF(AND(Z$5="Particulate", ISNUMBER(Data!$O153)), (1-Data!$O153), 1) * IF(AND($K$3="Yes", ISNUMBER(Data!$Q153)), (1-Data!$Q153), 1))</f>
        <v>0</v>
      </c>
      <c r="AA153" s="3">
        <f>IF(OR(Data!AB153="", Data!$H153="", $G153=""), 0, ((Data!AB153*Data!$H153*$G153)/2000) * IF(AND(AA$5="Particulate", ISNUMBER(Data!$O153)), (1-Data!$O153), 1) * IF(AND($K$3="Yes", ISNUMBER(Data!$Q153)), (1-Data!$Q153), 1))</f>
        <v>0</v>
      </c>
      <c r="AB153" s="3">
        <f>IF(OR(Data!AC153="", Data!$H153="", $G153=""), 0, ((Data!AC153*Data!$H153*$G153)/2000) * IF(AND(AB$5="Particulate", ISNUMBER(Data!$O153)), (1-Data!$O153), 1) * IF(AND($K$3="Yes", ISNUMBER(Data!$Q153)), (1-Data!$Q153), 1))</f>
        <v>0</v>
      </c>
      <c r="AC153" s="3">
        <f>IF(OR(Data!AD153="", Data!$H153="", $G153=""), 0, ((Data!AD153*Data!$H153*$G153)/2000) * IF(AND(AC$5="Particulate", ISNUMBER(Data!$O153)), (1-Data!$O153), 1) * IF(AND($K$3="Yes", ISNUMBER(Data!$Q153)), (1-Data!$Q153), 1))</f>
        <v>0</v>
      </c>
      <c r="AD153" s="3">
        <f>IF(OR(Data!AE153="", Data!$H153="", $G153=""), 0, ((Data!AE153*Data!$H153*$G153)/2000) * IF(AND(AD$5="Particulate", ISNUMBER(Data!$O153)), (1-Data!$O153), 1) * IF(AND($K$3="Yes", ISNUMBER(Data!$Q153)), (1-Data!$Q153), 1))</f>
        <v>0</v>
      </c>
      <c r="AE153" s="3">
        <f>IF(OR(Data!AF153="", Data!$H153="", $G153=""), 0, ((Data!AF153*Data!$H153*$G153)/2000) * IF(AND(AE$5="Particulate", ISNUMBER(Data!$O153)), (1-Data!$O153), 1) * IF(AND($K$3="Yes", ISNUMBER(Data!$Q153)), (1-Data!$Q153), 1))</f>
        <v>0</v>
      </c>
      <c r="AF153" s="3">
        <f>IF(OR(Data!AG153="", Data!$H153="", $G153=""), 0, ((Data!AG153*Data!$H153*$G153)/2000) * IF(AND(AF$5="Particulate", ISNUMBER(Data!$O153)), (1-Data!$O153), 1) * IF(AND($K$3="Yes", ISNUMBER(Data!$Q153)), (1-Data!$Q153), 1))</f>
        <v>0</v>
      </c>
      <c r="AG153" s="3">
        <f>IF(OR(Data!AH153="", Data!$H153="", $G153=""), 0, ((Data!AH153*Data!$H153*$G153)/2000) * IF(AND(AG$5="Particulate", ISNUMBER(Data!$O153)), (1-Data!$O153), 1) * IF(AND($K$3="Yes", ISNUMBER(Data!$Q153)), (1-Data!$Q153), 1))</f>
        <v>0</v>
      </c>
      <c r="AH153" s="3">
        <f>IF(OR(Data!AI153="", Data!$H153="", $G153=""), 0, ((Data!AI153*Data!$H153*$G153)/2000) * IF(AND(AH$5="Particulate", ISNUMBER(Data!$O153)), (1-Data!$O153), 1) * IF(AND($K$3="Yes", ISNUMBER(Data!$Q153)), (1-Data!$Q153), 1))</f>
        <v>0</v>
      </c>
      <c r="AI153" s="3">
        <f>IF(OR(Data!AJ153="", Data!$H153="", $G153=""), 0, ((Data!AJ153*Data!$H153*$G153)/2000) * IF(AND(AI$5="Particulate", ISNUMBER(Data!$O153)), (1-Data!$O153), 1) * IF(AND($K$3="Yes", ISNUMBER(Data!$Q153)), (1-Data!$Q153), 1))</f>
        <v>0</v>
      </c>
      <c r="AJ153" s="3">
        <f>IF(OR(Data!AK153="", Data!$H153="", $G153=""), 0, ((Data!AK153*Data!$H153*$G153)/2000) * IF(AND(AJ$5="Particulate", ISNUMBER(Data!$O153)), (1-Data!$O153), 1) * IF(AND($K$3="Yes", ISNUMBER(Data!$Q153)), (1-Data!$Q153), 1))</f>
        <v>0</v>
      </c>
      <c r="AK153" s="3">
        <f>IF(OR(Data!AL153="", Data!$H153="", $G153=""), 0, ((Data!AL153*Data!$H153*$G153)/2000) * IF(AND(AK$5="Particulate", ISNUMBER(Data!$O153)), (1-Data!$O153), 1) * IF(AND($K$3="Yes", ISNUMBER(Data!$Q153)), (1-Data!$Q153), 1))</f>
        <v>0</v>
      </c>
      <c r="AL153" s="3">
        <f>IF(OR(Data!AM153="", Data!$H153="", $G153=""), 0, ((Data!AM153*Data!$H153*$G153)/2000) * IF(AND(AL$5="Particulate", ISNUMBER(Data!$O153)), (1-Data!$O153), 1) * IF(AND($K$3="Yes", ISNUMBER(Data!$Q153)), (1-Data!$Q153), 1))</f>
        <v>0</v>
      </c>
      <c r="AM153" s="3">
        <f>IF(OR(Data!AN153="", Data!$H153="", $G153=""), 0, ((Data!AN153*Data!$H153*$G153)/2000) * IF(AND(AM$5="Particulate", ISNUMBER(Data!$O153)), (1-Data!$O153), 1) * IF(AND($K$3="Yes", ISNUMBER(Data!$Q153)), (1-Data!$Q153), 1))</f>
        <v>0</v>
      </c>
      <c r="AN153" s="3">
        <f>IF(OR(Data!AO153="", Data!$H153="", $G153=""), 0, ((Data!AO153*Data!$H153*$G153)/2000) * IF(AND(AN$5="Particulate", ISNUMBER(Data!$O153)), (1-Data!$O153), 1) * IF(AND($K$3="Yes", ISNUMBER(Data!$Q153)), (1-Data!$Q153), 1))</f>
        <v>0</v>
      </c>
      <c r="AO153" s="3">
        <f>IF(OR(Data!AP153="", Data!$H153="", $G153=""), 0, ((Data!AP153*Data!$H153*$G153)/2000) * IF(AND(AO$5="Particulate", ISNUMBER(Data!$O153)), (1-Data!$O153), 1) * IF(AND($K$3="Yes", ISNUMBER(Data!$Q153)), (1-Data!$Q153), 1))</f>
        <v>0</v>
      </c>
      <c r="AP153" s="3">
        <f>IF(OR(Data!AQ153="", Data!$H153="", $G153=""), 0, ((Data!AQ153*Data!$H153*$G153)/2000) * IF(AND(AP$5="Particulate", ISNUMBER(Data!$O153)), (1-Data!$O153), 1) * IF(AND($K$3="Yes", ISNUMBER(Data!$Q153)), (1-Data!$Q153), 1))</f>
        <v>0</v>
      </c>
      <c r="AQ153" s="3">
        <f>IF(OR(Data!AR153="", Data!$H153="", $G153=""), 0, ((Data!AR153*Data!$H153*$G153)/2000) * IF(AND(AQ$5="Particulate", ISNUMBER(Data!$O153)), (1-Data!$O153), 1) * IF(AND($K$3="Yes", ISNUMBER(Data!$Q153)), (1-Data!$Q153), 1))</f>
        <v>0</v>
      </c>
      <c r="AR153" s="3">
        <f>IF(OR(Data!AS153="", Data!$H153="", $G153=""), 0, ((Data!AS153*Data!$H153*$G153)/2000) * IF(AND(AR$5="Particulate", ISNUMBER(Data!$O153)), (1-Data!$O153), 1) * IF(AND($K$3="Yes", ISNUMBER(Data!$Q153)), (1-Data!$Q153), 1))</f>
        <v>0</v>
      </c>
      <c r="AS153" s="3">
        <f>IF(OR(Data!AT153="", Data!$H153="", $G153=""), 0, ((Data!AT153*Data!$H153*$G153)/2000) * IF(AND(AS$5="Particulate", ISNUMBER(Data!$O153)), (1-Data!$O153), 1) * IF(AND($K$3="Yes", ISNUMBER(Data!$Q153)), (1-Data!$Q153), 1))</f>
        <v>0</v>
      </c>
      <c r="AT153" s="3">
        <f>IF(OR(Data!AU153="", Data!$H153="", $G153=""), 0, ((Data!AU153*Data!$H153*$G153)/2000) * IF(AND(AT$5="Particulate", ISNUMBER(Data!$O153)), (1-Data!$O153), 1) * IF(AND($K$3="Yes", ISNUMBER(Data!$Q153)), (1-Data!$Q153), 1))</f>
        <v>0</v>
      </c>
      <c r="AU153" s="3">
        <f>IF(OR(Data!AV153="", Data!$H153="", $G153=""), 0, ((Data!AV153*Data!$H153*$G153)/2000) * IF(AND(AU$5="Particulate", ISNUMBER(Data!$O153)), (1-Data!$O153), 1) * IF(AND($K$3="Yes", ISNUMBER(Data!$Q153)), (1-Data!$Q153), 1))</f>
        <v>0</v>
      </c>
      <c r="AV153" s="3">
        <f>IF(OR(Data!AW153="", Data!$H153="", $G153=""), 0, ((Data!AW153*Data!$H153*$G153)/2000) * IF(AND(AV$5="Particulate", ISNUMBER(Data!$O153)), (1-Data!$O153), 1) * IF(AND($K$3="Yes", ISNUMBER(Data!$Q153)), (1-Data!$Q153), 1))</f>
        <v>0</v>
      </c>
      <c r="AW153" s="3">
        <f>IF(OR(Data!AX153="", Data!$H153="", $G153=""), 0, ((Data!AX153*Data!$H153*$G153)/2000) * IF(AND(AW$5="Particulate", ISNUMBER(Data!$O153)), (1-Data!$O153), 1) * IF(AND($K$3="Yes", ISNUMBER(Data!$Q153)), (1-Data!$Q153), 1))</f>
        <v>0</v>
      </c>
      <c r="AX153" s="3">
        <f>IF(OR(Data!AY153="", Data!$H153="", $G153=""), 0, ((Data!AY153*Data!$H153*$G153)/2000) * IF(AND(AX$5="Particulate", ISNUMBER(Data!$O153)), (1-Data!$O153), 1) * IF(AND($K$3="Yes", ISNUMBER(Data!$Q153)), (1-Data!$Q153), 1))</f>
        <v>0</v>
      </c>
      <c r="AY153" s="3">
        <f>IF(OR(Data!AZ153="", Data!$H153="", $G153=""), 0, ((Data!AZ153*Data!$H153*$G153)/2000) * IF(AND(AY$5="Particulate", ISNUMBER(Data!$O153)), (1-Data!$O153), 1) * IF(AND($K$3="Yes", ISNUMBER(Data!$Q153)), (1-Data!$Q153), 1))</f>
        <v>0</v>
      </c>
      <c r="AZ153" s="3">
        <f>IF(OR(Data!BA153="", Data!$H153="", $G153=""), 0, ((Data!BA153*Data!$H153*$G153)/2000) * IF(AND(AZ$5="Particulate", ISNUMBER(Data!$O153)), (1-Data!$O153), 1) * IF(AND($K$3="Yes", ISNUMBER(Data!$Q153)), (1-Data!$Q153), 1))</f>
        <v>0</v>
      </c>
      <c r="BA153" s="3">
        <f>IF(OR(Data!BB153="", Data!$H153="", $G153=""), 0, ((Data!BB153*Data!$H153*$G153)/2000) * IF(AND(BA$5="Particulate", ISNUMBER(Data!$O153)), (1-Data!$O153), 1) * IF(AND($K$3="Yes", ISNUMBER(Data!$Q153)), (1-Data!$Q153), 1))</f>
        <v>0</v>
      </c>
      <c r="BB153" s="3">
        <f>IF(OR(Data!BC153="", Data!$H153="", $G153=""), 0, ((Data!BC153*Data!$H153*$G153)/2000) * IF(AND(BB$5="Particulate", ISNUMBER(Data!$O153)), (1-Data!$O153), 1) * IF(AND($K$3="Yes", ISNUMBER(Data!$Q153)), (1-Data!$Q153), 1))</f>
        <v>0</v>
      </c>
      <c r="BC153" s="3">
        <f>IF(OR(Data!BD153="", Data!$H153="", $G153=""), 0, ((Data!BD153*Data!$H153*$G153)/2000) * IF(AND(BC$5="Particulate", ISNUMBER(Data!$O153)), (1-Data!$O153), 1) * IF(AND($K$3="Yes", ISNUMBER(Data!$Q153)), (1-Data!$Q153), 1))</f>
        <v>0</v>
      </c>
      <c r="BD153" s="3">
        <f>IF(OR(Data!BE153="", Data!$H153="", $G153=""), 0, ((Data!BE153*Data!$H153*$G153)/2000) * IF(AND(BD$5="Particulate", ISNUMBER(Data!$O153)), (1-Data!$O153), 1) * IF(AND($K$3="Yes", ISNUMBER(Data!$Q153)), (1-Data!$Q153), 1))</f>
        <v>0</v>
      </c>
      <c r="BE153" s="3">
        <f>IF(OR(Data!BF153="", Data!$H153="", $G153=""), 0, ((Data!BF153*Data!$H153*$G153)/2000) * IF(AND(BE$5="Particulate", ISNUMBER(Data!$O153)), (1-Data!$O153), 1) * IF(AND($K$3="Yes", ISNUMBER(Data!$Q153)), (1-Data!$Q153), 1))</f>
        <v>0</v>
      </c>
      <c r="BF153" s="3">
        <f>IF(OR(Data!BG153="", Data!$H153="", $G153=""), 0, ((Data!BG153*Data!$H153*$G153)/2000) * IF(AND(BF$5="Particulate", ISNUMBER(Data!$O153)), (1-Data!$O153), 1) * IF(AND($K$3="Yes", ISNUMBER(Data!$Q153)), (1-Data!$Q153), 1))</f>
        <v>0</v>
      </c>
      <c r="BG153" s="3">
        <f>IF(OR(Data!BH153="", Data!$H153="", $G153=""), 0, ((Data!BH153*Data!$H153*$G153)/2000) * IF(AND(BG$5="Particulate", ISNUMBER(Data!$O153)), (1-Data!$O153), 1) * IF(AND($K$3="Yes", ISNUMBER(Data!$Q153)), (1-Data!$Q153), 1))</f>
        <v>0</v>
      </c>
      <c r="BH153" s="3">
        <f>IF(OR(Data!BI153="", Data!$H153="", $G153=""), 0, ((Data!BI153*Data!$H153*$G153)/2000) * IF(AND(BH$5="Particulate", ISNUMBER(Data!$O153)), (1-Data!$O153), 1) * IF(AND($K$3="Yes", ISNUMBER(Data!$Q153)), (1-Data!$Q153), 1))</f>
        <v>0</v>
      </c>
      <c r="BI153" s="3">
        <f>IF(OR(Data!BJ153="", Data!$H153="", $G153=""), 0, ((Data!BJ153*Data!$H153*$G153)/2000) * IF(AND(BI$5="Particulate", ISNUMBER(Data!$O153)), (1-Data!$O153), 1) * IF(AND($K$3="Yes", ISNUMBER(Data!$Q153)), (1-Data!$Q153), 1))</f>
        <v>0</v>
      </c>
      <c r="BJ153" s="3">
        <f>IF(OR(Data!BK153="", Data!$H153="", $G153=""), 0, ((Data!BK153*Data!$H153*$G153)/2000) * IF(AND(BJ$5="Particulate", ISNUMBER(Data!$O153)), (1-Data!$O153), 1) * IF(AND($K$3="Yes", ISNUMBER(Data!$Q153)), (1-Data!$Q153), 1))</f>
        <v>0</v>
      </c>
      <c r="BK153" s="3">
        <f>IF(OR(Data!BL153="", Data!$H153="", $G153=""), 0, ((Data!BL153*Data!$H153*$G153)/2000) * IF(AND(BK$5="Particulate", ISNUMBER(Data!$O153)), (1-Data!$O153), 1) * IF(AND($K$3="Yes", ISNUMBER(Data!$Q153)), (1-Data!$Q153), 1))</f>
        <v>0</v>
      </c>
      <c r="BL153" s="3">
        <f>IF(OR(Data!BM153="", Data!$H153="", $G153=""), 0, ((Data!BM153*Data!$H153*$G153)/2000) * IF(AND(BL$5="Particulate", ISNUMBER(Data!$O153)), (1-Data!$O153), 1) * IF(AND($K$3="Yes", ISNUMBER(Data!$Q153)), (1-Data!$Q153), 1))</f>
        <v>0</v>
      </c>
      <c r="BM153" s="3">
        <f>IF(OR(Data!BN153="", Data!$H153="", $G153=""), 0, ((Data!BN153*Data!$H153*$G153)/2000) * IF(AND(BM$5="Particulate", ISNUMBER(Data!$O153)), (1-Data!$O153), 1) * IF(AND($K$3="Yes", ISNUMBER(Data!$Q153)), (1-Data!$Q153), 1))</f>
        <v>0</v>
      </c>
      <c r="BN153" s="3">
        <f>IF(OR(Data!BO153="", Data!$H153="", $G153=""), 0, ((Data!BO153*Data!$H153*$G153)/2000) * IF(AND(BN$5="Particulate", ISNUMBER(Data!$O153)), (1-Data!$O153), 1) * IF(AND($K$3="Yes", ISNUMBER(Data!$Q153)), (1-Data!$Q153), 1))</f>
        <v>0</v>
      </c>
      <c r="BO153" s="3">
        <f>IF(OR(Data!BP153="", Data!$H153="", $G153=""), 0, ((Data!BP153*Data!$H153*$G153)/2000) * IF(AND(BO$5="Particulate", ISNUMBER(Data!$O153)), (1-Data!$O153), 1) * IF(AND($K$3="Yes", ISNUMBER(Data!$Q153)), (1-Data!$Q153), 1))</f>
        <v>0</v>
      </c>
      <c r="BP153" s="3">
        <f>IF(OR(Data!BQ153="", Data!$H153="", $G153=""), 0, ((Data!BQ153*Data!$H153*$G153)/2000) * IF(AND(BP$5="Particulate", ISNUMBER(Data!$O153)), (1-Data!$O153), 1) * IF(AND($K$3="Yes", ISNUMBER(Data!$Q153)), (1-Data!$Q153), 1))</f>
        <v>0</v>
      </c>
      <c r="BQ153" s="3">
        <f>IF(OR(Data!BR153="", Data!$H153="", $G153=""), 0, ((Data!BR153*Data!$H153*$G153)/2000) * IF(AND(BQ$5="Particulate", ISNUMBER(Data!$O153)), (1-Data!$O153), 1) * IF(AND($K$3="Yes", ISNUMBER(Data!$Q153)), (1-Data!$Q153), 1))</f>
        <v>0</v>
      </c>
      <c r="BR153" s="3">
        <f>IF(OR(Data!BS153="", Data!$H153="", $G153=""), 0, ((Data!BS153*Data!$H153*$G153)/2000) * IF(AND(BR$5="Particulate", ISNUMBER(Data!$O153)), (1-Data!$O153), 1) * IF(AND($K$3="Yes", ISNUMBER(Data!$Q153)), (1-Data!$Q153), 1))</f>
        <v>0</v>
      </c>
      <c r="BS153" s="3">
        <f>IF(OR(Data!BT153="", Data!$H153="", $G153=""), 0, ((Data!BT153*Data!$H153*$G153)/2000) * IF(AND(BS$5="Particulate", ISNUMBER(Data!$O153)), (1-Data!$O153), 1) * IF(AND($K$3="Yes", ISNUMBER(Data!$Q153)), (1-Data!$Q153), 1))</f>
        <v>0</v>
      </c>
      <c r="BT153" s="3">
        <f>IF(OR(Data!BU153="", Data!$H153="", $G153=""), 0, ((Data!BU153*Data!$H153*$G153)/2000) * IF(AND(BT$5="Particulate", ISNUMBER(Data!$O153)), (1-Data!$O153), 1) * IF(AND($K$3="Yes", ISNUMBER(Data!$Q153)), (1-Data!$Q153), 1))</f>
        <v>0</v>
      </c>
      <c r="BU153" s="3">
        <f>IF(OR(Data!BV153="", Data!$H153="", $G153=""), 0, ((Data!BV153*Data!$H153*$G153)/2000) * IF(AND(BU$5="Particulate", ISNUMBER(Data!$O153)), (1-Data!$O153), 1) * IF(AND($K$3="Yes", ISNUMBER(Data!$Q153)), (1-Data!$Q153), 1))</f>
        <v>0</v>
      </c>
      <c r="BV153" s="3">
        <f>IF(OR(Data!BW153="", Data!$H153="", $G153=""), 0, ((Data!BW153*Data!$H153*$G153)/2000) * IF(AND(BV$5="Particulate", ISNUMBER(Data!$O153)), (1-Data!$O153), 1) * IF(AND($K$3="Yes", ISNUMBER(Data!$Q153)), (1-Data!$Q153), 1))</f>
        <v>0</v>
      </c>
      <c r="BW153" s="3">
        <f>IF(OR(Data!BX153="", Data!$H153="", $G153=""), 0, ((Data!BX153*Data!$H153*$G153)/2000) * IF(AND(BW$5="Particulate", ISNUMBER(Data!$O153)), (1-Data!$O153), 1) * IF(AND($K$3="Yes", ISNUMBER(Data!$Q153)), (1-Data!$Q153), 1))</f>
        <v>0</v>
      </c>
      <c r="BX153" s="3">
        <f>IF(OR(Data!BY153="", Data!$H153="", $G153=""), 0, ((Data!BY153*Data!$H153*$G153)/2000) * IF(AND(BX$5="Particulate", ISNUMBER(Data!$O153)), (1-Data!$O153), 1) * IF(AND($K$3="Yes", ISNUMBER(Data!$Q153)), (1-Data!$Q153), 1))</f>
        <v>0</v>
      </c>
      <c r="BY153" s="3">
        <f>IF(OR(Data!BZ153="", Data!$H153="", $G153=""), 0, ((Data!BZ153*Data!$H153*$G153)/2000) * IF(AND(BY$5="Particulate", ISNUMBER(Data!$O153)), (1-Data!$O153), 1) * IF(AND($K$3="Yes", ISNUMBER(Data!$Q153)), (1-Data!$Q153), 1))</f>
        <v>0</v>
      </c>
      <c r="BZ153" s="3">
        <f>IF(OR(Data!CA153="", Data!$H153="", $G153=""), 0, ((Data!CA153*Data!$H153*$G153)/2000) * IF(AND(BZ$5="Particulate", ISNUMBER(Data!$O153)), (1-Data!$O153), 1) * IF(AND($K$3="Yes", ISNUMBER(Data!$Q153)), (1-Data!$Q153), 1))</f>
        <v>0</v>
      </c>
    </row>
    <row r="154" spans="1:78" x14ac:dyDescent="0.25">
      <c r="A154" s="347">
        <f>Data!A154</f>
        <v>146</v>
      </c>
      <c r="B154" s="108">
        <f>Data!B154</f>
        <v>0</v>
      </c>
      <c r="C154" s="108">
        <f>Data!C154</f>
        <v>0</v>
      </c>
      <c r="D154" s="108">
        <f>Data!D154</f>
        <v>0</v>
      </c>
      <c r="E154" s="108">
        <f>Data!E154</f>
        <v>0</v>
      </c>
      <c r="F154" s="108">
        <f>Data!F154</f>
        <v>0</v>
      </c>
      <c r="G154" s="189"/>
      <c r="Q154" s="365">
        <f>IF(ISNUMBER(Data!$K154), (Data!$K154*$G154)/2000, IF(AND(ISNUMBER(Data!$H154), ISNUMBER(Data!$I154)), (Data!$H154*Data!$I154*$G154)/2000, 0))</f>
        <v>0</v>
      </c>
      <c r="R154" s="17">
        <f>IF(ISNUMBER(Data!$L154), (Data!$L154*$G154)/2000, IF(AND(ISNUMBER(Data!$H154), ISNUMBER(Data!$J154)), (Data!$H154*Data!$J154*$G154)/2000, 0)) * IF(ISNUMBER(Data!$O154), 1-Data!$O154, 1) * IF(AND($K$3="yes",ISNUMBER(Data!$Q154)),(1-Data!$Q154),1)</f>
        <v>0</v>
      </c>
      <c r="S154" s="3">
        <f>IF(OR(Data!T154="", Data!$H154="", $G154=""), 0, ((Data!T154*Data!$H154*$G154)/2000) * IF(AND(S$5="Particulate", ISNUMBER(Data!$O154)), (1-Data!$O154), 1) * IF(AND($K$3="Yes", ISNUMBER(Data!$Q154)), (1-Data!$Q154), 1))</f>
        <v>0</v>
      </c>
      <c r="T154" s="3">
        <f>IF(OR(Data!U154="", Data!$H154="", $G154=""), 0, ((Data!U154*Data!$H154*$G154)/2000) * IF(AND(T$5="Particulate", ISNUMBER(Data!$O154)), (1-Data!$O154), 1) * IF(AND($K$3="Yes", ISNUMBER(Data!$Q154)), (1-Data!$Q154), 1))</f>
        <v>0</v>
      </c>
      <c r="U154" s="3">
        <f>IF(OR(Data!V154="", Data!$H154="", $G154=""), 0, ((Data!V154*Data!$H154*$G154)/2000) * IF(AND(U$5="Particulate", ISNUMBER(Data!$O154)), (1-Data!$O154), 1) * IF(AND($K$3="Yes", ISNUMBER(Data!$Q154)), (1-Data!$Q154), 1))</f>
        <v>0</v>
      </c>
      <c r="V154" s="3">
        <f>IF(OR(Data!W154="", Data!$H154="", $G154=""), 0, ((Data!W154*Data!$H154*$G154)/2000) * IF(AND(V$5="Particulate", ISNUMBER(Data!$O154)), (1-Data!$O154), 1) * IF(AND($K$3="Yes", ISNUMBER(Data!$Q154)), (1-Data!$Q154), 1))</f>
        <v>0</v>
      </c>
      <c r="W154" s="3">
        <f>IF(OR(Data!X154="", Data!$H154="", $G154=""), 0, ((Data!X154*Data!$H154*$G154)/2000) * IF(AND(W$5="Particulate", ISNUMBER(Data!$O154)), (1-Data!$O154), 1) * IF(AND($K$3="Yes", ISNUMBER(Data!$Q154)), (1-Data!$Q154), 1))</f>
        <v>0</v>
      </c>
      <c r="X154" s="3">
        <f>IF(OR(Data!Y154="", Data!$H154="", $G154=""), 0, ((Data!Y154*Data!$H154*$G154)/2000) * IF(AND(X$5="Particulate", ISNUMBER(Data!$O154)), (1-Data!$O154), 1) * IF(AND($K$3="Yes", ISNUMBER(Data!$Q154)), (1-Data!$Q154), 1))</f>
        <v>0</v>
      </c>
      <c r="Y154" s="3">
        <f>IF(OR(Data!Z154="", Data!$H154="", $G154=""), 0, ((Data!Z154*Data!$H154*$G154)/2000) * IF(AND(Y$5="Particulate", ISNUMBER(Data!$O154)), (1-Data!$O154), 1) * IF(AND($K$3="Yes", ISNUMBER(Data!$Q154)), (1-Data!$Q154), 1))</f>
        <v>0</v>
      </c>
      <c r="Z154" s="3">
        <f>IF(OR(Data!AA154="", Data!$H154="", $G154=""), 0, ((Data!AA154*Data!$H154*$G154)/2000) * IF(AND(Z$5="Particulate", ISNUMBER(Data!$O154)), (1-Data!$O154), 1) * IF(AND($K$3="Yes", ISNUMBER(Data!$Q154)), (1-Data!$Q154), 1))</f>
        <v>0</v>
      </c>
      <c r="AA154" s="3">
        <f>IF(OR(Data!AB154="", Data!$H154="", $G154=""), 0, ((Data!AB154*Data!$H154*$G154)/2000) * IF(AND(AA$5="Particulate", ISNUMBER(Data!$O154)), (1-Data!$O154), 1) * IF(AND($K$3="Yes", ISNUMBER(Data!$Q154)), (1-Data!$Q154), 1))</f>
        <v>0</v>
      </c>
      <c r="AB154" s="3">
        <f>IF(OR(Data!AC154="", Data!$H154="", $G154=""), 0, ((Data!AC154*Data!$H154*$G154)/2000) * IF(AND(AB$5="Particulate", ISNUMBER(Data!$O154)), (1-Data!$O154), 1) * IF(AND($K$3="Yes", ISNUMBER(Data!$Q154)), (1-Data!$Q154), 1))</f>
        <v>0</v>
      </c>
      <c r="AC154" s="3">
        <f>IF(OR(Data!AD154="", Data!$H154="", $G154=""), 0, ((Data!AD154*Data!$H154*$G154)/2000) * IF(AND(AC$5="Particulate", ISNUMBER(Data!$O154)), (1-Data!$O154), 1) * IF(AND($K$3="Yes", ISNUMBER(Data!$Q154)), (1-Data!$Q154), 1))</f>
        <v>0</v>
      </c>
      <c r="AD154" s="3">
        <f>IF(OR(Data!AE154="", Data!$H154="", $G154=""), 0, ((Data!AE154*Data!$H154*$G154)/2000) * IF(AND(AD$5="Particulate", ISNUMBER(Data!$O154)), (1-Data!$O154), 1) * IF(AND($K$3="Yes", ISNUMBER(Data!$Q154)), (1-Data!$Q154), 1))</f>
        <v>0</v>
      </c>
      <c r="AE154" s="3">
        <f>IF(OR(Data!AF154="", Data!$H154="", $G154=""), 0, ((Data!AF154*Data!$H154*$G154)/2000) * IF(AND(AE$5="Particulate", ISNUMBER(Data!$O154)), (1-Data!$O154), 1) * IF(AND($K$3="Yes", ISNUMBER(Data!$Q154)), (1-Data!$Q154), 1))</f>
        <v>0</v>
      </c>
      <c r="AF154" s="3">
        <f>IF(OR(Data!AG154="", Data!$H154="", $G154=""), 0, ((Data!AG154*Data!$H154*$G154)/2000) * IF(AND(AF$5="Particulate", ISNUMBER(Data!$O154)), (1-Data!$O154), 1) * IF(AND($K$3="Yes", ISNUMBER(Data!$Q154)), (1-Data!$Q154), 1))</f>
        <v>0</v>
      </c>
      <c r="AG154" s="3">
        <f>IF(OR(Data!AH154="", Data!$H154="", $G154=""), 0, ((Data!AH154*Data!$H154*$G154)/2000) * IF(AND(AG$5="Particulate", ISNUMBER(Data!$O154)), (1-Data!$O154), 1) * IF(AND($K$3="Yes", ISNUMBER(Data!$Q154)), (1-Data!$Q154), 1))</f>
        <v>0</v>
      </c>
      <c r="AH154" s="3">
        <f>IF(OR(Data!AI154="", Data!$H154="", $G154=""), 0, ((Data!AI154*Data!$H154*$G154)/2000) * IF(AND(AH$5="Particulate", ISNUMBER(Data!$O154)), (1-Data!$O154), 1) * IF(AND($K$3="Yes", ISNUMBER(Data!$Q154)), (1-Data!$Q154), 1))</f>
        <v>0</v>
      </c>
      <c r="AI154" s="3">
        <f>IF(OR(Data!AJ154="", Data!$H154="", $G154=""), 0, ((Data!AJ154*Data!$H154*$G154)/2000) * IF(AND(AI$5="Particulate", ISNUMBER(Data!$O154)), (1-Data!$O154), 1) * IF(AND($K$3="Yes", ISNUMBER(Data!$Q154)), (1-Data!$Q154), 1))</f>
        <v>0</v>
      </c>
      <c r="AJ154" s="3">
        <f>IF(OR(Data!AK154="", Data!$H154="", $G154=""), 0, ((Data!AK154*Data!$H154*$G154)/2000) * IF(AND(AJ$5="Particulate", ISNUMBER(Data!$O154)), (1-Data!$O154), 1) * IF(AND($K$3="Yes", ISNUMBER(Data!$Q154)), (1-Data!$Q154), 1))</f>
        <v>0</v>
      </c>
      <c r="AK154" s="3">
        <f>IF(OR(Data!AL154="", Data!$H154="", $G154=""), 0, ((Data!AL154*Data!$H154*$G154)/2000) * IF(AND(AK$5="Particulate", ISNUMBER(Data!$O154)), (1-Data!$O154), 1) * IF(AND($K$3="Yes", ISNUMBER(Data!$Q154)), (1-Data!$Q154), 1))</f>
        <v>0</v>
      </c>
      <c r="AL154" s="3">
        <f>IF(OR(Data!AM154="", Data!$H154="", $G154=""), 0, ((Data!AM154*Data!$H154*$G154)/2000) * IF(AND(AL$5="Particulate", ISNUMBER(Data!$O154)), (1-Data!$O154), 1) * IF(AND($K$3="Yes", ISNUMBER(Data!$Q154)), (1-Data!$Q154), 1))</f>
        <v>0</v>
      </c>
      <c r="AM154" s="3">
        <f>IF(OR(Data!AN154="", Data!$H154="", $G154=""), 0, ((Data!AN154*Data!$H154*$G154)/2000) * IF(AND(AM$5="Particulate", ISNUMBER(Data!$O154)), (1-Data!$O154), 1) * IF(AND($K$3="Yes", ISNUMBER(Data!$Q154)), (1-Data!$Q154), 1))</f>
        <v>0</v>
      </c>
      <c r="AN154" s="3">
        <f>IF(OR(Data!AO154="", Data!$H154="", $G154=""), 0, ((Data!AO154*Data!$H154*$G154)/2000) * IF(AND(AN$5="Particulate", ISNUMBER(Data!$O154)), (1-Data!$O154), 1) * IF(AND($K$3="Yes", ISNUMBER(Data!$Q154)), (1-Data!$Q154), 1))</f>
        <v>0</v>
      </c>
      <c r="AO154" s="3">
        <f>IF(OR(Data!AP154="", Data!$H154="", $G154=""), 0, ((Data!AP154*Data!$H154*$G154)/2000) * IF(AND(AO$5="Particulate", ISNUMBER(Data!$O154)), (1-Data!$O154), 1) * IF(AND($K$3="Yes", ISNUMBER(Data!$Q154)), (1-Data!$Q154), 1))</f>
        <v>0</v>
      </c>
      <c r="AP154" s="3">
        <f>IF(OR(Data!AQ154="", Data!$H154="", $G154=""), 0, ((Data!AQ154*Data!$H154*$G154)/2000) * IF(AND(AP$5="Particulate", ISNUMBER(Data!$O154)), (1-Data!$O154), 1) * IF(AND($K$3="Yes", ISNUMBER(Data!$Q154)), (1-Data!$Q154), 1))</f>
        <v>0</v>
      </c>
      <c r="AQ154" s="3">
        <f>IF(OR(Data!AR154="", Data!$H154="", $G154=""), 0, ((Data!AR154*Data!$H154*$G154)/2000) * IF(AND(AQ$5="Particulate", ISNUMBER(Data!$O154)), (1-Data!$O154), 1) * IF(AND($K$3="Yes", ISNUMBER(Data!$Q154)), (1-Data!$Q154), 1))</f>
        <v>0</v>
      </c>
      <c r="AR154" s="3">
        <f>IF(OR(Data!AS154="", Data!$H154="", $G154=""), 0, ((Data!AS154*Data!$H154*$G154)/2000) * IF(AND(AR$5="Particulate", ISNUMBER(Data!$O154)), (1-Data!$O154), 1) * IF(AND($K$3="Yes", ISNUMBER(Data!$Q154)), (1-Data!$Q154), 1))</f>
        <v>0</v>
      </c>
      <c r="AS154" s="3">
        <f>IF(OR(Data!AT154="", Data!$H154="", $G154=""), 0, ((Data!AT154*Data!$H154*$G154)/2000) * IF(AND(AS$5="Particulate", ISNUMBER(Data!$O154)), (1-Data!$O154), 1) * IF(AND($K$3="Yes", ISNUMBER(Data!$Q154)), (1-Data!$Q154), 1))</f>
        <v>0</v>
      </c>
      <c r="AT154" s="3">
        <f>IF(OR(Data!AU154="", Data!$H154="", $G154=""), 0, ((Data!AU154*Data!$H154*$G154)/2000) * IF(AND(AT$5="Particulate", ISNUMBER(Data!$O154)), (1-Data!$O154), 1) * IF(AND($K$3="Yes", ISNUMBER(Data!$Q154)), (1-Data!$Q154), 1))</f>
        <v>0</v>
      </c>
      <c r="AU154" s="3">
        <f>IF(OR(Data!AV154="", Data!$H154="", $G154=""), 0, ((Data!AV154*Data!$H154*$G154)/2000) * IF(AND(AU$5="Particulate", ISNUMBER(Data!$O154)), (1-Data!$O154), 1) * IF(AND($K$3="Yes", ISNUMBER(Data!$Q154)), (1-Data!$Q154), 1))</f>
        <v>0</v>
      </c>
      <c r="AV154" s="3">
        <f>IF(OR(Data!AW154="", Data!$H154="", $G154=""), 0, ((Data!AW154*Data!$H154*$G154)/2000) * IF(AND(AV$5="Particulate", ISNUMBER(Data!$O154)), (1-Data!$O154), 1) * IF(AND($K$3="Yes", ISNUMBER(Data!$Q154)), (1-Data!$Q154), 1))</f>
        <v>0</v>
      </c>
      <c r="AW154" s="3">
        <f>IF(OR(Data!AX154="", Data!$H154="", $G154=""), 0, ((Data!AX154*Data!$H154*$G154)/2000) * IF(AND(AW$5="Particulate", ISNUMBER(Data!$O154)), (1-Data!$O154), 1) * IF(AND($K$3="Yes", ISNUMBER(Data!$Q154)), (1-Data!$Q154), 1))</f>
        <v>0</v>
      </c>
      <c r="AX154" s="3">
        <f>IF(OR(Data!AY154="", Data!$H154="", $G154=""), 0, ((Data!AY154*Data!$H154*$G154)/2000) * IF(AND(AX$5="Particulate", ISNUMBER(Data!$O154)), (1-Data!$O154), 1) * IF(AND($K$3="Yes", ISNUMBER(Data!$Q154)), (1-Data!$Q154), 1))</f>
        <v>0</v>
      </c>
      <c r="AY154" s="3">
        <f>IF(OR(Data!AZ154="", Data!$H154="", $G154=""), 0, ((Data!AZ154*Data!$H154*$G154)/2000) * IF(AND(AY$5="Particulate", ISNUMBER(Data!$O154)), (1-Data!$O154), 1) * IF(AND($K$3="Yes", ISNUMBER(Data!$Q154)), (1-Data!$Q154), 1))</f>
        <v>0</v>
      </c>
      <c r="AZ154" s="3">
        <f>IF(OR(Data!BA154="", Data!$H154="", $G154=""), 0, ((Data!BA154*Data!$H154*$G154)/2000) * IF(AND(AZ$5="Particulate", ISNUMBER(Data!$O154)), (1-Data!$O154), 1) * IF(AND($K$3="Yes", ISNUMBER(Data!$Q154)), (1-Data!$Q154), 1))</f>
        <v>0</v>
      </c>
      <c r="BA154" s="3">
        <f>IF(OR(Data!BB154="", Data!$H154="", $G154=""), 0, ((Data!BB154*Data!$H154*$G154)/2000) * IF(AND(BA$5="Particulate", ISNUMBER(Data!$O154)), (1-Data!$O154), 1) * IF(AND($K$3="Yes", ISNUMBER(Data!$Q154)), (1-Data!$Q154), 1))</f>
        <v>0</v>
      </c>
      <c r="BB154" s="3">
        <f>IF(OR(Data!BC154="", Data!$H154="", $G154=""), 0, ((Data!BC154*Data!$H154*$G154)/2000) * IF(AND(BB$5="Particulate", ISNUMBER(Data!$O154)), (1-Data!$O154), 1) * IF(AND($K$3="Yes", ISNUMBER(Data!$Q154)), (1-Data!$Q154), 1))</f>
        <v>0</v>
      </c>
      <c r="BC154" s="3">
        <f>IF(OR(Data!BD154="", Data!$H154="", $G154=""), 0, ((Data!BD154*Data!$H154*$G154)/2000) * IF(AND(BC$5="Particulate", ISNUMBER(Data!$O154)), (1-Data!$O154), 1) * IF(AND($K$3="Yes", ISNUMBER(Data!$Q154)), (1-Data!$Q154), 1))</f>
        <v>0</v>
      </c>
      <c r="BD154" s="3">
        <f>IF(OR(Data!BE154="", Data!$H154="", $G154=""), 0, ((Data!BE154*Data!$H154*$G154)/2000) * IF(AND(BD$5="Particulate", ISNUMBER(Data!$O154)), (1-Data!$O154), 1) * IF(AND($K$3="Yes", ISNUMBER(Data!$Q154)), (1-Data!$Q154), 1))</f>
        <v>0</v>
      </c>
      <c r="BE154" s="3">
        <f>IF(OR(Data!BF154="", Data!$H154="", $G154=""), 0, ((Data!BF154*Data!$H154*$G154)/2000) * IF(AND(BE$5="Particulate", ISNUMBER(Data!$O154)), (1-Data!$O154), 1) * IF(AND($K$3="Yes", ISNUMBER(Data!$Q154)), (1-Data!$Q154), 1))</f>
        <v>0</v>
      </c>
      <c r="BF154" s="3">
        <f>IF(OR(Data!BG154="", Data!$H154="", $G154=""), 0, ((Data!BG154*Data!$H154*$G154)/2000) * IF(AND(BF$5="Particulate", ISNUMBER(Data!$O154)), (1-Data!$O154), 1) * IF(AND($K$3="Yes", ISNUMBER(Data!$Q154)), (1-Data!$Q154), 1))</f>
        <v>0</v>
      </c>
      <c r="BG154" s="3">
        <f>IF(OR(Data!BH154="", Data!$H154="", $G154=""), 0, ((Data!BH154*Data!$H154*$G154)/2000) * IF(AND(BG$5="Particulate", ISNUMBER(Data!$O154)), (1-Data!$O154), 1) * IF(AND($K$3="Yes", ISNUMBER(Data!$Q154)), (1-Data!$Q154), 1))</f>
        <v>0</v>
      </c>
      <c r="BH154" s="3">
        <f>IF(OR(Data!BI154="", Data!$H154="", $G154=""), 0, ((Data!BI154*Data!$H154*$G154)/2000) * IF(AND(BH$5="Particulate", ISNUMBER(Data!$O154)), (1-Data!$O154), 1) * IF(AND($K$3="Yes", ISNUMBER(Data!$Q154)), (1-Data!$Q154), 1))</f>
        <v>0</v>
      </c>
      <c r="BI154" s="3">
        <f>IF(OR(Data!BJ154="", Data!$H154="", $G154=""), 0, ((Data!BJ154*Data!$H154*$G154)/2000) * IF(AND(BI$5="Particulate", ISNUMBER(Data!$O154)), (1-Data!$O154), 1) * IF(AND($K$3="Yes", ISNUMBER(Data!$Q154)), (1-Data!$Q154), 1))</f>
        <v>0</v>
      </c>
      <c r="BJ154" s="3">
        <f>IF(OR(Data!BK154="", Data!$H154="", $G154=""), 0, ((Data!BK154*Data!$H154*$G154)/2000) * IF(AND(BJ$5="Particulate", ISNUMBER(Data!$O154)), (1-Data!$O154), 1) * IF(AND($K$3="Yes", ISNUMBER(Data!$Q154)), (1-Data!$Q154), 1))</f>
        <v>0</v>
      </c>
      <c r="BK154" s="3">
        <f>IF(OR(Data!BL154="", Data!$H154="", $G154=""), 0, ((Data!BL154*Data!$H154*$G154)/2000) * IF(AND(BK$5="Particulate", ISNUMBER(Data!$O154)), (1-Data!$O154), 1) * IF(AND($K$3="Yes", ISNUMBER(Data!$Q154)), (1-Data!$Q154), 1))</f>
        <v>0</v>
      </c>
      <c r="BL154" s="3">
        <f>IF(OR(Data!BM154="", Data!$H154="", $G154=""), 0, ((Data!BM154*Data!$H154*$G154)/2000) * IF(AND(BL$5="Particulate", ISNUMBER(Data!$O154)), (1-Data!$O154), 1) * IF(AND($K$3="Yes", ISNUMBER(Data!$Q154)), (1-Data!$Q154), 1))</f>
        <v>0</v>
      </c>
      <c r="BM154" s="3">
        <f>IF(OR(Data!BN154="", Data!$H154="", $G154=""), 0, ((Data!BN154*Data!$H154*$G154)/2000) * IF(AND(BM$5="Particulate", ISNUMBER(Data!$O154)), (1-Data!$O154), 1) * IF(AND($K$3="Yes", ISNUMBER(Data!$Q154)), (1-Data!$Q154), 1))</f>
        <v>0</v>
      </c>
      <c r="BN154" s="3">
        <f>IF(OR(Data!BO154="", Data!$H154="", $G154=""), 0, ((Data!BO154*Data!$H154*$G154)/2000) * IF(AND(BN$5="Particulate", ISNUMBER(Data!$O154)), (1-Data!$O154), 1) * IF(AND($K$3="Yes", ISNUMBER(Data!$Q154)), (1-Data!$Q154), 1))</f>
        <v>0</v>
      </c>
      <c r="BO154" s="3">
        <f>IF(OR(Data!BP154="", Data!$H154="", $G154=""), 0, ((Data!BP154*Data!$H154*$G154)/2000) * IF(AND(BO$5="Particulate", ISNUMBER(Data!$O154)), (1-Data!$O154), 1) * IF(AND($K$3="Yes", ISNUMBER(Data!$Q154)), (1-Data!$Q154), 1))</f>
        <v>0</v>
      </c>
      <c r="BP154" s="3">
        <f>IF(OR(Data!BQ154="", Data!$H154="", $G154=""), 0, ((Data!BQ154*Data!$H154*$G154)/2000) * IF(AND(BP$5="Particulate", ISNUMBER(Data!$O154)), (1-Data!$O154), 1) * IF(AND($K$3="Yes", ISNUMBER(Data!$Q154)), (1-Data!$Q154), 1))</f>
        <v>0</v>
      </c>
      <c r="BQ154" s="3">
        <f>IF(OR(Data!BR154="", Data!$H154="", $G154=""), 0, ((Data!BR154*Data!$H154*$G154)/2000) * IF(AND(BQ$5="Particulate", ISNUMBER(Data!$O154)), (1-Data!$O154), 1) * IF(AND($K$3="Yes", ISNUMBER(Data!$Q154)), (1-Data!$Q154), 1))</f>
        <v>0</v>
      </c>
      <c r="BR154" s="3">
        <f>IF(OR(Data!BS154="", Data!$H154="", $G154=""), 0, ((Data!BS154*Data!$H154*$G154)/2000) * IF(AND(BR$5="Particulate", ISNUMBER(Data!$O154)), (1-Data!$O154), 1) * IF(AND($K$3="Yes", ISNUMBER(Data!$Q154)), (1-Data!$Q154), 1))</f>
        <v>0</v>
      </c>
      <c r="BS154" s="3">
        <f>IF(OR(Data!BT154="", Data!$H154="", $G154=""), 0, ((Data!BT154*Data!$H154*$G154)/2000) * IF(AND(BS$5="Particulate", ISNUMBER(Data!$O154)), (1-Data!$O154), 1) * IF(AND($K$3="Yes", ISNUMBER(Data!$Q154)), (1-Data!$Q154), 1))</f>
        <v>0</v>
      </c>
      <c r="BT154" s="3">
        <f>IF(OR(Data!BU154="", Data!$H154="", $G154=""), 0, ((Data!BU154*Data!$H154*$G154)/2000) * IF(AND(BT$5="Particulate", ISNUMBER(Data!$O154)), (1-Data!$O154), 1) * IF(AND($K$3="Yes", ISNUMBER(Data!$Q154)), (1-Data!$Q154), 1))</f>
        <v>0</v>
      </c>
      <c r="BU154" s="3">
        <f>IF(OR(Data!BV154="", Data!$H154="", $G154=""), 0, ((Data!BV154*Data!$H154*$G154)/2000) * IF(AND(BU$5="Particulate", ISNUMBER(Data!$O154)), (1-Data!$O154), 1) * IF(AND($K$3="Yes", ISNUMBER(Data!$Q154)), (1-Data!$Q154), 1))</f>
        <v>0</v>
      </c>
      <c r="BV154" s="3">
        <f>IF(OR(Data!BW154="", Data!$H154="", $G154=""), 0, ((Data!BW154*Data!$H154*$G154)/2000) * IF(AND(BV$5="Particulate", ISNUMBER(Data!$O154)), (1-Data!$O154), 1) * IF(AND($K$3="Yes", ISNUMBER(Data!$Q154)), (1-Data!$Q154), 1))</f>
        <v>0</v>
      </c>
      <c r="BW154" s="3">
        <f>IF(OR(Data!BX154="", Data!$H154="", $G154=""), 0, ((Data!BX154*Data!$H154*$G154)/2000) * IF(AND(BW$5="Particulate", ISNUMBER(Data!$O154)), (1-Data!$O154), 1) * IF(AND($K$3="Yes", ISNUMBER(Data!$Q154)), (1-Data!$Q154), 1))</f>
        <v>0</v>
      </c>
      <c r="BX154" s="3">
        <f>IF(OR(Data!BY154="", Data!$H154="", $G154=""), 0, ((Data!BY154*Data!$H154*$G154)/2000) * IF(AND(BX$5="Particulate", ISNUMBER(Data!$O154)), (1-Data!$O154), 1) * IF(AND($K$3="Yes", ISNUMBER(Data!$Q154)), (1-Data!$Q154), 1))</f>
        <v>0</v>
      </c>
      <c r="BY154" s="3">
        <f>IF(OR(Data!BZ154="", Data!$H154="", $G154=""), 0, ((Data!BZ154*Data!$H154*$G154)/2000) * IF(AND(BY$5="Particulate", ISNUMBER(Data!$O154)), (1-Data!$O154), 1) * IF(AND($K$3="Yes", ISNUMBER(Data!$Q154)), (1-Data!$Q154), 1))</f>
        <v>0</v>
      </c>
      <c r="BZ154" s="3">
        <f>IF(OR(Data!CA154="", Data!$H154="", $G154=""), 0, ((Data!CA154*Data!$H154*$G154)/2000) * IF(AND(BZ$5="Particulate", ISNUMBER(Data!$O154)), (1-Data!$O154), 1) * IF(AND($K$3="Yes", ISNUMBER(Data!$Q154)), (1-Data!$Q154), 1))</f>
        <v>0</v>
      </c>
    </row>
    <row r="155" spans="1:78" x14ac:dyDescent="0.25">
      <c r="A155" s="347">
        <f>Data!A155</f>
        <v>147</v>
      </c>
      <c r="B155" s="108">
        <f>Data!B155</f>
        <v>0</v>
      </c>
      <c r="C155" s="108">
        <f>Data!C155</f>
        <v>0</v>
      </c>
      <c r="D155" s="108">
        <f>Data!D155</f>
        <v>0</v>
      </c>
      <c r="E155" s="108">
        <f>Data!E155</f>
        <v>0</v>
      </c>
      <c r="F155" s="108">
        <f>Data!F155</f>
        <v>0</v>
      </c>
      <c r="G155" s="189"/>
      <c r="Q155" s="365">
        <f>IF(ISNUMBER(Data!$K155), (Data!$K155*$G155)/2000, IF(AND(ISNUMBER(Data!$H155), ISNUMBER(Data!$I155)), (Data!$H155*Data!$I155*$G155)/2000, 0))</f>
        <v>0</v>
      </c>
      <c r="R155" s="17">
        <f>IF(ISNUMBER(Data!$L155), (Data!$L155*$G155)/2000, IF(AND(ISNUMBER(Data!$H155), ISNUMBER(Data!$J155)), (Data!$H155*Data!$J155*$G155)/2000, 0)) * IF(ISNUMBER(Data!$O155), 1-Data!$O155, 1) * IF(AND($K$3="yes",ISNUMBER(Data!$Q155)),(1-Data!$Q155),1)</f>
        <v>0</v>
      </c>
      <c r="S155" s="3">
        <f>IF(OR(Data!T155="", Data!$H155="", $G155=""), 0, ((Data!T155*Data!$H155*$G155)/2000) * IF(AND(S$5="Particulate", ISNUMBER(Data!$O155)), (1-Data!$O155), 1) * IF(AND($K$3="Yes", ISNUMBER(Data!$Q155)), (1-Data!$Q155), 1))</f>
        <v>0</v>
      </c>
      <c r="T155" s="3">
        <f>IF(OR(Data!U155="", Data!$H155="", $G155=""), 0, ((Data!U155*Data!$H155*$G155)/2000) * IF(AND(T$5="Particulate", ISNUMBER(Data!$O155)), (1-Data!$O155), 1) * IF(AND($K$3="Yes", ISNUMBER(Data!$Q155)), (1-Data!$Q155), 1))</f>
        <v>0</v>
      </c>
      <c r="U155" s="3">
        <f>IF(OR(Data!V155="", Data!$H155="", $G155=""), 0, ((Data!V155*Data!$H155*$G155)/2000) * IF(AND(U$5="Particulate", ISNUMBER(Data!$O155)), (1-Data!$O155), 1) * IF(AND($K$3="Yes", ISNUMBER(Data!$Q155)), (1-Data!$Q155), 1))</f>
        <v>0</v>
      </c>
      <c r="V155" s="3">
        <f>IF(OR(Data!W155="", Data!$H155="", $G155=""), 0, ((Data!W155*Data!$H155*$G155)/2000) * IF(AND(V$5="Particulate", ISNUMBER(Data!$O155)), (1-Data!$O155), 1) * IF(AND($K$3="Yes", ISNUMBER(Data!$Q155)), (1-Data!$Q155), 1))</f>
        <v>0</v>
      </c>
      <c r="W155" s="3">
        <f>IF(OR(Data!X155="", Data!$H155="", $G155=""), 0, ((Data!X155*Data!$H155*$G155)/2000) * IF(AND(W$5="Particulate", ISNUMBER(Data!$O155)), (1-Data!$O155), 1) * IF(AND($K$3="Yes", ISNUMBER(Data!$Q155)), (1-Data!$Q155), 1))</f>
        <v>0</v>
      </c>
      <c r="X155" s="3">
        <f>IF(OR(Data!Y155="", Data!$H155="", $G155=""), 0, ((Data!Y155*Data!$H155*$G155)/2000) * IF(AND(X$5="Particulate", ISNUMBER(Data!$O155)), (1-Data!$O155), 1) * IF(AND($K$3="Yes", ISNUMBER(Data!$Q155)), (1-Data!$Q155), 1))</f>
        <v>0</v>
      </c>
      <c r="Y155" s="3">
        <f>IF(OR(Data!Z155="", Data!$H155="", $G155=""), 0, ((Data!Z155*Data!$H155*$G155)/2000) * IF(AND(Y$5="Particulate", ISNUMBER(Data!$O155)), (1-Data!$O155), 1) * IF(AND($K$3="Yes", ISNUMBER(Data!$Q155)), (1-Data!$Q155), 1))</f>
        <v>0</v>
      </c>
      <c r="Z155" s="3">
        <f>IF(OR(Data!AA155="", Data!$H155="", $G155=""), 0, ((Data!AA155*Data!$H155*$G155)/2000) * IF(AND(Z$5="Particulate", ISNUMBER(Data!$O155)), (1-Data!$O155), 1) * IF(AND($K$3="Yes", ISNUMBER(Data!$Q155)), (1-Data!$Q155), 1))</f>
        <v>0</v>
      </c>
      <c r="AA155" s="3">
        <f>IF(OR(Data!AB155="", Data!$H155="", $G155=""), 0, ((Data!AB155*Data!$H155*$G155)/2000) * IF(AND(AA$5="Particulate", ISNUMBER(Data!$O155)), (1-Data!$O155), 1) * IF(AND($K$3="Yes", ISNUMBER(Data!$Q155)), (1-Data!$Q155), 1))</f>
        <v>0</v>
      </c>
      <c r="AB155" s="3">
        <f>IF(OR(Data!AC155="", Data!$H155="", $G155=""), 0, ((Data!AC155*Data!$H155*$G155)/2000) * IF(AND(AB$5="Particulate", ISNUMBER(Data!$O155)), (1-Data!$O155), 1) * IF(AND($K$3="Yes", ISNUMBER(Data!$Q155)), (1-Data!$Q155), 1))</f>
        <v>0</v>
      </c>
      <c r="AC155" s="3">
        <f>IF(OR(Data!AD155="", Data!$H155="", $G155=""), 0, ((Data!AD155*Data!$H155*$G155)/2000) * IF(AND(AC$5="Particulate", ISNUMBER(Data!$O155)), (1-Data!$O155), 1) * IF(AND($K$3="Yes", ISNUMBER(Data!$Q155)), (1-Data!$Q155), 1))</f>
        <v>0</v>
      </c>
      <c r="AD155" s="3">
        <f>IF(OR(Data!AE155="", Data!$H155="", $G155=""), 0, ((Data!AE155*Data!$H155*$G155)/2000) * IF(AND(AD$5="Particulate", ISNUMBER(Data!$O155)), (1-Data!$O155), 1) * IF(AND($K$3="Yes", ISNUMBER(Data!$Q155)), (1-Data!$Q155), 1))</f>
        <v>0</v>
      </c>
      <c r="AE155" s="3">
        <f>IF(OR(Data!AF155="", Data!$H155="", $G155=""), 0, ((Data!AF155*Data!$H155*$G155)/2000) * IF(AND(AE$5="Particulate", ISNUMBER(Data!$O155)), (1-Data!$O155), 1) * IF(AND($K$3="Yes", ISNUMBER(Data!$Q155)), (1-Data!$Q155), 1))</f>
        <v>0</v>
      </c>
      <c r="AF155" s="3">
        <f>IF(OR(Data!AG155="", Data!$H155="", $G155=""), 0, ((Data!AG155*Data!$H155*$G155)/2000) * IF(AND(AF$5="Particulate", ISNUMBER(Data!$O155)), (1-Data!$O155), 1) * IF(AND($K$3="Yes", ISNUMBER(Data!$Q155)), (1-Data!$Q155), 1))</f>
        <v>0</v>
      </c>
      <c r="AG155" s="3">
        <f>IF(OR(Data!AH155="", Data!$H155="", $G155=""), 0, ((Data!AH155*Data!$H155*$G155)/2000) * IF(AND(AG$5="Particulate", ISNUMBER(Data!$O155)), (1-Data!$O155), 1) * IF(AND($K$3="Yes", ISNUMBER(Data!$Q155)), (1-Data!$Q155), 1))</f>
        <v>0</v>
      </c>
      <c r="AH155" s="3">
        <f>IF(OR(Data!AI155="", Data!$H155="", $G155=""), 0, ((Data!AI155*Data!$H155*$G155)/2000) * IF(AND(AH$5="Particulate", ISNUMBER(Data!$O155)), (1-Data!$O155), 1) * IF(AND($K$3="Yes", ISNUMBER(Data!$Q155)), (1-Data!$Q155), 1))</f>
        <v>0</v>
      </c>
      <c r="AI155" s="3">
        <f>IF(OR(Data!AJ155="", Data!$H155="", $G155=""), 0, ((Data!AJ155*Data!$H155*$G155)/2000) * IF(AND(AI$5="Particulate", ISNUMBER(Data!$O155)), (1-Data!$O155), 1) * IF(AND($K$3="Yes", ISNUMBER(Data!$Q155)), (1-Data!$Q155), 1))</f>
        <v>0</v>
      </c>
      <c r="AJ155" s="3">
        <f>IF(OR(Data!AK155="", Data!$H155="", $G155=""), 0, ((Data!AK155*Data!$H155*$G155)/2000) * IF(AND(AJ$5="Particulate", ISNUMBER(Data!$O155)), (1-Data!$O155), 1) * IF(AND($K$3="Yes", ISNUMBER(Data!$Q155)), (1-Data!$Q155), 1))</f>
        <v>0</v>
      </c>
      <c r="AK155" s="3">
        <f>IF(OR(Data!AL155="", Data!$H155="", $G155=""), 0, ((Data!AL155*Data!$H155*$G155)/2000) * IF(AND(AK$5="Particulate", ISNUMBER(Data!$O155)), (1-Data!$O155), 1) * IF(AND($K$3="Yes", ISNUMBER(Data!$Q155)), (1-Data!$Q155), 1))</f>
        <v>0</v>
      </c>
      <c r="AL155" s="3">
        <f>IF(OR(Data!AM155="", Data!$H155="", $G155=""), 0, ((Data!AM155*Data!$H155*$G155)/2000) * IF(AND(AL$5="Particulate", ISNUMBER(Data!$O155)), (1-Data!$O155), 1) * IF(AND($K$3="Yes", ISNUMBER(Data!$Q155)), (1-Data!$Q155), 1))</f>
        <v>0</v>
      </c>
      <c r="AM155" s="3">
        <f>IF(OR(Data!AN155="", Data!$H155="", $G155=""), 0, ((Data!AN155*Data!$H155*$G155)/2000) * IF(AND(AM$5="Particulate", ISNUMBER(Data!$O155)), (1-Data!$O155), 1) * IF(AND($K$3="Yes", ISNUMBER(Data!$Q155)), (1-Data!$Q155), 1))</f>
        <v>0</v>
      </c>
      <c r="AN155" s="3">
        <f>IF(OR(Data!AO155="", Data!$H155="", $G155=""), 0, ((Data!AO155*Data!$H155*$G155)/2000) * IF(AND(AN$5="Particulate", ISNUMBER(Data!$O155)), (1-Data!$O155), 1) * IF(AND($K$3="Yes", ISNUMBER(Data!$Q155)), (1-Data!$Q155), 1))</f>
        <v>0</v>
      </c>
      <c r="AO155" s="3">
        <f>IF(OR(Data!AP155="", Data!$H155="", $G155=""), 0, ((Data!AP155*Data!$H155*$G155)/2000) * IF(AND(AO$5="Particulate", ISNUMBER(Data!$O155)), (1-Data!$O155), 1) * IF(AND($K$3="Yes", ISNUMBER(Data!$Q155)), (1-Data!$Q155), 1))</f>
        <v>0</v>
      </c>
      <c r="AP155" s="3">
        <f>IF(OR(Data!AQ155="", Data!$H155="", $G155=""), 0, ((Data!AQ155*Data!$H155*$G155)/2000) * IF(AND(AP$5="Particulate", ISNUMBER(Data!$O155)), (1-Data!$O155), 1) * IF(AND($K$3="Yes", ISNUMBER(Data!$Q155)), (1-Data!$Q155), 1))</f>
        <v>0</v>
      </c>
      <c r="AQ155" s="3">
        <f>IF(OR(Data!AR155="", Data!$H155="", $G155=""), 0, ((Data!AR155*Data!$H155*$G155)/2000) * IF(AND(AQ$5="Particulate", ISNUMBER(Data!$O155)), (1-Data!$O155), 1) * IF(AND($K$3="Yes", ISNUMBER(Data!$Q155)), (1-Data!$Q155), 1))</f>
        <v>0</v>
      </c>
      <c r="AR155" s="3">
        <f>IF(OR(Data!AS155="", Data!$H155="", $G155=""), 0, ((Data!AS155*Data!$H155*$G155)/2000) * IF(AND(AR$5="Particulate", ISNUMBER(Data!$O155)), (1-Data!$O155), 1) * IF(AND($K$3="Yes", ISNUMBER(Data!$Q155)), (1-Data!$Q155), 1))</f>
        <v>0</v>
      </c>
      <c r="AS155" s="3">
        <f>IF(OR(Data!AT155="", Data!$H155="", $G155=""), 0, ((Data!AT155*Data!$H155*$G155)/2000) * IF(AND(AS$5="Particulate", ISNUMBER(Data!$O155)), (1-Data!$O155), 1) * IF(AND($K$3="Yes", ISNUMBER(Data!$Q155)), (1-Data!$Q155), 1))</f>
        <v>0</v>
      </c>
      <c r="AT155" s="3">
        <f>IF(OR(Data!AU155="", Data!$H155="", $G155=""), 0, ((Data!AU155*Data!$H155*$G155)/2000) * IF(AND(AT$5="Particulate", ISNUMBER(Data!$O155)), (1-Data!$O155), 1) * IF(AND($K$3="Yes", ISNUMBER(Data!$Q155)), (1-Data!$Q155), 1))</f>
        <v>0</v>
      </c>
      <c r="AU155" s="3">
        <f>IF(OR(Data!AV155="", Data!$H155="", $G155=""), 0, ((Data!AV155*Data!$H155*$G155)/2000) * IF(AND(AU$5="Particulate", ISNUMBER(Data!$O155)), (1-Data!$O155), 1) * IF(AND($K$3="Yes", ISNUMBER(Data!$Q155)), (1-Data!$Q155), 1))</f>
        <v>0</v>
      </c>
      <c r="AV155" s="3">
        <f>IF(OR(Data!AW155="", Data!$H155="", $G155=""), 0, ((Data!AW155*Data!$H155*$G155)/2000) * IF(AND(AV$5="Particulate", ISNUMBER(Data!$O155)), (1-Data!$O155), 1) * IF(AND($K$3="Yes", ISNUMBER(Data!$Q155)), (1-Data!$Q155), 1))</f>
        <v>0</v>
      </c>
      <c r="AW155" s="3">
        <f>IF(OR(Data!AX155="", Data!$H155="", $G155=""), 0, ((Data!AX155*Data!$H155*$G155)/2000) * IF(AND(AW$5="Particulate", ISNUMBER(Data!$O155)), (1-Data!$O155), 1) * IF(AND($K$3="Yes", ISNUMBER(Data!$Q155)), (1-Data!$Q155), 1))</f>
        <v>0</v>
      </c>
      <c r="AX155" s="3">
        <f>IF(OR(Data!AY155="", Data!$H155="", $G155=""), 0, ((Data!AY155*Data!$H155*$G155)/2000) * IF(AND(AX$5="Particulate", ISNUMBER(Data!$O155)), (1-Data!$O155), 1) * IF(AND($K$3="Yes", ISNUMBER(Data!$Q155)), (1-Data!$Q155), 1))</f>
        <v>0</v>
      </c>
      <c r="AY155" s="3">
        <f>IF(OR(Data!AZ155="", Data!$H155="", $G155=""), 0, ((Data!AZ155*Data!$H155*$G155)/2000) * IF(AND(AY$5="Particulate", ISNUMBER(Data!$O155)), (1-Data!$O155), 1) * IF(AND($K$3="Yes", ISNUMBER(Data!$Q155)), (1-Data!$Q155), 1))</f>
        <v>0</v>
      </c>
      <c r="AZ155" s="3">
        <f>IF(OR(Data!BA155="", Data!$H155="", $G155=""), 0, ((Data!BA155*Data!$H155*$G155)/2000) * IF(AND(AZ$5="Particulate", ISNUMBER(Data!$O155)), (1-Data!$O155), 1) * IF(AND($K$3="Yes", ISNUMBER(Data!$Q155)), (1-Data!$Q155), 1))</f>
        <v>0</v>
      </c>
      <c r="BA155" s="3">
        <f>IF(OR(Data!BB155="", Data!$H155="", $G155=""), 0, ((Data!BB155*Data!$H155*$G155)/2000) * IF(AND(BA$5="Particulate", ISNUMBER(Data!$O155)), (1-Data!$O155), 1) * IF(AND($K$3="Yes", ISNUMBER(Data!$Q155)), (1-Data!$Q155), 1))</f>
        <v>0</v>
      </c>
      <c r="BB155" s="3">
        <f>IF(OR(Data!BC155="", Data!$H155="", $G155=""), 0, ((Data!BC155*Data!$H155*$G155)/2000) * IF(AND(BB$5="Particulate", ISNUMBER(Data!$O155)), (1-Data!$O155), 1) * IF(AND($K$3="Yes", ISNUMBER(Data!$Q155)), (1-Data!$Q155), 1))</f>
        <v>0</v>
      </c>
      <c r="BC155" s="3">
        <f>IF(OR(Data!BD155="", Data!$H155="", $G155=""), 0, ((Data!BD155*Data!$H155*$G155)/2000) * IF(AND(BC$5="Particulate", ISNUMBER(Data!$O155)), (1-Data!$O155), 1) * IF(AND($K$3="Yes", ISNUMBER(Data!$Q155)), (1-Data!$Q155), 1))</f>
        <v>0</v>
      </c>
      <c r="BD155" s="3">
        <f>IF(OR(Data!BE155="", Data!$H155="", $G155=""), 0, ((Data!BE155*Data!$H155*$G155)/2000) * IF(AND(BD$5="Particulate", ISNUMBER(Data!$O155)), (1-Data!$O155), 1) * IF(AND($K$3="Yes", ISNUMBER(Data!$Q155)), (1-Data!$Q155), 1))</f>
        <v>0</v>
      </c>
      <c r="BE155" s="3">
        <f>IF(OR(Data!BF155="", Data!$H155="", $G155=""), 0, ((Data!BF155*Data!$H155*$G155)/2000) * IF(AND(BE$5="Particulate", ISNUMBER(Data!$O155)), (1-Data!$O155), 1) * IF(AND($K$3="Yes", ISNUMBER(Data!$Q155)), (1-Data!$Q155), 1))</f>
        <v>0</v>
      </c>
      <c r="BF155" s="3">
        <f>IF(OR(Data!BG155="", Data!$H155="", $G155=""), 0, ((Data!BG155*Data!$H155*$G155)/2000) * IF(AND(BF$5="Particulate", ISNUMBER(Data!$O155)), (1-Data!$O155), 1) * IF(AND($K$3="Yes", ISNUMBER(Data!$Q155)), (1-Data!$Q155), 1))</f>
        <v>0</v>
      </c>
      <c r="BG155" s="3">
        <f>IF(OR(Data!BH155="", Data!$H155="", $G155=""), 0, ((Data!BH155*Data!$H155*$G155)/2000) * IF(AND(BG$5="Particulate", ISNUMBER(Data!$O155)), (1-Data!$O155), 1) * IF(AND($K$3="Yes", ISNUMBER(Data!$Q155)), (1-Data!$Q155), 1))</f>
        <v>0</v>
      </c>
      <c r="BH155" s="3">
        <f>IF(OR(Data!BI155="", Data!$H155="", $G155=""), 0, ((Data!BI155*Data!$H155*$G155)/2000) * IF(AND(BH$5="Particulate", ISNUMBER(Data!$O155)), (1-Data!$O155), 1) * IF(AND($K$3="Yes", ISNUMBER(Data!$Q155)), (1-Data!$Q155), 1))</f>
        <v>0</v>
      </c>
      <c r="BI155" s="3">
        <f>IF(OR(Data!BJ155="", Data!$H155="", $G155=""), 0, ((Data!BJ155*Data!$H155*$G155)/2000) * IF(AND(BI$5="Particulate", ISNUMBER(Data!$O155)), (1-Data!$O155), 1) * IF(AND($K$3="Yes", ISNUMBER(Data!$Q155)), (1-Data!$Q155), 1))</f>
        <v>0</v>
      </c>
      <c r="BJ155" s="3">
        <f>IF(OR(Data!BK155="", Data!$H155="", $G155=""), 0, ((Data!BK155*Data!$H155*$G155)/2000) * IF(AND(BJ$5="Particulate", ISNUMBER(Data!$O155)), (1-Data!$O155), 1) * IF(AND($K$3="Yes", ISNUMBER(Data!$Q155)), (1-Data!$Q155), 1))</f>
        <v>0</v>
      </c>
      <c r="BK155" s="3">
        <f>IF(OR(Data!BL155="", Data!$H155="", $G155=""), 0, ((Data!BL155*Data!$H155*$G155)/2000) * IF(AND(BK$5="Particulate", ISNUMBER(Data!$O155)), (1-Data!$O155), 1) * IF(AND($K$3="Yes", ISNUMBER(Data!$Q155)), (1-Data!$Q155), 1))</f>
        <v>0</v>
      </c>
      <c r="BL155" s="3">
        <f>IF(OR(Data!BM155="", Data!$H155="", $G155=""), 0, ((Data!BM155*Data!$H155*$G155)/2000) * IF(AND(BL$5="Particulate", ISNUMBER(Data!$O155)), (1-Data!$O155), 1) * IF(AND($K$3="Yes", ISNUMBER(Data!$Q155)), (1-Data!$Q155), 1))</f>
        <v>0</v>
      </c>
      <c r="BM155" s="3">
        <f>IF(OR(Data!BN155="", Data!$H155="", $G155=""), 0, ((Data!BN155*Data!$H155*$G155)/2000) * IF(AND(BM$5="Particulate", ISNUMBER(Data!$O155)), (1-Data!$O155), 1) * IF(AND($K$3="Yes", ISNUMBER(Data!$Q155)), (1-Data!$Q155), 1))</f>
        <v>0</v>
      </c>
      <c r="BN155" s="3">
        <f>IF(OR(Data!BO155="", Data!$H155="", $G155=""), 0, ((Data!BO155*Data!$H155*$G155)/2000) * IF(AND(BN$5="Particulate", ISNUMBER(Data!$O155)), (1-Data!$O155), 1) * IF(AND($K$3="Yes", ISNUMBER(Data!$Q155)), (1-Data!$Q155), 1))</f>
        <v>0</v>
      </c>
      <c r="BO155" s="3">
        <f>IF(OR(Data!BP155="", Data!$H155="", $G155=""), 0, ((Data!BP155*Data!$H155*$G155)/2000) * IF(AND(BO$5="Particulate", ISNUMBER(Data!$O155)), (1-Data!$O155), 1) * IF(AND($K$3="Yes", ISNUMBER(Data!$Q155)), (1-Data!$Q155), 1))</f>
        <v>0</v>
      </c>
      <c r="BP155" s="3">
        <f>IF(OR(Data!BQ155="", Data!$H155="", $G155=""), 0, ((Data!BQ155*Data!$H155*$G155)/2000) * IF(AND(BP$5="Particulate", ISNUMBER(Data!$O155)), (1-Data!$O155), 1) * IF(AND($K$3="Yes", ISNUMBER(Data!$Q155)), (1-Data!$Q155), 1))</f>
        <v>0</v>
      </c>
      <c r="BQ155" s="3">
        <f>IF(OR(Data!BR155="", Data!$H155="", $G155=""), 0, ((Data!BR155*Data!$H155*$G155)/2000) * IF(AND(BQ$5="Particulate", ISNUMBER(Data!$O155)), (1-Data!$O155), 1) * IF(AND($K$3="Yes", ISNUMBER(Data!$Q155)), (1-Data!$Q155), 1))</f>
        <v>0</v>
      </c>
      <c r="BR155" s="3">
        <f>IF(OR(Data!BS155="", Data!$H155="", $G155=""), 0, ((Data!BS155*Data!$H155*$G155)/2000) * IF(AND(BR$5="Particulate", ISNUMBER(Data!$O155)), (1-Data!$O155), 1) * IF(AND($K$3="Yes", ISNUMBER(Data!$Q155)), (1-Data!$Q155), 1))</f>
        <v>0</v>
      </c>
      <c r="BS155" s="3">
        <f>IF(OR(Data!BT155="", Data!$H155="", $G155=""), 0, ((Data!BT155*Data!$H155*$G155)/2000) * IF(AND(BS$5="Particulate", ISNUMBER(Data!$O155)), (1-Data!$O155), 1) * IF(AND($K$3="Yes", ISNUMBER(Data!$Q155)), (1-Data!$Q155), 1))</f>
        <v>0</v>
      </c>
      <c r="BT155" s="3">
        <f>IF(OR(Data!BU155="", Data!$H155="", $G155=""), 0, ((Data!BU155*Data!$H155*$G155)/2000) * IF(AND(BT$5="Particulate", ISNUMBER(Data!$O155)), (1-Data!$O155), 1) * IF(AND($K$3="Yes", ISNUMBER(Data!$Q155)), (1-Data!$Q155), 1))</f>
        <v>0</v>
      </c>
      <c r="BU155" s="3">
        <f>IF(OR(Data!BV155="", Data!$H155="", $G155=""), 0, ((Data!BV155*Data!$H155*$G155)/2000) * IF(AND(BU$5="Particulate", ISNUMBER(Data!$O155)), (1-Data!$O155), 1) * IF(AND($K$3="Yes", ISNUMBER(Data!$Q155)), (1-Data!$Q155), 1))</f>
        <v>0</v>
      </c>
      <c r="BV155" s="3">
        <f>IF(OR(Data!BW155="", Data!$H155="", $G155=""), 0, ((Data!BW155*Data!$H155*$G155)/2000) * IF(AND(BV$5="Particulate", ISNUMBER(Data!$O155)), (1-Data!$O155), 1) * IF(AND($K$3="Yes", ISNUMBER(Data!$Q155)), (1-Data!$Q155), 1))</f>
        <v>0</v>
      </c>
      <c r="BW155" s="3">
        <f>IF(OR(Data!BX155="", Data!$H155="", $G155=""), 0, ((Data!BX155*Data!$H155*$G155)/2000) * IF(AND(BW$5="Particulate", ISNUMBER(Data!$O155)), (1-Data!$O155), 1) * IF(AND($K$3="Yes", ISNUMBER(Data!$Q155)), (1-Data!$Q155), 1))</f>
        <v>0</v>
      </c>
      <c r="BX155" s="3">
        <f>IF(OR(Data!BY155="", Data!$H155="", $G155=""), 0, ((Data!BY155*Data!$H155*$G155)/2000) * IF(AND(BX$5="Particulate", ISNUMBER(Data!$O155)), (1-Data!$O155), 1) * IF(AND($K$3="Yes", ISNUMBER(Data!$Q155)), (1-Data!$Q155), 1))</f>
        <v>0</v>
      </c>
      <c r="BY155" s="3">
        <f>IF(OR(Data!BZ155="", Data!$H155="", $G155=""), 0, ((Data!BZ155*Data!$H155*$G155)/2000) * IF(AND(BY$5="Particulate", ISNUMBER(Data!$O155)), (1-Data!$O155), 1) * IF(AND($K$3="Yes", ISNUMBER(Data!$Q155)), (1-Data!$Q155), 1))</f>
        <v>0</v>
      </c>
      <c r="BZ155" s="3">
        <f>IF(OR(Data!CA155="", Data!$H155="", $G155=""), 0, ((Data!CA155*Data!$H155*$G155)/2000) * IF(AND(BZ$5="Particulate", ISNUMBER(Data!$O155)), (1-Data!$O155), 1) * IF(AND($K$3="Yes", ISNUMBER(Data!$Q155)), (1-Data!$Q155), 1))</f>
        <v>0</v>
      </c>
    </row>
    <row r="156" spans="1:78" x14ac:dyDescent="0.25">
      <c r="A156" s="347">
        <f>Data!A156</f>
        <v>148</v>
      </c>
      <c r="B156" s="108">
        <f>Data!B156</f>
        <v>0</v>
      </c>
      <c r="C156" s="108">
        <f>Data!C156</f>
        <v>0</v>
      </c>
      <c r="D156" s="108">
        <f>Data!D156</f>
        <v>0</v>
      </c>
      <c r="E156" s="108">
        <f>Data!E156</f>
        <v>0</v>
      </c>
      <c r="F156" s="108">
        <f>Data!F156</f>
        <v>0</v>
      </c>
      <c r="G156" s="189"/>
      <c r="Q156" s="365">
        <f>IF(ISNUMBER(Data!$K156), (Data!$K156*$G156)/2000, IF(AND(ISNUMBER(Data!$H156), ISNUMBER(Data!$I156)), (Data!$H156*Data!$I156*$G156)/2000, 0))</f>
        <v>0</v>
      </c>
      <c r="R156" s="17">
        <f>IF(ISNUMBER(Data!$L156), (Data!$L156*$G156)/2000, IF(AND(ISNUMBER(Data!$H156), ISNUMBER(Data!$J156)), (Data!$H156*Data!$J156*$G156)/2000, 0)) * IF(ISNUMBER(Data!$O156), 1-Data!$O156, 1) * IF(AND($K$3="yes",ISNUMBER(Data!$Q156)),(1-Data!$Q156),1)</f>
        <v>0</v>
      </c>
      <c r="S156" s="3">
        <f>IF(OR(Data!T156="", Data!$H156="", $G156=""), 0, ((Data!T156*Data!$H156*$G156)/2000) * IF(AND(S$5="Particulate", ISNUMBER(Data!$O156)), (1-Data!$O156), 1) * IF(AND($K$3="Yes", ISNUMBER(Data!$Q156)), (1-Data!$Q156), 1))</f>
        <v>0</v>
      </c>
      <c r="T156" s="3">
        <f>IF(OR(Data!U156="", Data!$H156="", $G156=""), 0, ((Data!U156*Data!$H156*$G156)/2000) * IF(AND(T$5="Particulate", ISNUMBER(Data!$O156)), (1-Data!$O156), 1) * IF(AND($K$3="Yes", ISNUMBER(Data!$Q156)), (1-Data!$Q156), 1))</f>
        <v>0</v>
      </c>
      <c r="U156" s="3">
        <f>IF(OR(Data!V156="", Data!$H156="", $G156=""), 0, ((Data!V156*Data!$H156*$G156)/2000) * IF(AND(U$5="Particulate", ISNUMBER(Data!$O156)), (1-Data!$O156), 1) * IF(AND($K$3="Yes", ISNUMBER(Data!$Q156)), (1-Data!$Q156), 1))</f>
        <v>0</v>
      </c>
      <c r="V156" s="3">
        <f>IF(OR(Data!W156="", Data!$H156="", $G156=""), 0, ((Data!W156*Data!$H156*$G156)/2000) * IF(AND(V$5="Particulate", ISNUMBER(Data!$O156)), (1-Data!$O156), 1) * IF(AND($K$3="Yes", ISNUMBER(Data!$Q156)), (1-Data!$Q156), 1))</f>
        <v>0</v>
      </c>
      <c r="W156" s="3">
        <f>IF(OR(Data!X156="", Data!$H156="", $G156=""), 0, ((Data!X156*Data!$H156*$G156)/2000) * IF(AND(W$5="Particulate", ISNUMBER(Data!$O156)), (1-Data!$O156), 1) * IF(AND($K$3="Yes", ISNUMBER(Data!$Q156)), (1-Data!$Q156), 1))</f>
        <v>0</v>
      </c>
      <c r="X156" s="3">
        <f>IF(OR(Data!Y156="", Data!$H156="", $G156=""), 0, ((Data!Y156*Data!$H156*$G156)/2000) * IF(AND(X$5="Particulate", ISNUMBER(Data!$O156)), (1-Data!$O156), 1) * IF(AND($K$3="Yes", ISNUMBER(Data!$Q156)), (1-Data!$Q156), 1))</f>
        <v>0</v>
      </c>
      <c r="Y156" s="3">
        <f>IF(OR(Data!Z156="", Data!$H156="", $G156=""), 0, ((Data!Z156*Data!$H156*$G156)/2000) * IF(AND(Y$5="Particulate", ISNUMBER(Data!$O156)), (1-Data!$O156), 1) * IF(AND($K$3="Yes", ISNUMBER(Data!$Q156)), (1-Data!$Q156), 1))</f>
        <v>0</v>
      </c>
      <c r="Z156" s="3">
        <f>IF(OR(Data!AA156="", Data!$H156="", $G156=""), 0, ((Data!AA156*Data!$H156*$G156)/2000) * IF(AND(Z$5="Particulate", ISNUMBER(Data!$O156)), (1-Data!$O156), 1) * IF(AND($K$3="Yes", ISNUMBER(Data!$Q156)), (1-Data!$Q156), 1))</f>
        <v>0</v>
      </c>
      <c r="AA156" s="3">
        <f>IF(OR(Data!AB156="", Data!$H156="", $G156=""), 0, ((Data!AB156*Data!$H156*$G156)/2000) * IF(AND(AA$5="Particulate", ISNUMBER(Data!$O156)), (1-Data!$O156), 1) * IF(AND($K$3="Yes", ISNUMBER(Data!$Q156)), (1-Data!$Q156), 1))</f>
        <v>0</v>
      </c>
      <c r="AB156" s="3">
        <f>IF(OR(Data!AC156="", Data!$H156="", $G156=""), 0, ((Data!AC156*Data!$H156*$G156)/2000) * IF(AND(AB$5="Particulate", ISNUMBER(Data!$O156)), (1-Data!$O156), 1) * IF(AND($K$3="Yes", ISNUMBER(Data!$Q156)), (1-Data!$Q156), 1))</f>
        <v>0</v>
      </c>
      <c r="AC156" s="3">
        <f>IF(OR(Data!AD156="", Data!$H156="", $G156=""), 0, ((Data!AD156*Data!$H156*$G156)/2000) * IF(AND(AC$5="Particulate", ISNUMBER(Data!$O156)), (1-Data!$O156), 1) * IF(AND($K$3="Yes", ISNUMBER(Data!$Q156)), (1-Data!$Q156), 1))</f>
        <v>0</v>
      </c>
      <c r="AD156" s="3">
        <f>IF(OR(Data!AE156="", Data!$H156="", $G156=""), 0, ((Data!AE156*Data!$H156*$G156)/2000) * IF(AND(AD$5="Particulate", ISNUMBER(Data!$O156)), (1-Data!$O156), 1) * IF(AND($K$3="Yes", ISNUMBER(Data!$Q156)), (1-Data!$Q156), 1))</f>
        <v>0</v>
      </c>
      <c r="AE156" s="3">
        <f>IF(OR(Data!AF156="", Data!$H156="", $G156=""), 0, ((Data!AF156*Data!$H156*$G156)/2000) * IF(AND(AE$5="Particulate", ISNUMBER(Data!$O156)), (1-Data!$O156), 1) * IF(AND($K$3="Yes", ISNUMBER(Data!$Q156)), (1-Data!$Q156), 1))</f>
        <v>0</v>
      </c>
      <c r="AF156" s="3">
        <f>IF(OR(Data!AG156="", Data!$H156="", $G156=""), 0, ((Data!AG156*Data!$H156*$G156)/2000) * IF(AND(AF$5="Particulate", ISNUMBER(Data!$O156)), (1-Data!$O156), 1) * IF(AND($K$3="Yes", ISNUMBER(Data!$Q156)), (1-Data!$Q156), 1))</f>
        <v>0</v>
      </c>
      <c r="AG156" s="3">
        <f>IF(OR(Data!AH156="", Data!$H156="", $G156=""), 0, ((Data!AH156*Data!$H156*$G156)/2000) * IF(AND(AG$5="Particulate", ISNUMBER(Data!$O156)), (1-Data!$O156), 1) * IF(AND($K$3="Yes", ISNUMBER(Data!$Q156)), (1-Data!$Q156), 1))</f>
        <v>0</v>
      </c>
      <c r="AH156" s="3">
        <f>IF(OR(Data!AI156="", Data!$H156="", $G156=""), 0, ((Data!AI156*Data!$H156*$G156)/2000) * IF(AND(AH$5="Particulate", ISNUMBER(Data!$O156)), (1-Data!$O156), 1) * IF(AND($K$3="Yes", ISNUMBER(Data!$Q156)), (1-Data!$Q156), 1))</f>
        <v>0</v>
      </c>
      <c r="AI156" s="3">
        <f>IF(OR(Data!AJ156="", Data!$H156="", $G156=""), 0, ((Data!AJ156*Data!$H156*$G156)/2000) * IF(AND(AI$5="Particulate", ISNUMBER(Data!$O156)), (1-Data!$O156), 1) * IF(AND($K$3="Yes", ISNUMBER(Data!$Q156)), (1-Data!$Q156), 1))</f>
        <v>0</v>
      </c>
      <c r="AJ156" s="3">
        <f>IF(OR(Data!AK156="", Data!$H156="", $G156=""), 0, ((Data!AK156*Data!$H156*$G156)/2000) * IF(AND(AJ$5="Particulate", ISNUMBER(Data!$O156)), (1-Data!$O156), 1) * IF(AND($K$3="Yes", ISNUMBER(Data!$Q156)), (1-Data!$Q156), 1))</f>
        <v>0</v>
      </c>
      <c r="AK156" s="3">
        <f>IF(OR(Data!AL156="", Data!$H156="", $G156=""), 0, ((Data!AL156*Data!$H156*$G156)/2000) * IF(AND(AK$5="Particulate", ISNUMBER(Data!$O156)), (1-Data!$O156), 1) * IF(AND($K$3="Yes", ISNUMBER(Data!$Q156)), (1-Data!$Q156), 1))</f>
        <v>0</v>
      </c>
      <c r="AL156" s="3">
        <f>IF(OR(Data!AM156="", Data!$H156="", $G156=""), 0, ((Data!AM156*Data!$H156*$G156)/2000) * IF(AND(AL$5="Particulate", ISNUMBER(Data!$O156)), (1-Data!$O156), 1) * IF(AND($K$3="Yes", ISNUMBER(Data!$Q156)), (1-Data!$Q156), 1))</f>
        <v>0</v>
      </c>
      <c r="AM156" s="3">
        <f>IF(OR(Data!AN156="", Data!$H156="", $G156=""), 0, ((Data!AN156*Data!$H156*$G156)/2000) * IF(AND(AM$5="Particulate", ISNUMBER(Data!$O156)), (1-Data!$O156), 1) * IF(AND($K$3="Yes", ISNUMBER(Data!$Q156)), (1-Data!$Q156), 1))</f>
        <v>0</v>
      </c>
      <c r="AN156" s="3">
        <f>IF(OR(Data!AO156="", Data!$H156="", $G156=""), 0, ((Data!AO156*Data!$H156*$G156)/2000) * IF(AND(AN$5="Particulate", ISNUMBER(Data!$O156)), (1-Data!$O156), 1) * IF(AND($K$3="Yes", ISNUMBER(Data!$Q156)), (1-Data!$Q156), 1))</f>
        <v>0</v>
      </c>
      <c r="AO156" s="3">
        <f>IF(OR(Data!AP156="", Data!$H156="", $G156=""), 0, ((Data!AP156*Data!$H156*$G156)/2000) * IF(AND(AO$5="Particulate", ISNUMBER(Data!$O156)), (1-Data!$O156), 1) * IF(AND($K$3="Yes", ISNUMBER(Data!$Q156)), (1-Data!$Q156), 1))</f>
        <v>0</v>
      </c>
      <c r="AP156" s="3">
        <f>IF(OR(Data!AQ156="", Data!$H156="", $G156=""), 0, ((Data!AQ156*Data!$H156*$G156)/2000) * IF(AND(AP$5="Particulate", ISNUMBER(Data!$O156)), (1-Data!$O156), 1) * IF(AND($K$3="Yes", ISNUMBER(Data!$Q156)), (1-Data!$Q156), 1))</f>
        <v>0</v>
      </c>
      <c r="AQ156" s="3">
        <f>IF(OR(Data!AR156="", Data!$H156="", $G156=""), 0, ((Data!AR156*Data!$H156*$G156)/2000) * IF(AND(AQ$5="Particulate", ISNUMBER(Data!$O156)), (1-Data!$O156), 1) * IF(AND($K$3="Yes", ISNUMBER(Data!$Q156)), (1-Data!$Q156), 1))</f>
        <v>0</v>
      </c>
      <c r="AR156" s="3">
        <f>IF(OR(Data!AS156="", Data!$H156="", $G156=""), 0, ((Data!AS156*Data!$H156*$G156)/2000) * IF(AND(AR$5="Particulate", ISNUMBER(Data!$O156)), (1-Data!$O156), 1) * IF(AND($K$3="Yes", ISNUMBER(Data!$Q156)), (1-Data!$Q156), 1))</f>
        <v>0</v>
      </c>
      <c r="AS156" s="3">
        <f>IF(OR(Data!AT156="", Data!$H156="", $G156=""), 0, ((Data!AT156*Data!$H156*$G156)/2000) * IF(AND(AS$5="Particulate", ISNUMBER(Data!$O156)), (1-Data!$O156), 1) * IF(AND($K$3="Yes", ISNUMBER(Data!$Q156)), (1-Data!$Q156), 1))</f>
        <v>0</v>
      </c>
      <c r="AT156" s="3">
        <f>IF(OR(Data!AU156="", Data!$H156="", $G156=""), 0, ((Data!AU156*Data!$H156*$G156)/2000) * IF(AND(AT$5="Particulate", ISNUMBER(Data!$O156)), (1-Data!$O156), 1) * IF(AND($K$3="Yes", ISNUMBER(Data!$Q156)), (1-Data!$Q156), 1))</f>
        <v>0</v>
      </c>
      <c r="AU156" s="3">
        <f>IF(OR(Data!AV156="", Data!$H156="", $G156=""), 0, ((Data!AV156*Data!$H156*$G156)/2000) * IF(AND(AU$5="Particulate", ISNUMBER(Data!$O156)), (1-Data!$O156), 1) * IF(AND($K$3="Yes", ISNUMBER(Data!$Q156)), (1-Data!$Q156), 1))</f>
        <v>0</v>
      </c>
      <c r="AV156" s="3">
        <f>IF(OR(Data!AW156="", Data!$H156="", $G156=""), 0, ((Data!AW156*Data!$H156*$G156)/2000) * IF(AND(AV$5="Particulate", ISNUMBER(Data!$O156)), (1-Data!$O156), 1) * IF(AND($K$3="Yes", ISNUMBER(Data!$Q156)), (1-Data!$Q156), 1))</f>
        <v>0</v>
      </c>
      <c r="AW156" s="3">
        <f>IF(OR(Data!AX156="", Data!$H156="", $G156=""), 0, ((Data!AX156*Data!$H156*$G156)/2000) * IF(AND(AW$5="Particulate", ISNUMBER(Data!$O156)), (1-Data!$O156), 1) * IF(AND($K$3="Yes", ISNUMBER(Data!$Q156)), (1-Data!$Q156), 1))</f>
        <v>0</v>
      </c>
      <c r="AX156" s="3">
        <f>IF(OR(Data!AY156="", Data!$H156="", $G156=""), 0, ((Data!AY156*Data!$H156*$G156)/2000) * IF(AND(AX$5="Particulate", ISNUMBER(Data!$O156)), (1-Data!$O156), 1) * IF(AND($K$3="Yes", ISNUMBER(Data!$Q156)), (1-Data!$Q156), 1))</f>
        <v>0</v>
      </c>
      <c r="AY156" s="3">
        <f>IF(OR(Data!AZ156="", Data!$H156="", $G156=""), 0, ((Data!AZ156*Data!$H156*$G156)/2000) * IF(AND(AY$5="Particulate", ISNUMBER(Data!$O156)), (1-Data!$O156), 1) * IF(AND($K$3="Yes", ISNUMBER(Data!$Q156)), (1-Data!$Q156), 1))</f>
        <v>0</v>
      </c>
      <c r="AZ156" s="3">
        <f>IF(OR(Data!BA156="", Data!$H156="", $G156=""), 0, ((Data!BA156*Data!$H156*$G156)/2000) * IF(AND(AZ$5="Particulate", ISNUMBER(Data!$O156)), (1-Data!$O156), 1) * IF(AND($K$3="Yes", ISNUMBER(Data!$Q156)), (1-Data!$Q156), 1))</f>
        <v>0</v>
      </c>
      <c r="BA156" s="3">
        <f>IF(OR(Data!BB156="", Data!$H156="", $G156=""), 0, ((Data!BB156*Data!$H156*$G156)/2000) * IF(AND(BA$5="Particulate", ISNUMBER(Data!$O156)), (1-Data!$O156), 1) * IF(AND($K$3="Yes", ISNUMBER(Data!$Q156)), (1-Data!$Q156), 1))</f>
        <v>0</v>
      </c>
      <c r="BB156" s="3">
        <f>IF(OR(Data!BC156="", Data!$H156="", $G156=""), 0, ((Data!BC156*Data!$H156*$G156)/2000) * IF(AND(BB$5="Particulate", ISNUMBER(Data!$O156)), (1-Data!$O156), 1) * IF(AND($K$3="Yes", ISNUMBER(Data!$Q156)), (1-Data!$Q156), 1))</f>
        <v>0</v>
      </c>
      <c r="BC156" s="3">
        <f>IF(OR(Data!BD156="", Data!$H156="", $G156=""), 0, ((Data!BD156*Data!$H156*$G156)/2000) * IF(AND(BC$5="Particulate", ISNUMBER(Data!$O156)), (1-Data!$O156), 1) * IF(AND($K$3="Yes", ISNUMBER(Data!$Q156)), (1-Data!$Q156), 1))</f>
        <v>0</v>
      </c>
      <c r="BD156" s="3">
        <f>IF(OR(Data!BE156="", Data!$H156="", $G156=""), 0, ((Data!BE156*Data!$H156*$G156)/2000) * IF(AND(BD$5="Particulate", ISNUMBER(Data!$O156)), (1-Data!$O156), 1) * IF(AND($K$3="Yes", ISNUMBER(Data!$Q156)), (1-Data!$Q156), 1))</f>
        <v>0</v>
      </c>
      <c r="BE156" s="3">
        <f>IF(OR(Data!BF156="", Data!$H156="", $G156=""), 0, ((Data!BF156*Data!$H156*$G156)/2000) * IF(AND(BE$5="Particulate", ISNUMBER(Data!$O156)), (1-Data!$O156), 1) * IF(AND($K$3="Yes", ISNUMBER(Data!$Q156)), (1-Data!$Q156), 1))</f>
        <v>0</v>
      </c>
      <c r="BF156" s="3">
        <f>IF(OR(Data!BG156="", Data!$H156="", $G156=""), 0, ((Data!BG156*Data!$H156*$G156)/2000) * IF(AND(BF$5="Particulate", ISNUMBER(Data!$O156)), (1-Data!$O156), 1) * IF(AND($K$3="Yes", ISNUMBER(Data!$Q156)), (1-Data!$Q156), 1))</f>
        <v>0</v>
      </c>
      <c r="BG156" s="3">
        <f>IF(OR(Data!BH156="", Data!$H156="", $G156=""), 0, ((Data!BH156*Data!$H156*$G156)/2000) * IF(AND(BG$5="Particulate", ISNUMBER(Data!$O156)), (1-Data!$O156), 1) * IF(AND($K$3="Yes", ISNUMBER(Data!$Q156)), (1-Data!$Q156), 1))</f>
        <v>0</v>
      </c>
      <c r="BH156" s="3">
        <f>IF(OR(Data!BI156="", Data!$H156="", $G156=""), 0, ((Data!BI156*Data!$H156*$G156)/2000) * IF(AND(BH$5="Particulate", ISNUMBER(Data!$O156)), (1-Data!$O156), 1) * IF(AND($K$3="Yes", ISNUMBER(Data!$Q156)), (1-Data!$Q156), 1))</f>
        <v>0</v>
      </c>
      <c r="BI156" s="3">
        <f>IF(OR(Data!BJ156="", Data!$H156="", $G156=""), 0, ((Data!BJ156*Data!$H156*$G156)/2000) * IF(AND(BI$5="Particulate", ISNUMBER(Data!$O156)), (1-Data!$O156), 1) * IF(AND($K$3="Yes", ISNUMBER(Data!$Q156)), (1-Data!$Q156), 1))</f>
        <v>0</v>
      </c>
      <c r="BJ156" s="3">
        <f>IF(OR(Data!BK156="", Data!$H156="", $G156=""), 0, ((Data!BK156*Data!$H156*$G156)/2000) * IF(AND(BJ$5="Particulate", ISNUMBER(Data!$O156)), (1-Data!$O156), 1) * IF(AND($K$3="Yes", ISNUMBER(Data!$Q156)), (1-Data!$Q156), 1))</f>
        <v>0</v>
      </c>
      <c r="BK156" s="3">
        <f>IF(OR(Data!BL156="", Data!$H156="", $G156=""), 0, ((Data!BL156*Data!$H156*$G156)/2000) * IF(AND(BK$5="Particulate", ISNUMBER(Data!$O156)), (1-Data!$O156), 1) * IF(AND($K$3="Yes", ISNUMBER(Data!$Q156)), (1-Data!$Q156), 1))</f>
        <v>0</v>
      </c>
      <c r="BL156" s="3">
        <f>IF(OR(Data!BM156="", Data!$H156="", $G156=""), 0, ((Data!BM156*Data!$H156*$G156)/2000) * IF(AND(BL$5="Particulate", ISNUMBER(Data!$O156)), (1-Data!$O156), 1) * IF(AND($K$3="Yes", ISNUMBER(Data!$Q156)), (1-Data!$Q156), 1))</f>
        <v>0</v>
      </c>
      <c r="BM156" s="3">
        <f>IF(OR(Data!BN156="", Data!$H156="", $G156=""), 0, ((Data!BN156*Data!$H156*$G156)/2000) * IF(AND(BM$5="Particulate", ISNUMBER(Data!$O156)), (1-Data!$O156), 1) * IF(AND($K$3="Yes", ISNUMBER(Data!$Q156)), (1-Data!$Q156), 1))</f>
        <v>0</v>
      </c>
      <c r="BN156" s="3">
        <f>IF(OR(Data!BO156="", Data!$H156="", $G156=""), 0, ((Data!BO156*Data!$H156*$G156)/2000) * IF(AND(BN$5="Particulate", ISNUMBER(Data!$O156)), (1-Data!$O156), 1) * IF(AND($K$3="Yes", ISNUMBER(Data!$Q156)), (1-Data!$Q156), 1))</f>
        <v>0</v>
      </c>
      <c r="BO156" s="3">
        <f>IF(OR(Data!BP156="", Data!$H156="", $G156=""), 0, ((Data!BP156*Data!$H156*$G156)/2000) * IF(AND(BO$5="Particulate", ISNUMBER(Data!$O156)), (1-Data!$O156), 1) * IF(AND($K$3="Yes", ISNUMBER(Data!$Q156)), (1-Data!$Q156), 1))</f>
        <v>0</v>
      </c>
      <c r="BP156" s="3">
        <f>IF(OR(Data!BQ156="", Data!$H156="", $G156=""), 0, ((Data!BQ156*Data!$H156*$G156)/2000) * IF(AND(BP$5="Particulate", ISNUMBER(Data!$O156)), (1-Data!$O156), 1) * IF(AND($K$3="Yes", ISNUMBER(Data!$Q156)), (1-Data!$Q156), 1))</f>
        <v>0</v>
      </c>
      <c r="BQ156" s="3">
        <f>IF(OR(Data!BR156="", Data!$H156="", $G156=""), 0, ((Data!BR156*Data!$H156*$G156)/2000) * IF(AND(BQ$5="Particulate", ISNUMBER(Data!$O156)), (1-Data!$O156), 1) * IF(AND($K$3="Yes", ISNUMBER(Data!$Q156)), (1-Data!$Q156), 1))</f>
        <v>0</v>
      </c>
      <c r="BR156" s="3">
        <f>IF(OR(Data!BS156="", Data!$H156="", $G156=""), 0, ((Data!BS156*Data!$H156*$G156)/2000) * IF(AND(BR$5="Particulate", ISNUMBER(Data!$O156)), (1-Data!$O156), 1) * IF(AND($K$3="Yes", ISNUMBER(Data!$Q156)), (1-Data!$Q156), 1))</f>
        <v>0</v>
      </c>
      <c r="BS156" s="3">
        <f>IF(OR(Data!BT156="", Data!$H156="", $G156=""), 0, ((Data!BT156*Data!$H156*$G156)/2000) * IF(AND(BS$5="Particulate", ISNUMBER(Data!$O156)), (1-Data!$O156), 1) * IF(AND($K$3="Yes", ISNUMBER(Data!$Q156)), (1-Data!$Q156), 1))</f>
        <v>0</v>
      </c>
      <c r="BT156" s="3">
        <f>IF(OR(Data!BU156="", Data!$H156="", $G156=""), 0, ((Data!BU156*Data!$H156*$G156)/2000) * IF(AND(BT$5="Particulate", ISNUMBER(Data!$O156)), (1-Data!$O156), 1) * IF(AND($K$3="Yes", ISNUMBER(Data!$Q156)), (1-Data!$Q156), 1))</f>
        <v>0</v>
      </c>
      <c r="BU156" s="3">
        <f>IF(OR(Data!BV156="", Data!$H156="", $G156=""), 0, ((Data!BV156*Data!$H156*$G156)/2000) * IF(AND(BU$5="Particulate", ISNUMBER(Data!$O156)), (1-Data!$O156), 1) * IF(AND($K$3="Yes", ISNUMBER(Data!$Q156)), (1-Data!$Q156), 1))</f>
        <v>0</v>
      </c>
      <c r="BV156" s="3">
        <f>IF(OR(Data!BW156="", Data!$H156="", $G156=""), 0, ((Data!BW156*Data!$H156*$G156)/2000) * IF(AND(BV$5="Particulate", ISNUMBER(Data!$O156)), (1-Data!$O156), 1) * IF(AND($K$3="Yes", ISNUMBER(Data!$Q156)), (1-Data!$Q156), 1))</f>
        <v>0</v>
      </c>
      <c r="BW156" s="3">
        <f>IF(OR(Data!BX156="", Data!$H156="", $G156=""), 0, ((Data!BX156*Data!$H156*$G156)/2000) * IF(AND(BW$5="Particulate", ISNUMBER(Data!$O156)), (1-Data!$O156), 1) * IF(AND($K$3="Yes", ISNUMBER(Data!$Q156)), (1-Data!$Q156), 1))</f>
        <v>0</v>
      </c>
      <c r="BX156" s="3">
        <f>IF(OR(Data!BY156="", Data!$H156="", $G156=""), 0, ((Data!BY156*Data!$H156*$G156)/2000) * IF(AND(BX$5="Particulate", ISNUMBER(Data!$O156)), (1-Data!$O156), 1) * IF(AND($K$3="Yes", ISNUMBER(Data!$Q156)), (1-Data!$Q156), 1))</f>
        <v>0</v>
      </c>
      <c r="BY156" s="3">
        <f>IF(OR(Data!BZ156="", Data!$H156="", $G156=""), 0, ((Data!BZ156*Data!$H156*$G156)/2000) * IF(AND(BY$5="Particulate", ISNUMBER(Data!$O156)), (1-Data!$O156), 1) * IF(AND($K$3="Yes", ISNUMBER(Data!$Q156)), (1-Data!$Q156), 1))</f>
        <v>0</v>
      </c>
      <c r="BZ156" s="3">
        <f>IF(OR(Data!CA156="", Data!$H156="", $G156=""), 0, ((Data!CA156*Data!$H156*$G156)/2000) * IF(AND(BZ$5="Particulate", ISNUMBER(Data!$O156)), (1-Data!$O156), 1) * IF(AND($K$3="Yes", ISNUMBER(Data!$Q156)), (1-Data!$Q156), 1))</f>
        <v>0</v>
      </c>
    </row>
    <row r="157" spans="1:78" x14ac:dyDescent="0.25">
      <c r="A157" s="347">
        <f>Data!A157</f>
        <v>149</v>
      </c>
      <c r="B157" s="108">
        <f>Data!B157</f>
        <v>0</v>
      </c>
      <c r="C157" s="108">
        <f>Data!C157</f>
        <v>0</v>
      </c>
      <c r="D157" s="108">
        <f>Data!D157</f>
        <v>0</v>
      </c>
      <c r="E157" s="108">
        <f>Data!E157</f>
        <v>0</v>
      </c>
      <c r="F157" s="108">
        <f>Data!F157</f>
        <v>0</v>
      </c>
      <c r="G157" s="189"/>
      <c r="Q157" s="365">
        <f>IF(ISNUMBER(Data!$K157), (Data!$K157*$G157)/2000, IF(AND(ISNUMBER(Data!$H157), ISNUMBER(Data!$I157)), (Data!$H157*Data!$I157*$G157)/2000, 0))</f>
        <v>0</v>
      </c>
      <c r="R157" s="17">
        <f>IF(ISNUMBER(Data!$L157), (Data!$L157*$G157)/2000, IF(AND(ISNUMBER(Data!$H157), ISNUMBER(Data!$J157)), (Data!$H157*Data!$J157*$G157)/2000, 0)) * IF(ISNUMBER(Data!$O157), 1-Data!$O157, 1) * IF(AND($K$3="yes",ISNUMBER(Data!$Q157)),(1-Data!$Q157),1)</f>
        <v>0</v>
      </c>
      <c r="S157" s="3">
        <f>IF(OR(Data!T157="", Data!$H157="", $G157=""), 0, ((Data!T157*Data!$H157*$G157)/2000) * IF(AND(S$5="Particulate", ISNUMBER(Data!$O157)), (1-Data!$O157), 1) * IF(AND($K$3="Yes", ISNUMBER(Data!$Q157)), (1-Data!$Q157), 1))</f>
        <v>0</v>
      </c>
      <c r="T157" s="3">
        <f>IF(OR(Data!U157="", Data!$H157="", $G157=""), 0, ((Data!U157*Data!$H157*$G157)/2000) * IF(AND(T$5="Particulate", ISNUMBER(Data!$O157)), (1-Data!$O157), 1) * IF(AND($K$3="Yes", ISNUMBER(Data!$Q157)), (1-Data!$Q157), 1))</f>
        <v>0</v>
      </c>
      <c r="U157" s="3">
        <f>IF(OR(Data!V157="", Data!$H157="", $G157=""), 0, ((Data!V157*Data!$H157*$G157)/2000) * IF(AND(U$5="Particulate", ISNUMBER(Data!$O157)), (1-Data!$O157), 1) * IF(AND($K$3="Yes", ISNUMBER(Data!$Q157)), (1-Data!$Q157), 1))</f>
        <v>0</v>
      </c>
      <c r="V157" s="3">
        <f>IF(OR(Data!W157="", Data!$H157="", $G157=""), 0, ((Data!W157*Data!$H157*$G157)/2000) * IF(AND(V$5="Particulate", ISNUMBER(Data!$O157)), (1-Data!$O157), 1) * IF(AND($K$3="Yes", ISNUMBER(Data!$Q157)), (1-Data!$Q157), 1))</f>
        <v>0</v>
      </c>
      <c r="W157" s="3">
        <f>IF(OR(Data!X157="", Data!$H157="", $G157=""), 0, ((Data!X157*Data!$H157*$G157)/2000) * IF(AND(W$5="Particulate", ISNUMBER(Data!$O157)), (1-Data!$O157), 1) * IF(AND($K$3="Yes", ISNUMBER(Data!$Q157)), (1-Data!$Q157), 1))</f>
        <v>0</v>
      </c>
      <c r="X157" s="3">
        <f>IF(OR(Data!Y157="", Data!$H157="", $G157=""), 0, ((Data!Y157*Data!$H157*$G157)/2000) * IF(AND(X$5="Particulate", ISNUMBER(Data!$O157)), (1-Data!$O157), 1) * IF(AND($K$3="Yes", ISNUMBER(Data!$Q157)), (1-Data!$Q157), 1))</f>
        <v>0</v>
      </c>
      <c r="Y157" s="3">
        <f>IF(OR(Data!Z157="", Data!$H157="", $G157=""), 0, ((Data!Z157*Data!$H157*$G157)/2000) * IF(AND(Y$5="Particulate", ISNUMBER(Data!$O157)), (1-Data!$O157), 1) * IF(AND($K$3="Yes", ISNUMBER(Data!$Q157)), (1-Data!$Q157), 1))</f>
        <v>0</v>
      </c>
      <c r="Z157" s="3">
        <f>IF(OR(Data!AA157="", Data!$H157="", $G157=""), 0, ((Data!AA157*Data!$H157*$G157)/2000) * IF(AND(Z$5="Particulate", ISNUMBER(Data!$O157)), (1-Data!$O157), 1) * IF(AND($K$3="Yes", ISNUMBER(Data!$Q157)), (1-Data!$Q157), 1))</f>
        <v>0</v>
      </c>
      <c r="AA157" s="3">
        <f>IF(OR(Data!AB157="", Data!$H157="", $G157=""), 0, ((Data!AB157*Data!$H157*$G157)/2000) * IF(AND(AA$5="Particulate", ISNUMBER(Data!$O157)), (1-Data!$O157), 1) * IF(AND($K$3="Yes", ISNUMBER(Data!$Q157)), (1-Data!$Q157), 1))</f>
        <v>0</v>
      </c>
      <c r="AB157" s="3">
        <f>IF(OR(Data!AC157="", Data!$H157="", $G157=""), 0, ((Data!AC157*Data!$H157*$G157)/2000) * IF(AND(AB$5="Particulate", ISNUMBER(Data!$O157)), (1-Data!$O157), 1) * IF(AND($K$3="Yes", ISNUMBER(Data!$Q157)), (1-Data!$Q157), 1))</f>
        <v>0</v>
      </c>
      <c r="AC157" s="3">
        <f>IF(OR(Data!AD157="", Data!$H157="", $G157=""), 0, ((Data!AD157*Data!$H157*$G157)/2000) * IF(AND(AC$5="Particulate", ISNUMBER(Data!$O157)), (1-Data!$O157), 1) * IF(AND($K$3="Yes", ISNUMBER(Data!$Q157)), (1-Data!$Q157), 1))</f>
        <v>0</v>
      </c>
      <c r="AD157" s="3">
        <f>IF(OR(Data!AE157="", Data!$H157="", $G157=""), 0, ((Data!AE157*Data!$H157*$G157)/2000) * IF(AND(AD$5="Particulate", ISNUMBER(Data!$O157)), (1-Data!$O157), 1) * IF(AND($K$3="Yes", ISNUMBER(Data!$Q157)), (1-Data!$Q157), 1))</f>
        <v>0</v>
      </c>
      <c r="AE157" s="3">
        <f>IF(OR(Data!AF157="", Data!$H157="", $G157=""), 0, ((Data!AF157*Data!$H157*$G157)/2000) * IF(AND(AE$5="Particulate", ISNUMBER(Data!$O157)), (1-Data!$O157), 1) * IF(AND($K$3="Yes", ISNUMBER(Data!$Q157)), (1-Data!$Q157), 1))</f>
        <v>0</v>
      </c>
      <c r="AF157" s="3">
        <f>IF(OR(Data!AG157="", Data!$H157="", $G157=""), 0, ((Data!AG157*Data!$H157*$G157)/2000) * IF(AND(AF$5="Particulate", ISNUMBER(Data!$O157)), (1-Data!$O157), 1) * IF(AND($K$3="Yes", ISNUMBER(Data!$Q157)), (1-Data!$Q157), 1))</f>
        <v>0</v>
      </c>
      <c r="AG157" s="3">
        <f>IF(OR(Data!AH157="", Data!$H157="", $G157=""), 0, ((Data!AH157*Data!$H157*$G157)/2000) * IF(AND(AG$5="Particulate", ISNUMBER(Data!$O157)), (1-Data!$O157), 1) * IF(AND($K$3="Yes", ISNUMBER(Data!$Q157)), (1-Data!$Q157), 1))</f>
        <v>0</v>
      </c>
      <c r="AH157" s="3">
        <f>IF(OR(Data!AI157="", Data!$H157="", $G157=""), 0, ((Data!AI157*Data!$H157*$G157)/2000) * IF(AND(AH$5="Particulate", ISNUMBER(Data!$O157)), (1-Data!$O157), 1) * IF(AND($K$3="Yes", ISNUMBER(Data!$Q157)), (1-Data!$Q157), 1))</f>
        <v>0</v>
      </c>
      <c r="AI157" s="3">
        <f>IF(OR(Data!AJ157="", Data!$H157="", $G157=""), 0, ((Data!AJ157*Data!$H157*$G157)/2000) * IF(AND(AI$5="Particulate", ISNUMBER(Data!$O157)), (1-Data!$O157), 1) * IF(AND($K$3="Yes", ISNUMBER(Data!$Q157)), (1-Data!$Q157), 1))</f>
        <v>0</v>
      </c>
      <c r="AJ157" s="3">
        <f>IF(OR(Data!AK157="", Data!$H157="", $G157=""), 0, ((Data!AK157*Data!$H157*$G157)/2000) * IF(AND(AJ$5="Particulate", ISNUMBER(Data!$O157)), (1-Data!$O157), 1) * IF(AND($K$3="Yes", ISNUMBER(Data!$Q157)), (1-Data!$Q157), 1))</f>
        <v>0</v>
      </c>
      <c r="AK157" s="3">
        <f>IF(OR(Data!AL157="", Data!$H157="", $G157=""), 0, ((Data!AL157*Data!$H157*$G157)/2000) * IF(AND(AK$5="Particulate", ISNUMBER(Data!$O157)), (1-Data!$O157), 1) * IF(AND($K$3="Yes", ISNUMBER(Data!$Q157)), (1-Data!$Q157), 1))</f>
        <v>0</v>
      </c>
      <c r="AL157" s="3">
        <f>IF(OR(Data!AM157="", Data!$H157="", $G157=""), 0, ((Data!AM157*Data!$H157*$G157)/2000) * IF(AND(AL$5="Particulate", ISNUMBER(Data!$O157)), (1-Data!$O157), 1) * IF(AND($K$3="Yes", ISNUMBER(Data!$Q157)), (1-Data!$Q157), 1))</f>
        <v>0</v>
      </c>
      <c r="AM157" s="3">
        <f>IF(OR(Data!AN157="", Data!$H157="", $G157=""), 0, ((Data!AN157*Data!$H157*$G157)/2000) * IF(AND(AM$5="Particulate", ISNUMBER(Data!$O157)), (1-Data!$O157), 1) * IF(AND($K$3="Yes", ISNUMBER(Data!$Q157)), (1-Data!$Q157), 1))</f>
        <v>0</v>
      </c>
      <c r="AN157" s="3">
        <f>IF(OR(Data!AO157="", Data!$H157="", $G157=""), 0, ((Data!AO157*Data!$H157*$G157)/2000) * IF(AND(AN$5="Particulate", ISNUMBER(Data!$O157)), (1-Data!$O157), 1) * IF(AND($K$3="Yes", ISNUMBER(Data!$Q157)), (1-Data!$Q157), 1))</f>
        <v>0</v>
      </c>
      <c r="AO157" s="3">
        <f>IF(OR(Data!AP157="", Data!$H157="", $G157=""), 0, ((Data!AP157*Data!$H157*$G157)/2000) * IF(AND(AO$5="Particulate", ISNUMBER(Data!$O157)), (1-Data!$O157), 1) * IF(AND($K$3="Yes", ISNUMBER(Data!$Q157)), (1-Data!$Q157), 1))</f>
        <v>0</v>
      </c>
      <c r="AP157" s="3">
        <f>IF(OR(Data!AQ157="", Data!$H157="", $G157=""), 0, ((Data!AQ157*Data!$H157*$G157)/2000) * IF(AND(AP$5="Particulate", ISNUMBER(Data!$O157)), (1-Data!$O157), 1) * IF(AND($K$3="Yes", ISNUMBER(Data!$Q157)), (1-Data!$Q157), 1))</f>
        <v>0</v>
      </c>
      <c r="AQ157" s="3">
        <f>IF(OR(Data!AR157="", Data!$H157="", $G157=""), 0, ((Data!AR157*Data!$H157*$G157)/2000) * IF(AND(AQ$5="Particulate", ISNUMBER(Data!$O157)), (1-Data!$O157), 1) * IF(AND($K$3="Yes", ISNUMBER(Data!$Q157)), (1-Data!$Q157), 1))</f>
        <v>0</v>
      </c>
      <c r="AR157" s="3">
        <f>IF(OR(Data!AS157="", Data!$H157="", $G157=""), 0, ((Data!AS157*Data!$H157*$G157)/2000) * IF(AND(AR$5="Particulate", ISNUMBER(Data!$O157)), (1-Data!$O157), 1) * IF(AND($K$3="Yes", ISNUMBER(Data!$Q157)), (1-Data!$Q157), 1))</f>
        <v>0</v>
      </c>
      <c r="AS157" s="3">
        <f>IF(OR(Data!AT157="", Data!$H157="", $G157=""), 0, ((Data!AT157*Data!$H157*$G157)/2000) * IF(AND(AS$5="Particulate", ISNUMBER(Data!$O157)), (1-Data!$O157), 1) * IF(AND($K$3="Yes", ISNUMBER(Data!$Q157)), (1-Data!$Q157), 1))</f>
        <v>0</v>
      </c>
      <c r="AT157" s="3">
        <f>IF(OR(Data!AU157="", Data!$H157="", $G157=""), 0, ((Data!AU157*Data!$H157*$G157)/2000) * IF(AND(AT$5="Particulate", ISNUMBER(Data!$O157)), (1-Data!$O157), 1) * IF(AND($K$3="Yes", ISNUMBER(Data!$Q157)), (1-Data!$Q157), 1))</f>
        <v>0</v>
      </c>
      <c r="AU157" s="3">
        <f>IF(OR(Data!AV157="", Data!$H157="", $G157=""), 0, ((Data!AV157*Data!$H157*$G157)/2000) * IF(AND(AU$5="Particulate", ISNUMBER(Data!$O157)), (1-Data!$O157), 1) * IF(AND($K$3="Yes", ISNUMBER(Data!$Q157)), (1-Data!$Q157), 1))</f>
        <v>0</v>
      </c>
      <c r="AV157" s="3">
        <f>IF(OR(Data!AW157="", Data!$H157="", $G157=""), 0, ((Data!AW157*Data!$H157*$G157)/2000) * IF(AND(AV$5="Particulate", ISNUMBER(Data!$O157)), (1-Data!$O157), 1) * IF(AND($K$3="Yes", ISNUMBER(Data!$Q157)), (1-Data!$Q157), 1))</f>
        <v>0</v>
      </c>
      <c r="AW157" s="3">
        <f>IF(OR(Data!AX157="", Data!$H157="", $G157=""), 0, ((Data!AX157*Data!$H157*$G157)/2000) * IF(AND(AW$5="Particulate", ISNUMBER(Data!$O157)), (1-Data!$O157), 1) * IF(AND($K$3="Yes", ISNUMBER(Data!$Q157)), (1-Data!$Q157), 1))</f>
        <v>0</v>
      </c>
      <c r="AX157" s="3">
        <f>IF(OR(Data!AY157="", Data!$H157="", $G157=""), 0, ((Data!AY157*Data!$H157*$G157)/2000) * IF(AND(AX$5="Particulate", ISNUMBER(Data!$O157)), (1-Data!$O157), 1) * IF(AND($K$3="Yes", ISNUMBER(Data!$Q157)), (1-Data!$Q157), 1))</f>
        <v>0</v>
      </c>
      <c r="AY157" s="3">
        <f>IF(OR(Data!AZ157="", Data!$H157="", $G157=""), 0, ((Data!AZ157*Data!$H157*$G157)/2000) * IF(AND(AY$5="Particulate", ISNUMBER(Data!$O157)), (1-Data!$O157), 1) * IF(AND($K$3="Yes", ISNUMBER(Data!$Q157)), (1-Data!$Q157), 1))</f>
        <v>0</v>
      </c>
      <c r="AZ157" s="3">
        <f>IF(OR(Data!BA157="", Data!$H157="", $G157=""), 0, ((Data!BA157*Data!$H157*$G157)/2000) * IF(AND(AZ$5="Particulate", ISNUMBER(Data!$O157)), (1-Data!$O157), 1) * IF(AND($K$3="Yes", ISNUMBER(Data!$Q157)), (1-Data!$Q157), 1))</f>
        <v>0</v>
      </c>
      <c r="BA157" s="3">
        <f>IF(OR(Data!BB157="", Data!$H157="", $G157=""), 0, ((Data!BB157*Data!$H157*$G157)/2000) * IF(AND(BA$5="Particulate", ISNUMBER(Data!$O157)), (1-Data!$O157), 1) * IF(AND($K$3="Yes", ISNUMBER(Data!$Q157)), (1-Data!$Q157), 1))</f>
        <v>0</v>
      </c>
      <c r="BB157" s="3">
        <f>IF(OR(Data!BC157="", Data!$H157="", $G157=""), 0, ((Data!BC157*Data!$H157*$G157)/2000) * IF(AND(BB$5="Particulate", ISNUMBER(Data!$O157)), (1-Data!$O157), 1) * IF(AND($K$3="Yes", ISNUMBER(Data!$Q157)), (1-Data!$Q157), 1))</f>
        <v>0</v>
      </c>
      <c r="BC157" s="3">
        <f>IF(OR(Data!BD157="", Data!$H157="", $G157=""), 0, ((Data!BD157*Data!$H157*$G157)/2000) * IF(AND(BC$5="Particulate", ISNUMBER(Data!$O157)), (1-Data!$O157), 1) * IF(AND($K$3="Yes", ISNUMBER(Data!$Q157)), (1-Data!$Q157), 1))</f>
        <v>0</v>
      </c>
      <c r="BD157" s="3">
        <f>IF(OR(Data!BE157="", Data!$H157="", $G157=""), 0, ((Data!BE157*Data!$H157*$G157)/2000) * IF(AND(BD$5="Particulate", ISNUMBER(Data!$O157)), (1-Data!$O157), 1) * IF(AND($K$3="Yes", ISNUMBER(Data!$Q157)), (1-Data!$Q157), 1))</f>
        <v>0</v>
      </c>
      <c r="BE157" s="3">
        <f>IF(OR(Data!BF157="", Data!$H157="", $G157=""), 0, ((Data!BF157*Data!$H157*$G157)/2000) * IF(AND(BE$5="Particulate", ISNUMBER(Data!$O157)), (1-Data!$O157), 1) * IF(AND($K$3="Yes", ISNUMBER(Data!$Q157)), (1-Data!$Q157), 1))</f>
        <v>0</v>
      </c>
      <c r="BF157" s="3">
        <f>IF(OR(Data!BG157="", Data!$H157="", $G157=""), 0, ((Data!BG157*Data!$H157*$G157)/2000) * IF(AND(BF$5="Particulate", ISNUMBER(Data!$O157)), (1-Data!$O157), 1) * IF(AND($K$3="Yes", ISNUMBER(Data!$Q157)), (1-Data!$Q157), 1))</f>
        <v>0</v>
      </c>
      <c r="BG157" s="3">
        <f>IF(OR(Data!BH157="", Data!$H157="", $G157=""), 0, ((Data!BH157*Data!$H157*$G157)/2000) * IF(AND(BG$5="Particulate", ISNUMBER(Data!$O157)), (1-Data!$O157), 1) * IF(AND($K$3="Yes", ISNUMBER(Data!$Q157)), (1-Data!$Q157), 1))</f>
        <v>0</v>
      </c>
      <c r="BH157" s="3">
        <f>IF(OR(Data!BI157="", Data!$H157="", $G157=""), 0, ((Data!BI157*Data!$H157*$G157)/2000) * IF(AND(BH$5="Particulate", ISNUMBER(Data!$O157)), (1-Data!$O157), 1) * IF(AND($K$3="Yes", ISNUMBER(Data!$Q157)), (1-Data!$Q157), 1))</f>
        <v>0</v>
      </c>
      <c r="BI157" s="3">
        <f>IF(OR(Data!BJ157="", Data!$H157="", $G157=""), 0, ((Data!BJ157*Data!$H157*$G157)/2000) * IF(AND(BI$5="Particulate", ISNUMBER(Data!$O157)), (1-Data!$O157), 1) * IF(AND($K$3="Yes", ISNUMBER(Data!$Q157)), (1-Data!$Q157), 1))</f>
        <v>0</v>
      </c>
      <c r="BJ157" s="3">
        <f>IF(OR(Data!BK157="", Data!$H157="", $G157=""), 0, ((Data!BK157*Data!$H157*$G157)/2000) * IF(AND(BJ$5="Particulate", ISNUMBER(Data!$O157)), (1-Data!$O157), 1) * IF(AND($K$3="Yes", ISNUMBER(Data!$Q157)), (1-Data!$Q157), 1))</f>
        <v>0</v>
      </c>
      <c r="BK157" s="3">
        <f>IF(OR(Data!BL157="", Data!$H157="", $G157=""), 0, ((Data!BL157*Data!$H157*$G157)/2000) * IF(AND(BK$5="Particulate", ISNUMBER(Data!$O157)), (1-Data!$O157), 1) * IF(AND($K$3="Yes", ISNUMBER(Data!$Q157)), (1-Data!$Q157), 1))</f>
        <v>0</v>
      </c>
      <c r="BL157" s="3">
        <f>IF(OR(Data!BM157="", Data!$H157="", $G157=""), 0, ((Data!BM157*Data!$H157*$G157)/2000) * IF(AND(BL$5="Particulate", ISNUMBER(Data!$O157)), (1-Data!$O157), 1) * IF(AND($K$3="Yes", ISNUMBER(Data!$Q157)), (1-Data!$Q157), 1))</f>
        <v>0</v>
      </c>
      <c r="BM157" s="3">
        <f>IF(OR(Data!BN157="", Data!$H157="", $G157=""), 0, ((Data!BN157*Data!$H157*$G157)/2000) * IF(AND(BM$5="Particulate", ISNUMBER(Data!$O157)), (1-Data!$O157), 1) * IF(AND($K$3="Yes", ISNUMBER(Data!$Q157)), (1-Data!$Q157), 1))</f>
        <v>0</v>
      </c>
      <c r="BN157" s="3">
        <f>IF(OR(Data!BO157="", Data!$H157="", $G157=""), 0, ((Data!BO157*Data!$H157*$G157)/2000) * IF(AND(BN$5="Particulate", ISNUMBER(Data!$O157)), (1-Data!$O157), 1) * IF(AND($K$3="Yes", ISNUMBER(Data!$Q157)), (1-Data!$Q157), 1))</f>
        <v>0</v>
      </c>
      <c r="BO157" s="3">
        <f>IF(OR(Data!BP157="", Data!$H157="", $G157=""), 0, ((Data!BP157*Data!$H157*$G157)/2000) * IF(AND(BO$5="Particulate", ISNUMBER(Data!$O157)), (1-Data!$O157), 1) * IF(AND($K$3="Yes", ISNUMBER(Data!$Q157)), (1-Data!$Q157), 1))</f>
        <v>0</v>
      </c>
      <c r="BP157" s="3">
        <f>IF(OR(Data!BQ157="", Data!$H157="", $G157=""), 0, ((Data!BQ157*Data!$H157*$G157)/2000) * IF(AND(BP$5="Particulate", ISNUMBER(Data!$O157)), (1-Data!$O157), 1) * IF(AND($K$3="Yes", ISNUMBER(Data!$Q157)), (1-Data!$Q157), 1))</f>
        <v>0</v>
      </c>
      <c r="BQ157" s="3">
        <f>IF(OR(Data!BR157="", Data!$H157="", $G157=""), 0, ((Data!BR157*Data!$H157*$G157)/2000) * IF(AND(BQ$5="Particulate", ISNUMBER(Data!$O157)), (1-Data!$O157), 1) * IF(AND($K$3="Yes", ISNUMBER(Data!$Q157)), (1-Data!$Q157), 1))</f>
        <v>0</v>
      </c>
      <c r="BR157" s="3">
        <f>IF(OR(Data!BS157="", Data!$H157="", $G157=""), 0, ((Data!BS157*Data!$H157*$G157)/2000) * IF(AND(BR$5="Particulate", ISNUMBER(Data!$O157)), (1-Data!$O157), 1) * IF(AND($K$3="Yes", ISNUMBER(Data!$Q157)), (1-Data!$Q157), 1))</f>
        <v>0</v>
      </c>
      <c r="BS157" s="3">
        <f>IF(OR(Data!BT157="", Data!$H157="", $G157=""), 0, ((Data!BT157*Data!$H157*$G157)/2000) * IF(AND(BS$5="Particulate", ISNUMBER(Data!$O157)), (1-Data!$O157), 1) * IF(AND($K$3="Yes", ISNUMBER(Data!$Q157)), (1-Data!$Q157), 1))</f>
        <v>0</v>
      </c>
      <c r="BT157" s="3">
        <f>IF(OR(Data!BU157="", Data!$H157="", $G157=""), 0, ((Data!BU157*Data!$H157*$G157)/2000) * IF(AND(BT$5="Particulate", ISNUMBER(Data!$O157)), (1-Data!$O157), 1) * IF(AND($K$3="Yes", ISNUMBER(Data!$Q157)), (1-Data!$Q157), 1))</f>
        <v>0</v>
      </c>
      <c r="BU157" s="3">
        <f>IF(OR(Data!BV157="", Data!$H157="", $G157=""), 0, ((Data!BV157*Data!$H157*$G157)/2000) * IF(AND(BU$5="Particulate", ISNUMBER(Data!$O157)), (1-Data!$O157), 1) * IF(AND($K$3="Yes", ISNUMBER(Data!$Q157)), (1-Data!$Q157), 1))</f>
        <v>0</v>
      </c>
      <c r="BV157" s="3">
        <f>IF(OR(Data!BW157="", Data!$H157="", $G157=""), 0, ((Data!BW157*Data!$H157*$G157)/2000) * IF(AND(BV$5="Particulate", ISNUMBER(Data!$O157)), (1-Data!$O157), 1) * IF(AND($K$3="Yes", ISNUMBER(Data!$Q157)), (1-Data!$Q157), 1))</f>
        <v>0</v>
      </c>
      <c r="BW157" s="3">
        <f>IF(OR(Data!BX157="", Data!$H157="", $G157=""), 0, ((Data!BX157*Data!$H157*$G157)/2000) * IF(AND(BW$5="Particulate", ISNUMBER(Data!$O157)), (1-Data!$O157), 1) * IF(AND($K$3="Yes", ISNUMBER(Data!$Q157)), (1-Data!$Q157), 1))</f>
        <v>0</v>
      </c>
      <c r="BX157" s="3">
        <f>IF(OR(Data!BY157="", Data!$H157="", $G157=""), 0, ((Data!BY157*Data!$H157*$G157)/2000) * IF(AND(BX$5="Particulate", ISNUMBER(Data!$O157)), (1-Data!$O157), 1) * IF(AND($K$3="Yes", ISNUMBER(Data!$Q157)), (1-Data!$Q157), 1))</f>
        <v>0</v>
      </c>
      <c r="BY157" s="3">
        <f>IF(OR(Data!BZ157="", Data!$H157="", $G157=""), 0, ((Data!BZ157*Data!$H157*$G157)/2000) * IF(AND(BY$5="Particulate", ISNUMBER(Data!$O157)), (1-Data!$O157), 1) * IF(AND($K$3="Yes", ISNUMBER(Data!$Q157)), (1-Data!$Q157), 1))</f>
        <v>0</v>
      </c>
      <c r="BZ157" s="3">
        <f>IF(OR(Data!CA157="", Data!$H157="", $G157=""), 0, ((Data!CA157*Data!$H157*$G157)/2000) * IF(AND(BZ$5="Particulate", ISNUMBER(Data!$O157)), (1-Data!$O157), 1) * IF(AND($K$3="Yes", ISNUMBER(Data!$Q157)), (1-Data!$Q157), 1))</f>
        <v>0</v>
      </c>
    </row>
    <row r="158" spans="1:78" x14ac:dyDescent="0.25">
      <c r="A158" s="347">
        <f>Data!A158</f>
        <v>150</v>
      </c>
      <c r="B158" s="108">
        <f>Data!B158</f>
        <v>0</v>
      </c>
      <c r="C158" s="108">
        <f>Data!C158</f>
        <v>0</v>
      </c>
      <c r="D158" s="108">
        <f>Data!D158</f>
        <v>0</v>
      </c>
      <c r="E158" s="108">
        <f>Data!E158</f>
        <v>0</v>
      </c>
      <c r="F158" s="108">
        <f>Data!F158</f>
        <v>0</v>
      </c>
      <c r="G158" s="189"/>
      <c r="Q158" s="365">
        <f>IF(ISNUMBER(Data!$K158), (Data!$K158*$G158)/2000, IF(AND(ISNUMBER(Data!$H158), ISNUMBER(Data!$I158)), (Data!$H158*Data!$I158*$G158)/2000, 0))</f>
        <v>0</v>
      </c>
      <c r="R158" s="17">
        <f>IF(ISNUMBER(Data!$L158), (Data!$L158*$G158)/2000, IF(AND(ISNUMBER(Data!$H158), ISNUMBER(Data!$J158)), (Data!$H158*Data!$J158*$G158)/2000, 0)) * IF(ISNUMBER(Data!$O158), 1-Data!$O158, 1) * IF(AND($K$3="yes",ISNUMBER(Data!$Q158)),(1-Data!$Q158),1)</f>
        <v>0</v>
      </c>
      <c r="S158" s="3">
        <f>IF(OR(Data!T158="", Data!$H158="", $G158=""), 0, ((Data!T158*Data!$H158*$G158)/2000) * IF(AND(S$5="Particulate", ISNUMBER(Data!$O158)), (1-Data!$O158), 1) * IF(AND($K$3="Yes", ISNUMBER(Data!$Q158)), (1-Data!$Q158), 1))</f>
        <v>0</v>
      </c>
      <c r="T158" s="3">
        <f>IF(OR(Data!U158="", Data!$H158="", $G158=""), 0, ((Data!U158*Data!$H158*$G158)/2000) * IF(AND(T$5="Particulate", ISNUMBER(Data!$O158)), (1-Data!$O158), 1) * IF(AND($K$3="Yes", ISNUMBER(Data!$Q158)), (1-Data!$Q158), 1))</f>
        <v>0</v>
      </c>
      <c r="U158" s="3">
        <f>IF(OR(Data!V158="", Data!$H158="", $G158=""), 0, ((Data!V158*Data!$H158*$G158)/2000) * IF(AND(U$5="Particulate", ISNUMBER(Data!$O158)), (1-Data!$O158), 1) * IF(AND($K$3="Yes", ISNUMBER(Data!$Q158)), (1-Data!$Q158), 1))</f>
        <v>0</v>
      </c>
      <c r="V158" s="3">
        <f>IF(OR(Data!W158="", Data!$H158="", $G158=""), 0, ((Data!W158*Data!$H158*$G158)/2000) * IF(AND(V$5="Particulate", ISNUMBER(Data!$O158)), (1-Data!$O158), 1) * IF(AND($K$3="Yes", ISNUMBER(Data!$Q158)), (1-Data!$Q158), 1))</f>
        <v>0</v>
      </c>
      <c r="W158" s="3">
        <f>IF(OR(Data!X158="", Data!$H158="", $G158=""), 0, ((Data!X158*Data!$H158*$G158)/2000) * IF(AND(W$5="Particulate", ISNUMBER(Data!$O158)), (1-Data!$O158), 1) * IF(AND($K$3="Yes", ISNUMBER(Data!$Q158)), (1-Data!$Q158), 1))</f>
        <v>0</v>
      </c>
      <c r="X158" s="3">
        <f>IF(OR(Data!Y158="", Data!$H158="", $G158=""), 0, ((Data!Y158*Data!$H158*$G158)/2000) * IF(AND(X$5="Particulate", ISNUMBER(Data!$O158)), (1-Data!$O158), 1) * IF(AND($K$3="Yes", ISNUMBER(Data!$Q158)), (1-Data!$Q158), 1))</f>
        <v>0</v>
      </c>
      <c r="Y158" s="3">
        <f>IF(OR(Data!Z158="", Data!$H158="", $G158=""), 0, ((Data!Z158*Data!$H158*$G158)/2000) * IF(AND(Y$5="Particulate", ISNUMBER(Data!$O158)), (1-Data!$O158), 1) * IF(AND($K$3="Yes", ISNUMBER(Data!$Q158)), (1-Data!$Q158), 1))</f>
        <v>0</v>
      </c>
      <c r="Z158" s="3">
        <f>IF(OR(Data!AA158="", Data!$H158="", $G158=""), 0, ((Data!AA158*Data!$H158*$G158)/2000) * IF(AND(Z$5="Particulate", ISNUMBER(Data!$O158)), (1-Data!$O158), 1) * IF(AND($K$3="Yes", ISNUMBER(Data!$Q158)), (1-Data!$Q158), 1))</f>
        <v>0</v>
      </c>
      <c r="AA158" s="3">
        <f>IF(OR(Data!AB158="", Data!$H158="", $G158=""), 0, ((Data!AB158*Data!$H158*$G158)/2000) * IF(AND(AA$5="Particulate", ISNUMBER(Data!$O158)), (1-Data!$O158), 1) * IF(AND($K$3="Yes", ISNUMBER(Data!$Q158)), (1-Data!$Q158), 1))</f>
        <v>0</v>
      </c>
      <c r="AB158" s="3">
        <f>IF(OR(Data!AC158="", Data!$H158="", $G158=""), 0, ((Data!AC158*Data!$H158*$G158)/2000) * IF(AND(AB$5="Particulate", ISNUMBER(Data!$O158)), (1-Data!$O158), 1) * IF(AND($K$3="Yes", ISNUMBER(Data!$Q158)), (1-Data!$Q158), 1))</f>
        <v>0</v>
      </c>
      <c r="AC158" s="3">
        <f>IF(OR(Data!AD158="", Data!$H158="", $G158=""), 0, ((Data!AD158*Data!$H158*$G158)/2000) * IF(AND(AC$5="Particulate", ISNUMBER(Data!$O158)), (1-Data!$O158), 1) * IF(AND($K$3="Yes", ISNUMBER(Data!$Q158)), (1-Data!$Q158), 1))</f>
        <v>0</v>
      </c>
      <c r="AD158" s="3">
        <f>IF(OR(Data!AE158="", Data!$H158="", $G158=""), 0, ((Data!AE158*Data!$H158*$G158)/2000) * IF(AND(AD$5="Particulate", ISNUMBER(Data!$O158)), (1-Data!$O158), 1) * IF(AND($K$3="Yes", ISNUMBER(Data!$Q158)), (1-Data!$Q158), 1))</f>
        <v>0</v>
      </c>
      <c r="AE158" s="3">
        <f>IF(OR(Data!AF158="", Data!$H158="", $G158=""), 0, ((Data!AF158*Data!$H158*$G158)/2000) * IF(AND(AE$5="Particulate", ISNUMBER(Data!$O158)), (1-Data!$O158), 1) * IF(AND($K$3="Yes", ISNUMBER(Data!$Q158)), (1-Data!$Q158), 1))</f>
        <v>0</v>
      </c>
      <c r="AF158" s="3">
        <f>IF(OR(Data!AG158="", Data!$H158="", $G158=""), 0, ((Data!AG158*Data!$H158*$G158)/2000) * IF(AND(AF$5="Particulate", ISNUMBER(Data!$O158)), (1-Data!$O158), 1) * IF(AND($K$3="Yes", ISNUMBER(Data!$Q158)), (1-Data!$Q158), 1))</f>
        <v>0</v>
      </c>
      <c r="AG158" s="3">
        <f>IF(OR(Data!AH158="", Data!$H158="", $G158=""), 0, ((Data!AH158*Data!$H158*$G158)/2000) * IF(AND(AG$5="Particulate", ISNUMBER(Data!$O158)), (1-Data!$O158), 1) * IF(AND($K$3="Yes", ISNUMBER(Data!$Q158)), (1-Data!$Q158), 1))</f>
        <v>0</v>
      </c>
      <c r="AH158" s="3">
        <f>IF(OR(Data!AI158="", Data!$H158="", $G158=""), 0, ((Data!AI158*Data!$H158*$G158)/2000) * IF(AND(AH$5="Particulate", ISNUMBER(Data!$O158)), (1-Data!$O158), 1) * IF(AND($K$3="Yes", ISNUMBER(Data!$Q158)), (1-Data!$Q158), 1))</f>
        <v>0</v>
      </c>
      <c r="AI158" s="3">
        <f>IF(OR(Data!AJ158="", Data!$H158="", $G158=""), 0, ((Data!AJ158*Data!$H158*$G158)/2000) * IF(AND(AI$5="Particulate", ISNUMBER(Data!$O158)), (1-Data!$O158), 1) * IF(AND($K$3="Yes", ISNUMBER(Data!$Q158)), (1-Data!$Q158), 1))</f>
        <v>0</v>
      </c>
      <c r="AJ158" s="3">
        <f>IF(OR(Data!AK158="", Data!$H158="", $G158=""), 0, ((Data!AK158*Data!$H158*$G158)/2000) * IF(AND(AJ$5="Particulate", ISNUMBER(Data!$O158)), (1-Data!$O158), 1) * IF(AND($K$3="Yes", ISNUMBER(Data!$Q158)), (1-Data!$Q158), 1))</f>
        <v>0</v>
      </c>
      <c r="AK158" s="3">
        <f>IF(OR(Data!AL158="", Data!$H158="", $G158=""), 0, ((Data!AL158*Data!$H158*$G158)/2000) * IF(AND(AK$5="Particulate", ISNUMBER(Data!$O158)), (1-Data!$O158), 1) * IF(AND($K$3="Yes", ISNUMBER(Data!$Q158)), (1-Data!$Q158), 1))</f>
        <v>0</v>
      </c>
      <c r="AL158" s="3">
        <f>IF(OR(Data!AM158="", Data!$H158="", $G158=""), 0, ((Data!AM158*Data!$H158*$G158)/2000) * IF(AND(AL$5="Particulate", ISNUMBER(Data!$O158)), (1-Data!$O158), 1) * IF(AND($K$3="Yes", ISNUMBER(Data!$Q158)), (1-Data!$Q158), 1))</f>
        <v>0</v>
      </c>
      <c r="AM158" s="3">
        <f>IF(OR(Data!AN158="", Data!$H158="", $G158=""), 0, ((Data!AN158*Data!$H158*$G158)/2000) * IF(AND(AM$5="Particulate", ISNUMBER(Data!$O158)), (1-Data!$O158), 1) * IF(AND($K$3="Yes", ISNUMBER(Data!$Q158)), (1-Data!$Q158), 1))</f>
        <v>0</v>
      </c>
      <c r="AN158" s="3">
        <f>IF(OR(Data!AO158="", Data!$H158="", $G158=""), 0, ((Data!AO158*Data!$H158*$G158)/2000) * IF(AND(AN$5="Particulate", ISNUMBER(Data!$O158)), (1-Data!$O158), 1) * IF(AND($K$3="Yes", ISNUMBER(Data!$Q158)), (1-Data!$Q158), 1))</f>
        <v>0</v>
      </c>
      <c r="AO158" s="3">
        <f>IF(OR(Data!AP158="", Data!$H158="", $G158=""), 0, ((Data!AP158*Data!$H158*$G158)/2000) * IF(AND(AO$5="Particulate", ISNUMBER(Data!$O158)), (1-Data!$O158), 1) * IF(AND($K$3="Yes", ISNUMBER(Data!$Q158)), (1-Data!$Q158), 1))</f>
        <v>0</v>
      </c>
      <c r="AP158" s="3">
        <f>IF(OR(Data!AQ158="", Data!$H158="", $G158=""), 0, ((Data!AQ158*Data!$H158*$G158)/2000) * IF(AND(AP$5="Particulate", ISNUMBER(Data!$O158)), (1-Data!$O158), 1) * IF(AND($K$3="Yes", ISNUMBER(Data!$Q158)), (1-Data!$Q158), 1))</f>
        <v>0</v>
      </c>
      <c r="AQ158" s="3">
        <f>IF(OR(Data!AR158="", Data!$H158="", $G158=""), 0, ((Data!AR158*Data!$H158*$G158)/2000) * IF(AND(AQ$5="Particulate", ISNUMBER(Data!$O158)), (1-Data!$O158), 1) * IF(AND($K$3="Yes", ISNUMBER(Data!$Q158)), (1-Data!$Q158), 1))</f>
        <v>0</v>
      </c>
      <c r="AR158" s="3">
        <f>IF(OR(Data!AS158="", Data!$H158="", $G158=""), 0, ((Data!AS158*Data!$H158*$G158)/2000) * IF(AND(AR$5="Particulate", ISNUMBER(Data!$O158)), (1-Data!$O158), 1) * IF(AND($K$3="Yes", ISNUMBER(Data!$Q158)), (1-Data!$Q158), 1))</f>
        <v>0</v>
      </c>
      <c r="AS158" s="3">
        <f>IF(OR(Data!AT158="", Data!$H158="", $G158=""), 0, ((Data!AT158*Data!$H158*$G158)/2000) * IF(AND(AS$5="Particulate", ISNUMBER(Data!$O158)), (1-Data!$O158), 1) * IF(AND($K$3="Yes", ISNUMBER(Data!$Q158)), (1-Data!$Q158), 1))</f>
        <v>0</v>
      </c>
      <c r="AT158" s="3">
        <f>IF(OR(Data!AU158="", Data!$H158="", $G158=""), 0, ((Data!AU158*Data!$H158*$G158)/2000) * IF(AND(AT$5="Particulate", ISNUMBER(Data!$O158)), (1-Data!$O158), 1) * IF(AND($K$3="Yes", ISNUMBER(Data!$Q158)), (1-Data!$Q158), 1))</f>
        <v>0</v>
      </c>
      <c r="AU158" s="3">
        <f>IF(OR(Data!AV158="", Data!$H158="", $G158=""), 0, ((Data!AV158*Data!$H158*$G158)/2000) * IF(AND(AU$5="Particulate", ISNUMBER(Data!$O158)), (1-Data!$O158), 1) * IF(AND($K$3="Yes", ISNUMBER(Data!$Q158)), (1-Data!$Q158), 1))</f>
        <v>0</v>
      </c>
      <c r="AV158" s="3">
        <f>IF(OR(Data!AW158="", Data!$H158="", $G158=""), 0, ((Data!AW158*Data!$H158*$G158)/2000) * IF(AND(AV$5="Particulate", ISNUMBER(Data!$O158)), (1-Data!$O158), 1) * IF(AND($K$3="Yes", ISNUMBER(Data!$Q158)), (1-Data!$Q158), 1))</f>
        <v>0</v>
      </c>
      <c r="AW158" s="3">
        <f>IF(OR(Data!AX158="", Data!$H158="", $G158=""), 0, ((Data!AX158*Data!$H158*$G158)/2000) * IF(AND(AW$5="Particulate", ISNUMBER(Data!$O158)), (1-Data!$O158), 1) * IF(AND($K$3="Yes", ISNUMBER(Data!$Q158)), (1-Data!$Q158), 1))</f>
        <v>0</v>
      </c>
      <c r="AX158" s="3">
        <f>IF(OR(Data!AY158="", Data!$H158="", $G158=""), 0, ((Data!AY158*Data!$H158*$G158)/2000) * IF(AND(AX$5="Particulate", ISNUMBER(Data!$O158)), (1-Data!$O158), 1) * IF(AND($K$3="Yes", ISNUMBER(Data!$Q158)), (1-Data!$Q158), 1))</f>
        <v>0</v>
      </c>
      <c r="AY158" s="3">
        <f>IF(OR(Data!AZ158="", Data!$H158="", $G158=""), 0, ((Data!AZ158*Data!$H158*$G158)/2000) * IF(AND(AY$5="Particulate", ISNUMBER(Data!$O158)), (1-Data!$O158), 1) * IF(AND($K$3="Yes", ISNUMBER(Data!$Q158)), (1-Data!$Q158), 1))</f>
        <v>0</v>
      </c>
      <c r="AZ158" s="3">
        <f>IF(OR(Data!BA158="", Data!$H158="", $G158=""), 0, ((Data!BA158*Data!$H158*$G158)/2000) * IF(AND(AZ$5="Particulate", ISNUMBER(Data!$O158)), (1-Data!$O158), 1) * IF(AND($K$3="Yes", ISNUMBER(Data!$Q158)), (1-Data!$Q158), 1))</f>
        <v>0</v>
      </c>
      <c r="BA158" s="3">
        <f>IF(OR(Data!BB158="", Data!$H158="", $G158=""), 0, ((Data!BB158*Data!$H158*$G158)/2000) * IF(AND(BA$5="Particulate", ISNUMBER(Data!$O158)), (1-Data!$O158), 1) * IF(AND($K$3="Yes", ISNUMBER(Data!$Q158)), (1-Data!$Q158), 1))</f>
        <v>0</v>
      </c>
      <c r="BB158" s="3">
        <f>IF(OR(Data!BC158="", Data!$H158="", $G158=""), 0, ((Data!BC158*Data!$H158*$G158)/2000) * IF(AND(BB$5="Particulate", ISNUMBER(Data!$O158)), (1-Data!$O158), 1) * IF(AND($K$3="Yes", ISNUMBER(Data!$Q158)), (1-Data!$Q158), 1))</f>
        <v>0</v>
      </c>
      <c r="BC158" s="3">
        <f>IF(OR(Data!BD158="", Data!$H158="", $G158=""), 0, ((Data!BD158*Data!$H158*$G158)/2000) * IF(AND(BC$5="Particulate", ISNUMBER(Data!$O158)), (1-Data!$O158), 1) * IF(AND($K$3="Yes", ISNUMBER(Data!$Q158)), (1-Data!$Q158), 1))</f>
        <v>0</v>
      </c>
      <c r="BD158" s="3">
        <f>IF(OR(Data!BE158="", Data!$H158="", $G158=""), 0, ((Data!BE158*Data!$H158*$G158)/2000) * IF(AND(BD$5="Particulate", ISNUMBER(Data!$O158)), (1-Data!$O158), 1) * IF(AND($K$3="Yes", ISNUMBER(Data!$Q158)), (1-Data!$Q158), 1))</f>
        <v>0</v>
      </c>
      <c r="BE158" s="3">
        <f>IF(OR(Data!BF158="", Data!$H158="", $G158=""), 0, ((Data!BF158*Data!$H158*$G158)/2000) * IF(AND(BE$5="Particulate", ISNUMBER(Data!$O158)), (1-Data!$O158), 1) * IF(AND($K$3="Yes", ISNUMBER(Data!$Q158)), (1-Data!$Q158), 1))</f>
        <v>0</v>
      </c>
      <c r="BF158" s="3">
        <f>IF(OR(Data!BG158="", Data!$H158="", $G158=""), 0, ((Data!BG158*Data!$H158*$G158)/2000) * IF(AND(BF$5="Particulate", ISNUMBER(Data!$O158)), (1-Data!$O158), 1) * IF(AND($K$3="Yes", ISNUMBER(Data!$Q158)), (1-Data!$Q158), 1))</f>
        <v>0</v>
      </c>
      <c r="BG158" s="3">
        <f>IF(OR(Data!BH158="", Data!$H158="", $G158=""), 0, ((Data!BH158*Data!$H158*$G158)/2000) * IF(AND(BG$5="Particulate", ISNUMBER(Data!$O158)), (1-Data!$O158), 1) * IF(AND($K$3="Yes", ISNUMBER(Data!$Q158)), (1-Data!$Q158), 1))</f>
        <v>0</v>
      </c>
      <c r="BH158" s="3">
        <f>IF(OR(Data!BI158="", Data!$H158="", $G158=""), 0, ((Data!BI158*Data!$H158*$G158)/2000) * IF(AND(BH$5="Particulate", ISNUMBER(Data!$O158)), (1-Data!$O158), 1) * IF(AND($K$3="Yes", ISNUMBER(Data!$Q158)), (1-Data!$Q158), 1))</f>
        <v>0</v>
      </c>
      <c r="BI158" s="3">
        <f>IF(OR(Data!BJ158="", Data!$H158="", $G158=""), 0, ((Data!BJ158*Data!$H158*$G158)/2000) * IF(AND(BI$5="Particulate", ISNUMBER(Data!$O158)), (1-Data!$O158), 1) * IF(AND($K$3="Yes", ISNUMBER(Data!$Q158)), (1-Data!$Q158), 1))</f>
        <v>0</v>
      </c>
      <c r="BJ158" s="3">
        <f>IF(OR(Data!BK158="", Data!$H158="", $G158=""), 0, ((Data!BK158*Data!$H158*$G158)/2000) * IF(AND(BJ$5="Particulate", ISNUMBER(Data!$O158)), (1-Data!$O158), 1) * IF(AND($K$3="Yes", ISNUMBER(Data!$Q158)), (1-Data!$Q158), 1))</f>
        <v>0</v>
      </c>
      <c r="BK158" s="3">
        <f>IF(OR(Data!BL158="", Data!$H158="", $G158=""), 0, ((Data!BL158*Data!$H158*$G158)/2000) * IF(AND(BK$5="Particulate", ISNUMBER(Data!$O158)), (1-Data!$O158), 1) * IF(AND($K$3="Yes", ISNUMBER(Data!$Q158)), (1-Data!$Q158), 1))</f>
        <v>0</v>
      </c>
      <c r="BL158" s="3">
        <f>IF(OR(Data!BM158="", Data!$H158="", $G158=""), 0, ((Data!BM158*Data!$H158*$G158)/2000) * IF(AND(BL$5="Particulate", ISNUMBER(Data!$O158)), (1-Data!$O158), 1) * IF(AND($K$3="Yes", ISNUMBER(Data!$Q158)), (1-Data!$Q158), 1))</f>
        <v>0</v>
      </c>
      <c r="BM158" s="3">
        <f>IF(OR(Data!BN158="", Data!$H158="", $G158=""), 0, ((Data!BN158*Data!$H158*$G158)/2000) * IF(AND(BM$5="Particulate", ISNUMBER(Data!$O158)), (1-Data!$O158), 1) * IF(AND($K$3="Yes", ISNUMBER(Data!$Q158)), (1-Data!$Q158), 1))</f>
        <v>0</v>
      </c>
      <c r="BN158" s="3">
        <f>IF(OR(Data!BO158="", Data!$H158="", $G158=""), 0, ((Data!BO158*Data!$H158*$G158)/2000) * IF(AND(BN$5="Particulate", ISNUMBER(Data!$O158)), (1-Data!$O158), 1) * IF(AND($K$3="Yes", ISNUMBER(Data!$Q158)), (1-Data!$Q158), 1))</f>
        <v>0</v>
      </c>
      <c r="BO158" s="3">
        <f>IF(OR(Data!BP158="", Data!$H158="", $G158=""), 0, ((Data!BP158*Data!$H158*$G158)/2000) * IF(AND(BO$5="Particulate", ISNUMBER(Data!$O158)), (1-Data!$O158), 1) * IF(AND($K$3="Yes", ISNUMBER(Data!$Q158)), (1-Data!$Q158), 1))</f>
        <v>0</v>
      </c>
      <c r="BP158" s="3">
        <f>IF(OR(Data!BQ158="", Data!$H158="", $G158=""), 0, ((Data!BQ158*Data!$H158*$G158)/2000) * IF(AND(BP$5="Particulate", ISNUMBER(Data!$O158)), (1-Data!$O158), 1) * IF(AND($K$3="Yes", ISNUMBER(Data!$Q158)), (1-Data!$Q158), 1))</f>
        <v>0</v>
      </c>
      <c r="BQ158" s="3">
        <f>IF(OR(Data!BR158="", Data!$H158="", $G158=""), 0, ((Data!BR158*Data!$H158*$G158)/2000) * IF(AND(BQ$5="Particulate", ISNUMBER(Data!$O158)), (1-Data!$O158), 1) * IF(AND($K$3="Yes", ISNUMBER(Data!$Q158)), (1-Data!$Q158), 1))</f>
        <v>0</v>
      </c>
      <c r="BR158" s="3">
        <f>IF(OR(Data!BS158="", Data!$H158="", $G158=""), 0, ((Data!BS158*Data!$H158*$G158)/2000) * IF(AND(BR$5="Particulate", ISNUMBER(Data!$O158)), (1-Data!$O158), 1) * IF(AND($K$3="Yes", ISNUMBER(Data!$Q158)), (1-Data!$Q158), 1))</f>
        <v>0</v>
      </c>
      <c r="BS158" s="3">
        <f>IF(OR(Data!BT158="", Data!$H158="", $G158=""), 0, ((Data!BT158*Data!$H158*$G158)/2000) * IF(AND(BS$5="Particulate", ISNUMBER(Data!$O158)), (1-Data!$O158), 1) * IF(AND($K$3="Yes", ISNUMBER(Data!$Q158)), (1-Data!$Q158), 1))</f>
        <v>0</v>
      </c>
      <c r="BT158" s="3">
        <f>IF(OR(Data!BU158="", Data!$H158="", $G158=""), 0, ((Data!BU158*Data!$H158*$G158)/2000) * IF(AND(BT$5="Particulate", ISNUMBER(Data!$O158)), (1-Data!$O158), 1) * IF(AND($K$3="Yes", ISNUMBER(Data!$Q158)), (1-Data!$Q158), 1))</f>
        <v>0</v>
      </c>
      <c r="BU158" s="3">
        <f>IF(OR(Data!BV158="", Data!$H158="", $G158=""), 0, ((Data!BV158*Data!$H158*$G158)/2000) * IF(AND(BU$5="Particulate", ISNUMBER(Data!$O158)), (1-Data!$O158), 1) * IF(AND($K$3="Yes", ISNUMBER(Data!$Q158)), (1-Data!$Q158), 1))</f>
        <v>0</v>
      </c>
      <c r="BV158" s="3">
        <f>IF(OR(Data!BW158="", Data!$H158="", $G158=""), 0, ((Data!BW158*Data!$H158*$G158)/2000) * IF(AND(BV$5="Particulate", ISNUMBER(Data!$O158)), (1-Data!$O158), 1) * IF(AND($K$3="Yes", ISNUMBER(Data!$Q158)), (1-Data!$Q158), 1))</f>
        <v>0</v>
      </c>
      <c r="BW158" s="3">
        <f>IF(OR(Data!BX158="", Data!$H158="", $G158=""), 0, ((Data!BX158*Data!$H158*$G158)/2000) * IF(AND(BW$5="Particulate", ISNUMBER(Data!$O158)), (1-Data!$O158), 1) * IF(AND($K$3="Yes", ISNUMBER(Data!$Q158)), (1-Data!$Q158), 1))</f>
        <v>0</v>
      </c>
      <c r="BX158" s="3">
        <f>IF(OR(Data!BY158="", Data!$H158="", $G158=""), 0, ((Data!BY158*Data!$H158*$G158)/2000) * IF(AND(BX$5="Particulate", ISNUMBER(Data!$O158)), (1-Data!$O158), 1) * IF(AND($K$3="Yes", ISNUMBER(Data!$Q158)), (1-Data!$Q158), 1))</f>
        <v>0</v>
      </c>
      <c r="BY158" s="3">
        <f>IF(OR(Data!BZ158="", Data!$H158="", $G158=""), 0, ((Data!BZ158*Data!$H158*$G158)/2000) * IF(AND(BY$5="Particulate", ISNUMBER(Data!$O158)), (1-Data!$O158), 1) * IF(AND($K$3="Yes", ISNUMBER(Data!$Q158)), (1-Data!$Q158), 1))</f>
        <v>0</v>
      </c>
      <c r="BZ158" s="3">
        <f>IF(OR(Data!CA158="", Data!$H158="", $G158=""), 0, ((Data!CA158*Data!$H158*$G158)/2000) * IF(AND(BZ$5="Particulate", ISNUMBER(Data!$O158)), (1-Data!$O158), 1) * IF(AND($K$3="Yes", ISNUMBER(Data!$Q158)), (1-Data!$Q158), 1))</f>
        <v>0</v>
      </c>
    </row>
    <row r="159" spans="1:78" x14ac:dyDescent="0.25">
      <c r="A159" s="347">
        <f>Data!A159</f>
        <v>151</v>
      </c>
      <c r="B159" s="108">
        <f>Data!B159</f>
        <v>0</v>
      </c>
      <c r="C159" s="108">
        <f>Data!C159</f>
        <v>0</v>
      </c>
      <c r="D159" s="108">
        <f>Data!D159</f>
        <v>0</v>
      </c>
      <c r="E159" s="108">
        <f>Data!E159</f>
        <v>0</v>
      </c>
      <c r="F159" s="108">
        <f>Data!F159</f>
        <v>0</v>
      </c>
      <c r="G159" s="189"/>
      <c r="Q159" s="365">
        <f>IF(ISNUMBER(Data!$K159), (Data!$K159*$G159)/2000, IF(AND(ISNUMBER(Data!$H159), ISNUMBER(Data!$I159)), (Data!$H159*Data!$I159*$G159)/2000, 0))</f>
        <v>0</v>
      </c>
      <c r="R159" s="17">
        <f>IF(ISNUMBER(Data!$L159), (Data!$L159*$G159)/2000, IF(AND(ISNUMBER(Data!$H159), ISNUMBER(Data!$J159)), (Data!$H159*Data!$J159*$G159)/2000, 0)) * IF(ISNUMBER(Data!$O159), 1-Data!$O159, 1) * IF(AND($K$3="yes",ISNUMBER(Data!$Q159)),(1-Data!$Q159),1)</f>
        <v>0</v>
      </c>
      <c r="S159" s="3">
        <f>IF(OR(Data!T159="", Data!$H159="", $G159=""), 0, ((Data!T159*Data!$H159*$G159)/2000) * IF(AND(S$5="Particulate", ISNUMBER(Data!$O159)), (1-Data!$O159), 1) * IF(AND($K$3="Yes", ISNUMBER(Data!$Q159)), (1-Data!$Q159), 1))</f>
        <v>0</v>
      </c>
      <c r="T159" s="3">
        <f>IF(OR(Data!U159="", Data!$H159="", $G159=""), 0, ((Data!U159*Data!$H159*$G159)/2000) * IF(AND(T$5="Particulate", ISNUMBER(Data!$O159)), (1-Data!$O159), 1) * IF(AND($K$3="Yes", ISNUMBER(Data!$Q159)), (1-Data!$Q159), 1))</f>
        <v>0</v>
      </c>
      <c r="U159" s="3">
        <f>IF(OR(Data!V159="", Data!$H159="", $G159=""), 0, ((Data!V159*Data!$H159*$G159)/2000) * IF(AND(U$5="Particulate", ISNUMBER(Data!$O159)), (1-Data!$O159), 1) * IF(AND($K$3="Yes", ISNUMBER(Data!$Q159)), (1-Data!$Q159), 1))</f>
        <v>0</v>
      </c>
      <c r="V159" s="3">
        <f>IF(OR(Data!W159="", Data!$H159="", $G159=""), 0, ((Data!W159*Data!$H159*$G159)/2000) * IF(AND(V$5="Particulate", ISNUMBER(Data!$O159)), (1-Data!$O159), 1) * IF(AND($K$3="Yes", ISNUMBER(Data!$Q159)), (1-Data!$Q159), 1))</f>
        <v>0</v>
      </c>
      <c r="W159" s="3">
        <f>IF(OR(Data!X159="", Data!$H159="", $G159=""), 0, ((Data!X159*Data!$H159*$G159)/2000) * IF(AND(W$5="Particulate", ISNUMBER(Data!$O159)), (1-Data!$O159), 1) * IF(AND($K$3="Yes", ISNUMBER(Data!$Q159)), (1-Data!$Q159), 1))</f>
        <v>0</v>
      </c>
      <c r="X159" s="3">
        <f>IF(OR(Data!Y159="", Data!$H159="", $G159=""), 0, ((Data!Y159*Data!$H159*$G159)/2000) * IF(AND(X$5="Particulate", ISNUMBER(Data!$O159)), (1-Data!$O159), 1) * IF(AND($K$3="Yes", ISNUMBER(Data!$Q159)), (1-Data!$Q159), 1))</f>
        <v>0</v>
      </c>
      <c r="Y159" s="3">
        <f>IF(OR(Data!Z159="", Data!$H159="", $G159=""), 0, ((Data!Z159*Data!$H159*$G159)/2000) * IF(AND(Y$5="Particulate", ISNUMBER(Data!$O159)), (1-Data!$O159), 1) * IF(AND($K$3="Yes", ISNUMBER(Data!$Q159)), (1-Data!$Q159), 1))</f>
        <v>0</v>
      </c>
      <c r="Z159" s="3">
        <f>IF(OR(Data!AA159="", Data!$H159="", $G159=""), 0, ((Data!AA159*Data!$H159*$G159)/2000) * IF(AND(Z$5="Particulate", ISNUMBER(Data!$O159)), (1-Data!$O159), 1) * IF(AND($K$3="Yes", ISNUMBER(Data!$Q159)), (1-Data!$Q159), 1))</f>
        <v>0</v>
      </c>
      <c r="AA159" s="3">
        <f>IF(OR(Data!AB159="", Data!$H159="", $G159=""), 0, ((Data!AB159*Data!$H159*$G159)/2000) * IF(AND(AA$5="Particulate", ISNUMBER(Data!$O159)), (1-Data!$O159), 1) * IF(AND($K$3="Yes", ISNUMBER(Data!$Q159)), (1-Data!$Q159), 1))</f>
        <v>0</v>
      </c>
      <c r="AB159" s="3">
        <f>IF(OR(Data!AC159="", Data!$H159="", $G159=""), 0, ((Data!AC159*Data!$H159*$G159)/2000) * IF(AND(AB$5="Particulate", ISNUMBER(Data!$O159)), (1-Data!$O159), 1) * IF(AND($K$3="Yes", ISNUMBER(Data!$Q159)), (1-Data!$Q159), 1))</f>
        <v>0</v>
      </c>
      <c r="AC159" s="3">
        <f>IF(OR(Data!AD159="", Data!$H159="", $G159=""), 0, ((Data!AD159*Data!$H159*$G159)/2000) * IF(AND(AC$5="Particulate", ISNUMBER(Data!$O159)), (1-Data!$O159), 1) * IF(AND($K$3="Yes", ISNUMBER(Data!$Q159)), (1-Data!$Q159), 1))</f>
        <v>0</v>
      </c>
      <c r="AD159" s="3">
        <f>IF(OR(Data!AE159="", Data!$H159="", $G159=""), 0, ((Data!AE159*Data!$H159*$G159)/2000) * IF(AND(AD$5="Particulate", ISNUMBER(Data!$O159)), (1-Data!$O159), 1) * IF(AND($K$3="Yes", ISNUMBER(Data!$Q159)), (1-Data!$Q159), 1))</f>
        <v>0</v>
      </c>
      <c r="AE159" s="3">
        <f>IF(OR(Data!AF159="", Data!$H159="", $G159=""), 0, ((Data!AF159*Data!$H159*$G159)/2000) * IF(AND(AE$5="Particulate", ISNUMBER(Data!$O159)), (1-Data!$O159), 1) * IF(AND($K$3="Yes", ISNUMBER(Data!$Q159)), (1-Data!$Q159), 1))</f>
        <v>0</v>
      </c>
      <c r="AF159" s="3">
        <f>IF(OR(Data!AG159="", Data!$H159="", $G159=""), 0, ((Data!AG159*Data!$H159*$G159)/2000) * IF(AND(AF$5="Particulate", ISNUMBER(Data!$O159)), (1-Data!$O159), 1) * IF(AND($K$3="Yes", ISNUMBER(Data!$Q159)), (1-Data!$Q159), 1))</f>
        <v>0</v>
      </c>
      <c r="AG159" s="3">
        <f>IF(OR(Data!AH159="", Data!$H159="", $G159=""), 0, ((Data!AH159*Data!$H159*$G159)/2000) * IF(AND(AG$5="Particulate", ISNUMBER(Data!$O159)), (1-Data!$O159), 1) * IF(AND($K$3="Yes", ISNUMBER(Data!$Q159)), (1-Data!$Q159), 1))</f>
        <v>0</v>
      </c>
      <c r="AH159" s="3">
        <f>IF(OR(Data!AI159="", Data!$H159="", $G159=""), 0, ((Data!AI159*Data!$H159*$G159)/2000) * IF(AND(AH$5="Particulate", ISNUMBER(Data!$O159)), (1-Data!$O159), 1) * IF(AND($K$3="Yes", ISNUMBER(Data!$Q159)), (1-Data!$Q159), 1))</f>
        <v>0</v>
      </c>
      <c r="AI159" s="3">
        <f>IF(OR(Data!AJ159="", Data!$H159="", $G159=""), 0, ((Data!AJ159*Data!$H159*$G159)/2000) * IF(AND(AI$5="Particulate", ISNUMBER(Data!$O159)), (1-Data!$O159), 1) * IF(AND($K$3="Yes", ISNUMBER(Data!$Q159)), (1-Data!$Q159), 1))</f>
        <v>0</v>
      </c>
      <c r="AJ159" s="3">
        <f>IF(OR(Data!AK159="", Data!$H159="", $G159=""), 0, ((Data!AK159*Data!$H159*$G159)/2000) * IF(AND(AJ$5="Particulate", ISNUMBER(Data!$O159)), (1-Data!$O159), 1) * IF(AND($K$3="Yes", ISNUMBER(Data!$Q159)), (1-Data!$Q159), 1))</f>
        <v>0</v>
      </c>
      <c r="AK159" s="3">
        <f>IF(OR(Data!AL159="", Data!$H159="", $G159=""), 0, ((Data!AL159*Data!$H159*$G159)/2000) * IF(AND(AK$5="Particulate", ISNUMBER(Data!$O159)), (1-Data!$O159), 1) * IF(AND($K$3="Yes", ISNUMBER(Data!$Q159)), (1-Data!$Q159), 1))</f>
        <v>0</v>
      </c>
      <c r="AL159" s="3">
        <f>IF(OR(Data!AM159="", Data!$H159="", $G159=""), 0, ((Data!AM159*Data!$H159*$G159)/2000) * IF(AND(AL$5="Particulate", ISNUMBER(Data!$O159)), (1-Data!$O159), 1) * IF(AND($K$3="Yes", ISNUMBER(Data!$Q159)), (1-Data!$Q159), 1))</f>
        <v>0</v>
      </c>
      <c r="AM159" s="3">
        <f>IF(OR(Data!AN159="", Data!$H159="", $G159=""), 0, ((Data!AN159*Data!$H159*$G159)/2000) * IF(AND(AM$5="Particulate", ISNUMBER(Data!$O159)), (1-Data!$O159), 1) * IF(AND($K$3="Yes", ISNUMBER(Data!$Q159)), (1-Data!$Q159), 1))</f>
        <v>0</v>
      </c>
      <c r="AN159" s="3">
        <f>IF(OR(Data!AO159="", Data!$H159="", $G159=""), 0, ((Data!AO159*Data!$H159*$G159)/2000) * IF(AND(AN$5="Particulate", ISNUMBER(Data!$O159)), (1-Data!$O159), 1) * IF(AND($K$3="Yes", ISNUMBER(Data!$Q159)), (1-Data!$Q159), 1))</f>
        <v>0</v>
      </c>
      <c r="AO159" s="3">
        <f>IF(OR(Data!AP159="", Data!$H159="", $G159=""), 0, ((Data!AP159*Data!$H159*$G159)/2000) * IF(AND(AO$5="Particulate", ISNUMBER(Data!$O159)), (1-Data!$O159), 1) * IF(AND($K$3="Yes", ISNUMBER(Data!$Q159)), (1-Data!$Q159), 1))</f>
        <v>0</v>
      </c>
      <c r="AP159" s="3">
        <f>IF(OR(Data!AQ159="", Data!$H159="", $G159=""), 0, ((Data!AQ159*Data!$H159*$G159)/2000) * IF(AND(AP$5="Particulate", ISNUMBER(Data!$O159)), (1-Data!$O159), 1) * IF(AND($K$3="Yes", ISNUMBER(Data!$Q159)), (1-Data!$Q159), 1))</f>
        <v>0</v>
      </c>
      <c r="AQ159" s="3">
        <f>IF(OR(Data!AR159="", Data!$H159="", $G159=""), 0, ((Data!AR159*Data!$H159*$G159)/2000) * IF(AND(AQ$5="Particulate", ISNUMBER(Data!$O159)), (1-Data!$O159), 1) * IF(AND($K$3="Yes", ISNUMBER(Data!$Q159)), (1-Data!$Q159), 1))</f>
        <v>0</v>
      </c>
      <c r="AR159" s="3">
        <f>IF(OR(Data!AS159="", Data!$H159="", $G159=""), 0, ((Data!AS159*Data!$H159*$G159)/2000) * IF(AND(AR$5="Particulate", ISNUMBER(Data!$O159)), (1-Data!$O159), 1) * IF(AND($K$3="Yes", ISNUMBER(Data!$Q159)), (1-Data!$Q159), 1))</f>
        <v>0</v>
      </c>
      <c r="AS159" s="3">
        <f>IF(OR(Data!AT159="", Data!$H159="", $G159=""), 0, ((Data!AT159*Data!$H159*$G159)/2000) * IF(AND(AS$5="Particulate", ISNUMBER(Data!$O159)), (1-Data!$O159), 1) * IF(AND($K$3="Yes", ISNUMBER(Data!$Q159)), (1-Data!$Q159), 1))</f>
        <v>0</v>
      </c>
      <c r="AT159" s="3">
        <f>IF(OR(Data!AU159="", Data!$H159="", $G159=""), 0, ((Data!AU159*Data!$H159*$G159)/2000) * IF(AND(AT$5="Particulate", ISNUMBER(Data!$O159)), (1-Data!$O159), 1) * IF(AND($K$3="Yes", ISNUMBER(Data!$Q159)), (1-Data!$Q159), 1))</f>
        <v>0</v>
      </c>
      <c r="AU159" s="3">
        <f>IF(OR(Data!AV159="", Data!$H159="", $G159=""), 0, ((Data!AV159*Data!$H159*$G159)/2000) * IF(AND(AU$5="Particulate", ISNUMBER(Data!$O159)), (1-Data!$O159), 1) * IF(AND($K$3="Yes", ISNUMBER(Data!$Q159)), (1-Data!$Q159), 1))</f>
        <v>0</v>
      </c>
      <c r="AV159" s="3">
        <f>IF(OR(Data!AW159="", Data!$H159="", $G159=""), 0, ((Data!AW159*Data!$H159*$G159)/2000) * IF(AND(AV$5="Particulate", ISNUMBER(Data!$O159)), (1-Data!$O159), 1) * IF(AND($K$3="Yes", ISNUMBER(Data!$Q159)), (1-Data!$Q159), 1))</f>
        <v>0</v>
      </c>
      <c r="AW159" s="3">
        <f>IF(OR(Data!AX159="", Data!$H159="", $G159=""), 0, ((Data!AX159*Data!$H159*$G159)/2000) * IF(AND(AW$5="Particulate", ISNUMBER(Data!$O159)), (1-Data!$O159), 1) * IF(AND($K$3="Yes", ISNUMBER(Data!$Q159)), (1-Data!$Q159), 1))</f>
        <v>0</v>
      </c>
      <c r="AX159" s="3">
        <f>IF(OR(Data!AY159="", Data!$H159="", $G159=""), 0, ((Data!AY159*Data!$H159*$G159)/2000) * IF(AND(AX$5="Particulate", ISNUMBER(Data!$O159)), (1-Data!$O159), 1) * IF(AND($K$3="Yes", ISNUMBER(Data!$Q159)), (1-Data!$Q159), 1))</f>
        <v>0</v>
      </c>
      <c r="AY159" s="3">
        <f>IF(OR(Data!AZ159="", Data!$H159="", $G159=""), 0, ((Data!AZ159*Data!$H159*$G159)/2000) * IF(AND(AY$5="Particulate", ISNUMBER(Data!$O159)), (1-Data!$O159), 1) * IF(AND($K$3="Yes", ISNUMBER(Data!$Q159)), (1-Data!$Q159), 1))</f>
        <v>0</v>
      </c>
      <c r="AZ159" s="3">
        <f>IF(OR(Data!BA159="", Data!$H159="", $G159=""), 0, ((Data!BA159*Data!$H159*$G159)/2000) * IF(AND(AZ$5="Particulate", ISNUMBER(Data!$O159)), (1-Data!$O159), 1) * IF(AND($K$3="Yes", ISNUMBER(Data!$Q159)), (1-Data!$Q159), 1))</f>
        <v>0</v>
      </c>
      <c r="BA159" s="3">
        <f>IF(OR(Data!BB159="", Data!$H159="", $G159=""), 0, ((Data!BB159*Data!$H159*$G159)/2000) * IF(AND(BA$5="Particulate", ISNUMBER(Data!$O159)), (1-Data!$O159), 1) * IF(AND($K$3="Yes", ISNUMBER(Data!$Q159)), (1-Data!$Q159), 1))</f>
        <v>0</v>
      </c>
      <c r="BB159" s="3">
        <f>IF(OR(Data!BC159="", Data!$H159="", $G159=""), 0, ((Data!BC159*Data!$H159*$G159)/2000) * IF(AND(BB$5="Particulate", ISNUMBER(Data!$O159)), (1-Data!$O159), 1) * IF(AND($K$3="Yes", ISNUMBER(Data!$Q159)), (1-Data!$Q159), 1))</f>
        <v>0</v>
      </c>
      <c r="BC159" s="3">
        <f>IF(OR(Data!BD159="", Data!$H159="", $G159=""), 0, ((Data!BD159*Data!$H159*$G159)/2000) * IF(AND(BC$5="Particulate", ISNUMBER(Data!$O159)), (1-Data!$O159), 1) * IF(AND($K$3="Yes", ISNUMBER(Data!$Q159)), (1-Data!$Q159), 1))</f>
        <v>0</v>
      </c>
      <c r="BD159" s="3">
        <f>IF(OR(Data!BE159="", Data!$H159="", $G159=""), 0, ((Data!BE159*Data!$H159*$G159)/2000) * IF(AND(BD$5="Particulate", ISNUMBER(Data!$O159)), (1-Data!$O159), 1) * IF(AND($K$3="Yes", ISNUMBER(Data!$Q159)), (1-Data!$Q159), 1))</f>
        <v>0</v>
      </c>
      <c r="BE159" s="3">
        <f>IF(OR(Data!BF159="", Data!$H159="", $G159=""), 0, ((Data!BF159*Data!$H159*$G159)/2000) * IF(AND(BE$5="Particulate", ISNUMBER(Data!$O159)), (1-Data!$O159), 1) * IF(AND($K$3="Yes", ISNUMBER(Data!$Q159)), (1-Data!$Q159), 1))</f>
        <v>0</v>
      </c>
      <c r="BF159" s="3">
        <f>IF(OR(Data!BG159="", Data!$H159="", $G159=""), 0, ((Data!BG159*Data!$H159*$G159)/2000) * IF(AND(BF$5="Particulate", ISNUMBER(Data!$O159)), (1-Data!$O159), 1) * IF(AND($K$3="Yes", ISNUMBER(Data!$Q159)), (1-Data!$Q159), 1))</f>
        <v>0</v>
      </c>
      <c r="BG159" s="3">
        <f>IF(OR(Data!BH159="", Data!$H159="", $G159=""), 0, ((Data!BH159*Data!$H159*$G159)/2000) * IF(AND(BG$5="Particulate", ISNUMBER(Data!$O159)), (1-Data!$O159), 1) * IF(AND($K$3="Yes", ISNUMBER(Data!$Q159)), (1-Data!$Q159), 1))</f>
        <v>0</v>
      </c>
      <c r="BH159" s="3">
        <f>IF(OR(Data!BI159="", Data!$H159="", $G159=""), 0, ((Data!BI159*Data!$H159*$G159)/2000) * IF(AND(BH$5="Particulate", ISNUMBER(Data!$O159)), (1-Data!$O159), 1) * IF(AND($K$3="Yes", ISNUMBER(Data!$Q159)), (1-Data!$Q159), 1))</f>
        <v>0</v>
      </c>
      <c r="BI159" s="3">
        <f>IF(OR(Data!BJ159="", Data!$H159="", $G159=""), 0, ((Data!BJ159*Data!$H159*$G159)/2000) * IF(AND(BI$5="Particulate", ISNUMBER(Data!$O159)), (1-Data!$O159), 1) * IF(AND($K$3="Yes", ISNUMBER(Data!$Q159)), (1-Data!$Q159), 1))</f>
        <v>0</v>
      </c>
      <c r="BJ159" s="3">
        <f>IF(OR(Data!BK159="", Data!$H159="", $G159=""), 0, ((Data!BK159*Data!$H159*$G159)/2000) * IF(AND(BJ$5="Particulate", ISNUMBER(Data!$O159)), (1-Data!$O159), 1) * IF(AND($K$3="Yes", ISNUMBER(Data!$Q159)), (1-Data!$Q159), 1))</f>
        <v>0</v>
      </c>
      <c r="BK159" s="3">
        <f>IF(OR(Data!BL159="", Data!$H159="", $G159=""), 0, ((Data!BL159*Data!$H159*$G159)/2000) * IF(AND(BK$5="Particulate", ISNUMBER(Data!$O159)), (1-Data!$O159), 1) * IF(AND($K$3="Yes", ISNUMBER(Data!$Q159)), (1-Data!$Q159), 1))</f>
        <v>0</v>
      </c>
      <c r="BL159" s="3">
        <f>IF(OR(Data!BM159="", Data!$H159="", $G159=""), 0, ((Data!BM159*Data!$H159*$G159)/2000) * IF(AND(BL$5="Particulate", ISNUMBER(Data!$O159)), (1-Data!$O159), 1) * IF(AND($K$3="Yes", ISNUMBER(Data!$Q159)), (1-Data!$Q159), 1))</f>
        <v>0</v>
      </c>
      <c r="BM159" s="3">
        <f>IF(OR(Data!BN159="", Data!$H159="", $G159=""), 0, ((Data!BN159*Data!$H159*$G159)/2000) * IF(AND(BM$5="Particulate", ISNUMBER(Data!$O159)), (1-Data!$O159), 1) * IF(AND($K$3="Yes", ISNUMBER(Data!$Q159)), (1-Data!$Q159), 1))</f>
        <v>0</v>
      </c>
      <c r="BN159" s="3">
        <f>IF(OR(Data!BO159="", Data!$H159="", $G159=""), 0, ((Data!BO159*Data!$H159*$G159)/2000) * IF(AND(BN$5="Particulate", ISNUMBER(Data!$O159)), (1-Data!$O159), 1) * IF(AND($K$3="Yes", ISNUMBER(Data!$Q159)), (1-Data!$Q159), 1))</f>
        <v>0</v>
      </c>
      <c r="BO159" s="3">
        <f>IF(OR(Data!BP159="", Data!$H159="", $G159=""), 0, ((Data!BP159*Data!$H159*$G159)/2000) * IF(AND(BO$5="Particulate", ISNUMBER(Data!$O159)), (1-Data!$O159), 1) * IF(AND($K$3="Yes", ISNUMBER(Data!$Q159)), (1-Data!$Q159), 1))</f>
        <v>0</v>
      </c>
      <c r="BP159" s="3">
        <f>IF(OR(Data!BQ159="", Data!$H159="", $G159=""), 0, ((Data!BQ159*Data!$H159*$G159)/2000) * IF(AND(BP$5="Particulate", ISNUMBER(Data!$O159)), (1-Data!$O159), 1) * IF(AND($K$3="Yes", ISNUMBER(Data!$Q159)), (1-Data!$Q159), 1))</f>
        <v>0</v>
      </c>
      <c r="BQ159" s="3">
        <f>IF(OR(Data!BR159="", Data!$H159="", $G159=""), 0, ((Data!BR159*Data!$H159*$G159)/2000) * IF(AND(BQ$5="Particulate", ISNUMBER(Data!$O159)), (1-Data!$O159), 1) * IF(AND($K$3="Yes", ISNUMBER(Data!$Q159)), (1-Data!$Q159), 1))</f>
        <v>0</v>
      </c>
      <c r="BR159" s="3">
        <f>IF(OR(Data!BS159="", Data!$H159="", $G159=""), 0, ((Data!BS159*Data!$H159*$G159)/2000) * IF(AND(BR$5="Particulate", ISNUMBER(Data!$O159)), (1-Data!$O159), 1) * IF(AND($K$3="Yes", ISNUMBER(Data!$Q159)), (1-Data!$Q159), 1))</f>
        <v>0</v>
      </c>
      <c r="BS159" s="3">
        <f>IF(OR(Data!BT159="", Data!$H159="", $G159=""), 0, ((Data!BT159*Data!$H159*$G159)/2000) * IF(AND(BS$5="Particulate", ISNUMBER(Data!$O159)), (1-Data!$O159), 1) * IF(AND($K$3="Yes", ISNUMBER(Data!$Q159)), (1-Data!$Q159), 1))</f>
        <v>0</v>
      </c>
      <c r="BT159" s="3">
        <f>IF(OR(Data!BU159="", Data!$H159="", $G159=""), 0, ((Data!BU159*Data!$H159*$G159)/2000) * IF(AND(BT$5="Particulate", ISNUMBER(Data!$O159)), (1-Data!$O159), 1) * IF(AND($K$3="Yes", ISNUMBER(Data!$Q159)), (1-Data!$Q159), 1))</f>
        <v>0</v>
      </c>
      <c r="BU159" s="3">
        <f>IF(OR(Data!BV159="", Data!$H159="", $G159=""), 0, ((Data!BV159*Data!$H159*$G159)/2000) * IF(AND(BU$5="Particulate", ISNUMBER(Data!$O159)), (1-Data!$O159), 1) * IF(AND($K$3="Yes", ISNUMBER(Data!$Q159)), (1-Data!$Q159), 1))</f>
        <v>0</v>
      </c>
      <c r="BV159" s="3">
        <f>IF(OR(Data!BW159="", Data!$H159="", $G159=""), 0, ((Data!BW159*Data!$H159*$G159)/2000) * IF(AND(BV$5="Particulate", ISNUMBER(Data!$O159)), (1-Data!$O159), 1) * IF(AND($K$3="Yes", ISNUMBER(Data!$Q159)), (1-Data!$Q159), 1))</f>
        <v>0</v>
      </c>
      <c r="BW159" s="3">
        <f>IF(OR(Data!BX159="", Data!$H159="", $G159=""), 0, ((Data!BX159*Data!$H159*$G159)/2000) * IF(AND(BW$5="Particulate", ISNUMBER(Data!$O159)), (1-Data!$O159), 1) * IF(AND($K$3="Yes", ISNUMBER(Data!$Q159)), (1-Data!$Q159), 1))</f>
        <v>0</v>
      </c>
      <c r="BX159" s="3">
        <f>IF(OR(Data!BY159="", Data!$H159="", $G159=""), 0, ((Data!BY159*Data!$H159*$G159)/2000) * IF(AND(BX$5="Particulate", ISNUMBER(Data!$O159)), (1-Data!$O159), 1) * IF(AND($K$3="Yes", ISNUMBER(Data!$Q159)), (1-Data!$Q159), 1))</f>
        <v>0</v>
      </c>
      <c r="BY159" s="3">
        <f>IF(OR(Data!BZ159="", Data!$H159="", $G159=""), 0, ((Data!BZ159*Data!$H159*$G159)/2000) * IF(AND(BY$5="Particulate", ISNUMBER(Data!$O159)), (1-Data!$O159), 1) * IF(AND($K$3="Yes", ISNUMBER(Data!$Q159)), (1-Data!$Q159), 1))</f>
        <v>0</v>
      </c>
      <c r="BZ159" s="3">
        <f>IF(OR(Data!CA159="", Data!$H159="", $G159=""), 0, ((Data!CA159*Data!$H159*$G159)/2000) * IF(AND(BZ$5="Particulate", ISNUMBER(Data!$O159)), (1-Data!$O159), 1) * IF(AND($K$3="Yes", ISNUMBER(Data!$Q159)), (1-Data!$Q159), 1))</f>
        <v>0</v>
      </c>
    </row>
    <row r="160" spans="1:78" x14ac:dyDescent="0.25">
      <c r="A160" s="347">
        <f>Data!A160</f>
        <v>152</v>
      </c>
      <c r="B160" s="108">
        <f>Data!B160</f>
        <v>0</v>
      </c>
      <c r="C160" s="108">
        <f>Data!C160</f>
        <v>0</v>
      </c>
      <c r="D160" s="108">
        <f>Data!D160</f>
        <v>0</v>
      </c>
      <c r="E160" s="108">
        <f>Data!E160</f>
        <v>0</v>
      </c>
      <c r="F160" s="108">
        <f>Data!F160</f>
        <v>0</v>
      </c>
      <c r="G160" s="189"/>
      <c r="Q160" s="365">
        <f>IF(ISNUMBER(Data!$K160), (Data!$K160*$G160)/2000, IF(AND(ISNUMBER(Data!$H160), ISNUMBER(Data!$I160)), (Data!$H160*Data!$I160*$G160)/2000, 0))</f>
        <v>0</v>
      </c>
      <c r="R160" s="17">
        <f>IF(ISNUMBER(Data!$L160), (Data!$L160*$G160)/2000, IF(AND(ISNUMBER(Data!$H160), ISNUMBER(Data!$J160)), (Data!$H160*Data!$J160*$G160)/2000, 0)) * IF(ISNUMBER(Data!$O160), 1-Data!$O160, 1) * IF(AND($K$3="yes",ISNUMBER(Data!$Q160)),(1-Data!$Q160),1)</f>
        <v>0</v>
      </c>
      <c r="S160" s="3">
        <f>IF(OR(Data!T160="", Data!$H160="", $G160=""), 0, ((Data!T160*Data!$H160*$G160)/2000) * IF(AND(S$5="Particulate", ISNUMBER(Data!$O160)), (1-Data!$O160), 1) * IF(AND($K$3="Yes", ISNUMBER(Data!$Q160)), (1-Data!$Q160), 1))</f>
        <v>0</v>
      </c>
      <c r="T160" s="3">
        <f>IF(OR(Data!U160="", Data!$H160="", $G160=""), 0, ((Data!U160*Data!$H160*$G160)/2000) * IF(AND(T$5="Particulate", ISNUMBER(Data!$O160)), (1-Data!$O160), 1) * IF(AND($K$3="Yes", ISNUMBER(Data!$Q160)), (1-Data!$Q160), 1))</f>
        <v>0</v>
      </c>
      <c r="U160" s="3">
        <f>IF(OR(Data!V160="", Data!$H160="", $G160=""), 0, ((Data!V160*Data!$H160*$G160)/2000) * IF(AND(U$5="Particulate", ISNUMBER(Data!$O160)), (1-Data!$O160), 1) * IF(AND($K$3="Yes", ISNUMBER(Data!$Q160)), (1-Data!$Q160), 1))</f>
        <v>0</v>
      </c>
      <c r="V160" s="3">
        <f>IF(OR(Data!W160="", Data!$H160="", $G160=""), 0, ((Data!W160*Data!$H160*$G160)/2000) * IF(AND(V$5="Particulate", ISNUMBER(Data!$O160)), (1-Data!$O160), 1) * IF(AND($K$3="Yes", ISNUMBER(Data!$Q160)), (1-Data!$Q160), 1))</f>
        <v>0</v>
      </c>
      <c r="W160" s="3">
        <f>IF(OR(Data!X160="", Data!$H160="", $G160=""), 0, ((Data!X160*Data!$H160*$G160)/2000) * IF(AND(W$5="Particulate", ISNUMBER(Data!$O160)), (1-Data!$O160), 1) * IF(AND($K$3="Yes", ISNUMBER(Data!$Q160)), (1-Data!$Q160), 1))</f>
        <v>0</v>
      </c>
      <c r="X160" s="3">
        <f>IF(OR(Data!Y160="", Data!$H160="", $G160=""), 0, ((Data!Y160*Data!$H160*$G160)/2000) * IF(AND(X$5="Particulate", ISNUMBER(Data!$O160)), (1-Data!$O160), 1) * IF(AND($K$3="Yes", ISNUMBER(Data!$Q160)), (1-Data!$Q160), 1))</f>
        <v>0</v>
      </c>
      <c r="Y160" s="3">
        <f>IF(OR(Data!Z160="", Data!$H160="", $G160=""), 0, ((Data!Z160*Data!$H160*$G160)/2000) * IF(AND(Y$5="Particulate", ISNUMBER(Data!$O160)), (1-Data!$O160), 1) * IF(AND($K$3="Yes", ISNUMBER(Data!$Q160)), (1-Data!$Q160), 1))</f>
        <v>0</v>
      </c>
      <c r="Z160" s="3">
        <f>IF(OR(Data!AA160="", Data!$H160="", $G160=""), 0, ((Data!AA160*Data!$H160*$G160)/2000) * IF(AND(Z$5="Particulate", ISNUMBER(Data!$O160)), (1-Data!$O160), 1) * IF(AND($K$3="Yes", ISNUMBER(Data!$Q160)), (1-Data!$Q160), 1))</f>
        <v>0</v>
      </c>
      <c r="AA160" s="3">
        <f>IF(OR(Data!AB160="", Data!$H160="", $G160=""), 0, ((Data!AB160*Data!$H160*$G160)/2000) * IF(AND(AA$5="Particulate", ISNUMBER(Data!$O160)), (1-Data!$O160), 1) * IF(AND($K$3="Yes", ISNUMBER(Data!$Q160)), (1-Data!$Q160), 1))</f>
        <v>0</v>
      </c>
      <c r="AB160" s="3">
        <f>IF(OR(Data!AC160="", Data!$H160="", $G160=""), 0, ((Data!AC160*Data!$H160*$G160)/2000) * IF(AND(AB$5="Particulate", ISNUMBER(Data!$O160)), (1-Data!$O160), 1) * IF(AND($K$3="Yes", ISNUMBER(Data!$Q160)), (1-Data!$Q160), 1))</f>
        <v>0</v>
      </c>
      <c r="AC160" s="3">
        <f>IF(OR(Data!AD160="", Data!$H160="", $G160=""), 0, ((Data!AD160*Data!$H160*$G160)/2000) * IF(AND(AC$5="Particulate", ISNUMBER(Data!$O160)), (1-Data!$O160), 1) * IF(AND($K$3="Yes", ISNUMBER(Data!$Q160)), (1-Data!$Q160), 1))</f>
        <v>0</v>
      </c>
      <c r="AD160" s="3">
        <f>IF(OR(Data!AE160="", Data!$H160="", $G160=""), 0, ((Data!AE160*Data!$H160*$G160)/2000) * IF(AND(AD$5="Particulate", ISNUMBER(Data!$O160)), (1-Data!$O160), 1) * IF(AND($K$3="Yes", ISNUMBER(Data!$Q160)), (1-Data!$Q160), 1))</f>
        <v>0</v>
      </c>
      <c r="AE160" s="3">
        <f>IF(OR(Data!AF160="", Data!$H160="", $G160=""), 0, ((Data!AF160*Data!$H160*$G160)/2000) * IF(AND(AE$5="Particulate", ISNUMBER(Data!$O160)), (1-Data!$O160), 1) * IF(AND($K$3="Yes", ISNUMBER(Data!$Q160)), (1-Data!$Q160), 1))</f>
        <v>0</v>
      </c>
      <c r="AF160" s="3">
        <f>IF(OR(Data!AG160="", Data!$H160="", $G160=""), 0, ((Data!AG160*Data!$H160*$G160)/2000) * IF(AND(AF$5="Particulate", ISNUMBER(Data!$O160)), (1-Data!$O160), 1) * IF(AND($K$3="Yes", ISNUMBER(Data!$Q160)), (1-Data!$Q160), 1))</f>
        <v>0</v>
      </c>
      <c r="AG160" s="3">
        <f>IF(OR(Data!AH160="", Data!$H160="", $G160=""), 0, ((Data!AH160*Data!$H160*$G160)/2000) * IF(AND(AG$5="Particulate", ISNUMBER(Data!$O160)), (1-Data!$O160), 1) * IF(AND($K$3="Yes", ISNUMBER(Data!$Q160)), (1-Data!$Q160), 1))</f>
        <v>0</v>
      </c>
      <c r="AH160" s="3">
        <f>IF(OR(Data!AI160="", Data!$H160="", $G160=""), 0, ((Data!AI160*Data!$H160*$G160)/2000) * IF(AND(AH$5="Particulate", ISNUMBER(Data!$O160)), (1-Data!$O160), 1) * IF(AND($K$3="Yes", ISNUMBER(Data!$Q160)), (1-Data!$Q160), 1))</f>
        <v>0</v>
      </c>
      <c r="AI160" s="3">
        <f>IF(OR(Data!AJ160="", Data!$H160="", $G160=""), 0, ((Data!AJ160*Data!$H160*$G160)/2000) * IF(AND(AI$5="Particulate", ISNUMBER(Data!$O160)), (1-Data!$O160), 1) * IF(AND($K$3="Yes", ISNUMBER(Data!$Q160)), (1-Data!$Q160), 1))</f>
        <v>0</v>
      </c>
      <c r="AJ160" s="3">
        <f>IF(OR(Data!AK160="", Data!$H160="", $G160=""), 0, ((Data!AK160*Data!$H160*$G160)/2000) * IF(AND(AJ$5="Particulate", ISNUMBER(Data!$O160)), (1-Data!$O160), 1) * IF(AND($K$3="Yes", ISNUMBER(Data!$Q160)), (1-Data!$Q160), 1))</f>
        <v>0</v>
      </c>
      <c r="AK160" s="3">
        <f>IF(OR(Data!AL160="", Data!$H160="", $G160=""), 0, ((Data!AL160*Data!$H160*$G160)/2000) * IF(AND(AK$5="Particulate", ISNUMBER(Data!$O160)), (1-Data!$O160), 1) * IF(AND($K$3="Yes", ISNUMBER(Data!$Q160)), (1-Data!$Q160), 1))</f>
        <v>0</v>
      </c>
      <c r="AL160" s="3">
        <f>IF(OR(Data!AM160="", Data!$H160="", $G160=""), 0, ((Data!AM160*Data!$H160*$G160)/2000) * IF(AND(AL$5="Particulate", ISNUMBER(Data!$O160)), (1-Data!$O160), 1) * IF(AND($K$3="Yes", ISNUMBER(Data!$Q160)), (1-Data!$Q160), 1))</f>
        <v>0</v>
      </c>
      <c r="AM160" s="3">
        <f>IF(OR(Data!AN160="", Data!$H160="", $G160=""), 0, ((Data!AN160*Data!$H160*$G160)/2000) * IF(AND(AM$5="Particulate", ISNUMBER(Data!$O160)), (1-Data!$O160), 1) * IF(AND($K$3="Yes", ISNUMBER(Data!$Q160)), (1-Data!$Q160), 1))</f>
        <v>0</v>
      </c>
      <c r="AN160" s="3">
        <f>IF(OR(Data!AO160="", Data!$H160="", $G160=""), 0, ((Data!AO160*Data!$H160*$G160)/2000) * IF(AND(AN$5="Particulate", ISNUMBER(Data!$O160)), (1-Data!$O160), 1) * IF(AND($K$3="Yes", ISNUMBER(Data!$Q160)), (1-Data!$Q160), 1))</f>
        <v>0</v>
      </c>
      <c r="AO160" s="3">
        <f>IF(OR(Data!AP160="", Data!$H160="", $G160=""), 0, ((Data!AP160*Data!$H160*$G160)/2000) * IF(AND(AO$5="Particulate", ISNUMBER(Data!$O160)), (1-Data!$O160), 1) * IF(AND($K$3="Yes", ISNUMBER(Data!$Q160)), (1-Data!$Q160), 1))</f>
        <v>0</v>
      </c>
      <c r="AP160" s="3">
        <f>IF(OR(Data!AQ160="", Data!$H160="", $G160=""), 0, ((Data!AQ160*Data!$H160*$G160)/2000) * IF(AND(AP$5="Particulate", ISNUMBER(Data!$O160)), (1-Data!$O160), 1) * IF(AND($K$3="Yes", ISNUMBER(Data!$Q160)), (1-Data!$Q160), 1))</f>
        <v>0</v>
      </c>
      <c r="AQ160" s="3">
        <f>IF(OR(Data!AR160="", Data!$H160="", $G160=""), 0, ((Data!AR160*Data!$H160*$G160)/2000) * IF(AND(AQ$5="Particulate", ISNUMBER(Data!$O160)), (1-Data!$O160), 1) * IF(AND($K$3="Yes", ISNUMBER(Data!$Q160)), (1-Data!$Q160), 1))</f>
        <v>0</v>
      </c>
      <c r="AR160" s="3">
        <f>IF(OR(Data!AS160="", Data!$H160="", $G160=""), 0, ((Data!AS160*Data!$H160*$G160)/2000) * IF(AND(AR$5="Particulate", ISNUMBER(Data!$O160)), (1-Data!$O160), 1) * IF(AND($K$3="Yes", ISNUMBER(Data!$Q160)), (1-Data!$Q160), 1))</f>
        <v>0</v>
      </c>
      <c r="AS160" s="3">
        <f>IF(OR(Data!AT160="", Data!$H160="", $G160=""), 0, ((Data!AT160*Data!$H160*$G160)/2000) * IF(AND(AS$5="Particulate", ISNUMBER(Data!$O160)), (1-Data!$O160), 1) * IF(AND($K$3="Yes", ISNUMBER(Data!$Q160)), (1-Data!$Q160), 1))</f>
        <v>0</v>
      </c>
      <c r="AT160" s="3">
        <f>IF(OR(Data!AU160="", Data!$H160="", $G160=""), 0, ((Data!AU160*Data!$H160*$G160)/2000) * IF(AND(AT$5="Particulate", ISNUMBER(Data!$O160)), (1-Data!$O160), 1) * IF(AND($K$3="Yes", ISNUMBER(Data!$Q160)), (1-Data!$Q160), 1))</f>
        <v>0</v>
      </c>
      <c r="AU160" s="3">
        <f>IF(OR(Data!AV160="", Data!$H160="", $G160=""), 0, ((Data!AV160*Data!$H160*$G160)/2000) * IF(AND(AU$5="Particulate", ISNUMBER(Data!$O160)), (1-Data!$O160), 1) * IF(AND($K$3="Yes", ISNUMBER(Data!$Q160)), (1-Data!$Q160), 1))</f>
        <v>0</v>
      </c>
      <c r="AV160" s="3">
        <f>IF(OR(Data!AW160="", Data!$H160="", $G160=""), 0, ((Data!AW160*Data!$H160*$G160)/2000) * IF(AND(AV$5="Particulate", ISNUMBER(Data!$O160)), (1-Data!$O160), 1) * IF(AND($K$3="Yes", ISNUMBER(Data!$Q160)), (1-Data!$Q160), 1))</f>
        <v>0</v>
      </c>
      <c r="AW160" s="3">
        <f>IF(OR(Data!AX160="", Data!$H160="", $G160=""), 0, ((Data!AX160*Data!$H160*$G160)/2000) * IF(AND(AW$5="Particulate", ISNUMBER(Data!$O160)), (1-Data!$O160), 1) * IF(AND($K$3="Yes", ISNUMBER(Data!$Q160)), (1-Data!$Q160), 1))</f>
        <v>0</v>
      </c>
      <c r="AX160" s="3">
        <f>IF(OR(Data!AY160="", Data!$H160="", $G160=""), 0, ((Data!AY160*Data!$H160*$G160)/2000) * IF(AND(AX$5="Particulate", ISNUMBER(Data!$O160)), (1-Data!$O160), 1) * IF(AND($K$3="Yes", ISNUMBER(Data!$Q160)), (1-Data!$Q160), 1))</f>
        <v>0</v>
      </c>
      <c r="AY160" s="3">
        <f>IF(OR(Data!AZ160="", Data!$H160="", $G160=""), 0, ((Data!AZ160*Data!$H160*$G160)/2000) * IF(AND(AY$5="Particulate", ISNUMBER(Data!$O160)), (1-Data!$O160), 1) * IF(AND($K$3="Yes", ISNUMBER(Data!$Q160)), (1-Data!$Q160), 1))</f>
        <v>0</v>
      </c>
      <c r="AZ160" s="3">
        <f>IF(OR(Data!BA160="", Data!$H160="", $G160=""), 0, ((Data!BA160*Data!$H160*$G160)/2000) * IF(AND(AZ$5="Particulate", ISNUMBER(Data!$O160)), (1-Data!$O160), 1) * IF(AND($K$3="Yes", ISNUMBER(Data!$Q160)), (1-Data!$Q160), 1))</f>
        <v>0</v>
      </c>
      <c r="BA160" s="3">
        <f>IF(OR(Data!BB160="", Data!$H160="", $G160=""), 0, ((Data!BB160*Data!$H160*$G160)/2000) * IF(AND(BA$5="Particulate", ISNUMBER(Data!$O160)), (1-Data!$O160), 1) * IF(AND($K$3="Yes", ISNUMBER(Data!$Q160)), (1-Data!$Q160), 1))</f>
        <v>0</v>
      </c>
      <c r="BB160" s="3">
        <f>IF(OR(Data!BC160="", Data!$H160="", $G160=""), 0, ((Data!BC160*Data!$H160*$G160)/2000) * IF(AND(BB$5="Particulate", ISNUMBER(Data!$O160)), (1-Data!$O160), 1) * IF(AND($K$3="Yes", ISNUMBER(Data!$Q160)), (1-Data!$Q160), 1))</f>
        <v>0</v>
      </c>
      <c r="BC160" s="3">
        <f>IF(OR(Data!BD160="", Data!$H160="", $G160=""), 0, ((Data!BD160*Data!$H160*$G160)/2000) * IF(AND(BC$5="Particulate", ISNUMBER(Data!$O160)), (1-Data!$O160), 1) * IF(AND($K$3="Yes", ISNUMBER(Data!$Q160)), (1-Data!$Q160), 1))</f>
        <v>0</v>
      </c>
      <c r="BD160" s="3">
        <f>IF(OR(Data!BE160="", Data!$H160="", $G160=""), 0, ((Data!BE160*Data!$H160*$G160)/2000) * IF(AND(BD$5="Particulate", ISNUMBER(Data!$O160)), (1-Data!$O160), 1) * IF(AND($K$3="Yes", ISNUMBER(Data!$Q160)), (1-Data!$Q160), 1))</f>
        <v>0</v>
      </c>
      <c r="BE160" s="3">
        <f>IF(OR(Data!BF160="", Data!$H160="", $G160=""), 0, ((Data!BF160*Data!$H160*$G160)/2000) * IF(AND(BE$5="Particulate", ISNUMBER(Data!$O160)), (1-Data!$O160), 1) * IF(AND($K$3="Yes", ISNUMBER(Data!$Q160)), (1-Data!$Q160), 1))</f>
        <v>0</v>
      </c>
      <c r="BF160" s="3">
        <f>IF(OR(Data!BG160="", Data!$H160="", $G160=""), 0, ((Data!BG160*Data!$H160*$G160)/2000) * IF(AND(BF$5="Particulate", ISNUMBER(Data!$O160)), (1-Data!$O160), 1) * IF(AND($K$3="Yes", ISNUMBER(Data!$Q160)), (1-Data!$Q160), 1))</f>
        <v>0</v>
      </c>
      <c r="BG160" s="3">
        <f>IF(OR(Data!BH160="", Data!$H160="", $G160=""), 0, ((Data!BH160*Data!$H160*$G160)/2000) * IF(AND(BG$5="Particulate", ISNUMBER(Data!$O160)), (1-Data!$O160), 1) * IF(AND($K$3="Yes", ISNUMBER(Data!$Q160)), (1-Data!$Q160), 1))</f>
        <v>0</v>
      </c>
      <c r="BH160" s="3">
        <f>IF(OR(Data!BI160="", Data!$H160="", $G160=""), 0, ((Data!BI160*Data!$H160*$G160)/2000) * IF(AND(BH$5="Particulate", ISNUMBER(Data!$O160)), (1-Data!$O160), 1) * IF(AND($K$3="Yes", ISNUMBER(Data!$Q160)), (1-Data!$Q160), 1))</f>
        <v>0</v>
      </c>
      <c r="BI160" s="3">
        <f>IF(OR(Data!BJ160="", Data!$H160="", $G160=""), 0, ((Data!BJ160*Data!$H160*$G160)/2000) * IF(AND(BI$5="Particulate", ISNUMBER(Data!$O160)), (1-Data!$O160), 1) * IF(AND($K$3="Yes", ISNUMBER(Data!$Q160)), (1-Data!$Q160), 1))</f>
        <v>0</v>
      </c>
      <c r="BJ160" s="3">
        <f>IF(OR(Data!BK160="", Data!$H160="", $G160=""), 0, ((Data!BK160*Data!$H160*$G160)/2000) * IF(AND(BJ$5="Particulate", ISNUMBER(Data!$O160)), (1-Data!$O160), 1) * IF(AND($K$3="Yes", ISNUMBER(Data!$Q160)), (1-Data!$Q160), 1))</f>
        <v>0</v>
      </c>
      <c r="BK160" s="3">
        <f>IF(OR(Data!BL160="", Data!$H160="", $G160=""), 0, ((Data!BL160*Data!$H160*$G160)/2000) * IF(AND(BK$5="Particulate", ISNUMBER(Data!$O160)), (1-Data!$O160), 1) * IF(AND($K$3="Yes", ISNUMBER(Data!$Q160)), (1-Data!$Q160), 1))</f>
        <v>0</v>
      </c>
      <c r="BL160" s="3">
        <f>IF(OR(Data!BM160="", Data!$H160="", $G160=""), 0, ((Data!BM160*Data!$H160*$G160)/2000) * IF(AND(BL$5="Particulate", ISNUMBER(Data!$O160)), (1-Data!$O160), 1) * IF(AND($K$3="Yes", ISNUMBER(Data!$Q160)), (1-Data!$Q160), 1))</f>
        <v>0</v>
      </c>
      <c r="BM160" s="3">
        <f>IF(OR(Data!BN160="", Data!$H160="", $G160=""), 0, ((Data!BN160*Data!$H160*$G160)/2000) * IF(AND(BM$5="Particulate", ISNUMBER(Data!$O160)), (1-Data!$O160), 1) * IF(AND($K$3="Yes", ISNUMBER(Data!$Q160)), (1-Data!$Q160), 1))</f>
        <v>0</v>
      </c>
      <c r="BN160" s="3">
        <f>IF(OR(Data!BO160="", Data!$H160="", $G160=""), 0, ((Data!BO160*Data!$H160*$G160)/2000) * IF(AND(BN$5="Particulate", ISNUMBER(Data!$O160)), (1-Data!$O160), 1) * IF(AND($K$3="Yes", ISNUMBER(Data!$Q160)), (1-Data!$Q160), 1))</f>
        <v>0</v>
      </c>
      <c r="BO160" s="3">
        <f>IF(OR(Data!BP160="", Data!$H160="", $G160=""), 0, ((Data!BP160*Data!$H160*$G160)/2000) * IF(AND(BO$5="Particulate", ISNUMBER(Data!$O160)), (1-Data!$O160), 1) * IF(AND($K$3="Yes", ISNUMBER(Data!$Q160)), (1-Data!$Q160), 1))</f>
        <v>0</v>
      </c>
      <c r="BP160" s="3">
        <f>IF(OR(Data!BQ160="", Data!$H160="", $G160=""), 0, ((Data!BQ160*Data!$H160*$G160)/2000) * IF(AND(BP$5="Particulate", ISNUMBER(Data!$O160)), (1-Data!$O160), 1) * IF(AND($K$3="Yes", ISNUMBER(Data!$Q160)), (1-Data!$Q160), 1))</f>
        <v>0</v>
      </c>
      <c r="BQ160" s="3">
        <f>IF(OR(Data!BR160="", Data!$H160="", $G160=""), 0, ((Data!BR160*Data!$H160*$G160)/2000) * IF(AND(BQ$5="Particulate", ISNUMBER(Data!$O160)), (1-Data!$O160), 1) * IF(AND($K$3="Yes", ISNUMBER(Data!$Q160)), (1-Data!$Q160), 1))</f>
        <v>0</v>
      </c>
      <c r="BR160" s="3">
        <f>IF(OR(Data!BS160="", Data!$H160="", $G160=""), 0, ((Data!BS160*Data!$H160*$G160)/2000) * IF(AND(BR$5="Particulate", ISNUMBER(Data!$O160)), (1-Data!$O160), 1) * IF(AND($K$3="Yes", ISNUMBER(Data!$Q160)), (1-Data!$Q160), 1))</f>
        <v>0</v>
      </c>
      <c r="BS160" s="3">
        <f>IF(OR(Data!BT160="", Data!$H160="", $G160=""), 0, ((Data!BT160*Data!$H160*$G160)/2000) * IF(AND(BS$5="Particulate", ISNUMBER(Data!$O160)), (1-Data!$O160), 1) * IF(AND($K$3="Yes", ISNUMBER(Data!$Q160)), (1-Data!$Q160), 1))</f>
        <v>0</v>
      </c>
      <c r="BT160" s="3">
        <f>IF(OR(Data!BU160="", Data!$H160="", $G160=""), 0, ((Data!BU160*Data!$H160*$G160)/2000) * IF(AND(BT$5="Particulate", ISNUMBER(Data!$O160)), (1-Data!$O160), 1) * IF(AND($K$3="Yes", ISNUMBER(Data!$Q160)), (1-Data!$Q160), 1))</f>
        <v>0</v>
      </c>
      <c r="BU160" s="3">
        <f>IF(OR(Data!BV160="", Data!$H160="", $G160=""), 0, ((Data!BV160*Data!$H160*$G160)/2000) * IF(AND(BU$5="Particulate", ISNUMBER(Data!$O160)), (1-Data!$O160), 1) * IF(AND($K$3="Yes", ISNUMBER(Data!$Q160)), (1-Data!$Q160), 1))</f>
        <v>0</v>
      </c>
      <c r="BV160" s="3">
        <f>IF(OR(Data!BW160="", Data!$H160="", $G160=""), 0, ((Data!BW160*Data!$H160*$G160)/2000) * IF(AND(BV$5="Particulate", ISNUMBER(Data!$O160)), (1-Data!$O160), 1) * IF(AND($K$3="Yes", ISNUMBER(Data!$Q160)), (1-Data!$Q160), 1))</f>
        <v>0</v>
      </c>
      <c r="BW160" s="3">
        <f>IF(OR(Data!BX160="", Data!$H160="", $G160=""), 0, ((Data!BX160*Data!$H160*$G160)/2000) * IF(AND(BW$5="Particulate", ISNUMBER(Data!$O160)), (1-Data!$O160), 1) * IF(AND($K$3="Yes", ISNUMBER(Data!$Q160)), (1-Data!$Q160), 1))</f>
        <v>0</v>
      </c>
      <c r="BX160" s="3">
        <f>IF(OR(Data!BY160="", Data!$H160="", $G160=""), 0, ((Data!BY160*Data!$H160*$G160)/2000) * IF(AND(BX$5="Particulate", ISNUMBER(Data!$O160)), (1-Data!$O160), 1) * IF(AND($K$3="Yes", ISNUMBER(Data!$Q160)), (1-Data!$Q160), 1))</f>
        <v>0</v>
      </c>
      <c r="BY160" s="3">
        <f>IF(OR(Data!BZ160="", Data!$H160="", $G160=""), 0, ((Data!BZ160*Data!$H160*$G160)/2000) * IF(AND(BY$5="Particulate", ISNUMBER(Data!$O160)), (1-Data!$O160), 1) * IF(AND($K$3="Yes", ISNUMBER(Data!$Q160)), (1-Data!$Q160), 1))</f>
        <v>0</v>
      </c>
      <c r="BZ160" s="3">
        <f>IF(OR(Data!CA160="", Data!$H160="", $G160=""), 0, ((Data!CA160*Data!$H160*$G160)/2000) * IF(AND(BZ$5="Particulate", ISNUMBER(Data!$O160)), (1-Data!$O160), 1) * IF(AND($K$3="Yes", ISNUMBER(Data!$Q160)), (1-Data!$Q160), 1))</f>
        <v>0</v>
      </c>
    </row>
    <row r="161" spans="1:78" x14ac:dyDescent="0.25">
      <c r="A161" s="347">
        <f>Data!A161</f>
        <v>153</v>
      </c>
      <c r="B161" s="108">
        <f>Data!B161</f>
        <v>0</v>
      </c>
      <c r="C161" s="108">
        <f>Data!C161</f>
        <v>0</v>
      </c>
      <c r="D161" s="108">
        <f>Data!D161</f>
        <v>0</v>
      </c>
      <c r="E161" s="108">
        <f>Data!E161</f>
        <v>0</v>
      </c>
      <c r="F161" s="108">
        <f>Data!F161</f>
        <v>0</v>
      </c>
      <c r="G161" s="189"/>
      <c r="Q161" s="365">
        <f>IF(ISNUMBER(Data!$K161), (Data!$K161*$G161)/2000, IF(AND(ISNUMBER(Data!$H161), ISNUMBER(Data!$I161)), (Data!$H161*Data!$I161*$G161)/2000, 0))</f>
        <v>0</v>
      </c>
      <c r="R161" s="17">
        <f>IF(ISNUMBER(Data!$L161), (Data!$L161*$G161)/2000, IF(AND(ISNUMBER(Data!$H161), ISNUMBER(Data!$J161)), (Data!$H161*Data!$J161*$G161)/2000, 0)) * IF(ISNUMBER(Data!$O161), 1-Data!$O161, 1) * IF(AND($K$3="yes",ISNUMBER(Data!$Q161)),(1-Data!$Q161),1)</f>
        <v>0</v>
      </c>
      <c r="S161" s="3">
        <f>IF(OR(Data!T161="", Data!$H161="", $G161=""), 0, ((Data!T161*Data!$H161*$G161)/2000) * IF(AND(S$5="Particulate", ISNUMBER(Data!$O161)), (1-Data!$O161), 1) * IF(AND($K$3="Yes", ISNUMBER(Data!$Q161)), (1-Data!$Q161), 1))</f>
        <v>0</v>
      </c>
      <c r="T161" s="3">
        <f>IF(OR(Data!U161="", Data!$H161="", $G161=""), 0, ((Data!U161*Data!$H161*$G161)/2000) * IF(AND(T$5="Particulate", ISNUMBER(Data!$O161)), (1-Data!$O161), 1) * IF(AND($K$3="Yes", ISNUMBER(Data!$Q161)), (1-Data!$Q161), 1))</f>
        <v>0</v>
      </c>
      <c r="U161" s="3">
        <f>IF(OR(Data!V161="", Data!$H161="", $G161=""), 0, ((Data!V161*Data!$H161*$G161)/2000) * IF(AND(U$5="Particulate", ISNUMBER(Data!$O161)), (1-Data!$O161), 1) * IF(AND($K$3="Yes", ISNUMBER(Data!$Q161)), (1-Data!$Q161), 1))</f>
        <v>0</v>
      </c>
      <c r="V161" s="3">
        <f>IF(OR(Data!W161="", Data!$H161="", $G161=""), 0, ((Data!W161*Data!$H161*$G161)/2000) * IF(AND(V$5="Particulate", ISNUMBER(Data!$O161)), (1-Data!$O161), 1) * IF(AND($K$3="Yes", ISNUMBER(Data!$Q161)), (1-Data!$Q161), 1))</f>
        <v>0</v>
      </c>
      <c r="W161" s="3">
        <f>IF(OR(Data!X161="", Data!$H161="", $G161=""), 0, ((Data!X161*Data!$H161*$G161)/2000) * IF(AND(W$5="Particulate", ISNUMBER(Data!$O161)), (1-Data!$O161), 1) * IF(AND($K$3="Yes", ISNUMBER(Data!$Q161)), (1-Data!$Q161), 1))</f>
        <v>0</v>
      </c>
      <c r="X161" s="3">
        <f>IF(OR(Data!Y161="", Data!$H161="", $G161=""), 0, ((Data!Y161*Data!$H161*$G161)/2000) * IF(AND(X$5="Particulate", ISNUMBER(Data!$O161)), (1-Data!$O161), 1) * IF(AND($K$3="Yes", ISNUMBER(Data!$Q161)), (1-Data!$Q161), 1))</f>
        <v>0</v>
      </c>
      <c r="Y161" s="3">
        <f>IF(OR(Data!Z161="", Data!$H161="", $G161=""), 0, ((Data!Z161*Data!$H161*$G161)/2000) * IF(AND(Y$5="Particulate", ISNUMBER(Data!$O161)), (1-Data!$O161), 1) * IF(AND($K$3="Yes", ISNUMBER(Data!$Q161)), (1-Data!$Q161), 1))</f>
        <v>0</v>
      </c>
      <c r="Z161" s="3">
        <f>IF(OR(Data!AA161="", Data!$H161="", $G161=""), 0, ((Data!AA161*Data!$H161*$G161)/2000) * IF(AND(Z$5="Particulate", ISNUMBER(Data!$O161)), (1-Data!$O161), 1) * IF(AND($K$3="Yes", ISNUMBER(Data!$Q161)), (1-Data!$Q161), 1))</f>
        <v>0</v>
      </c>
      <c r="AA161" s="3">
        <f>IF(OR(Data!AB161="", Data!$H161="", $G161=""), 0, ((Data!AB161*Data!$H161*$G161)/2000) * IF(AND(AA$5="Particulate", ISNUMBER(Data!$O161)), (1-Data!$O161), 1) * IF(AND($K$3="Yes", ISNUMBER(Data!$Q161)), (1-Data!$Q161), 1))</f>
        <v>0</v>
      </c>
      <c r="AB161" s="3">
        <f>IF(OR(Data!AC161="", Data!$H161="", $G161=""), 0, ((Data!AC161*Data!$H161*$G161)/2000) * IF(AND(AB$5="Particulate", ISNUMBER(Data!$O161)), (1-Data!$O161), 1) * IF(AND($K$3="Yes", ISNUMBER(Data!$Q161)), (1-Data!$Q161), 1))</f>
        <v>0</v>
      </c>
      <c r="AC161" s="3">
        <f>IF(OR(Data!AD161="", Data!$H161="", $G161=""), 0, ((Data!AD161*Data!$H161*$G161)/2000) * IF(AND(AC$5="Particulate", ISNUMBER(Data!$O161)), (1-Data!$O161), 1) * IF(AND($K$3="Yes", ISNUMBER(Data!$Q161)), (1-Data!$Q161), 1))</f>
        <v>0</v>
      </c>
      <c r="AD161" s="3">
        <f>IF(OR(Data!AE161="", Data!$H161="", $G161=""), 0, ((Data!AE161*Data!$H161*$G161)/2000) * IF(AND(AD$5="Particulate", ISNUMBER(Data!$O161)), (1-Data!$O161), 1) * IF(AND($K$3="Yes", ISNUMBER(Data!$Q161)), (1-Data!$Q161), 1))</f>
        <v>0</v>
      </c>
      <c r="AE161" s="3">
        <f>IF(OR(Data!AF161="", Data!$H161="", $G161=""), 0, ((Data!AF161*Data!$H161*$G161)/2000) * IF(AND(AE$5="Particulate", ISNUMBER(Data!$O161)), (1-Data!$O161), 1) * IF(AND($K$3="Yes", ISNUMBER(Data!$Q161)), (1-Data!$Q161), 1))</f>
        <v>0</v>
      </c>
      <c r="AF161" s="3">
        <f>IF(OR(Data!AG161="", Data!$H161="", $G161=""), 0, ((Data!AG161*Data!$H161*$G161)/2000) * IF(AND(AF$5="Particulate", ISNUMBER(Data!$O161)), (1-Data!$O161), 1) * IF(AND($K$3="Yes", ISNUMBER(Data!$Q161)), (1-Data!$Q161), 1))</f>
        <v>0</v>
      </c>
      <c r="AG161" s="3">
        <f>IF(OR(Data!AH161="", Data!$H161="", $G161=""), 0, ((Data!AH161*Data!$H161*$G161)/2000) * IF(AND(AG$5="Particulate", ISNUMBER(Data!$O161)), (1-Data!$O161), 1) * IF(AND($K$3="Yes", ISNUMBER(Data!$Q161)), (1-Data!$Q161), 1))</f>
        <v>0</v>
      </c>
      <c r="AH161" s="3">
        <f>IF(OR(Data!AI161="", Data!$H161="", $G161=""), 0, ((Data!AI161*Data!$H161*$G161)/2000) * IF(AND(AH$5="Particulate", ISNUMBER(Data!$O161)), (1-Data!$O161), 1) * IF(AND($K$3="Yes", ISNUMBER(Data!$Q161)), (1-Data!$Q161), 1))</f>
        <v>0</v>
      </c>
      <c r="AI161" s="3">
        <f>IF(OR(Data!AJ161="", Data!$H161="", $G161=""), 0, ((Data!AJ161*Data!$H161*$G161)/2000) * IF(AND(AI$5="Particulate", ISNUMBER(Data!$O161)), (1-Data!$O161), 1) * IF(AND($K$3="Yes", ISNUMBER(Data!$Q161)), (1-Data!$Q161), 1))</f>
        <v>0</v>
      </c>
      <c r="AJ161" s="3">
        <f>IF(OR(Data!AK161="", Data!$H161="", $G161=""), 0, ((Data!AK161*Data!$H161*$G161)/2000) * IF(AND(AJ$5="Particulate", ISNUMBER(Data!$O161)), (1-Data!$O161), 1) * IF(AND($K$3="Yes", ISNUMBER(Data!$Q161)), (1-Data!$Q161), 1))</f>
        <v>0</v>
      </c>
      <c r="AK161" s="3">
        <f>IF(OR(Data!AL161="", Data!$H161="", $G161=""), 0, ((Data!AL161*Data!$H161*$G161)/2000) * IF(AND(AK$5="Particulate", ISNUMBER(Data!$O161)), (1-Data!$O161), 1) * IF(AND($K$3="Yes", ISNUMBER(Data!$Q161)), (1-Data!$Q161), 1))</f>
        <v>0</v>
      </c>
      <c r="AL161" s="3">
        <f>IF(OR(Data!AM161="", Data!$H161="", $G161=""), 0, ((Data!AM161*Data!$H161*$G161)/2000) * IF(AND(AL$5="Particulate", ISNUMBER(Data!$O161)), (1-Data!$O161), 1) * IF(AND($K$3="Yes", ISNUMBER(Data!$Q161)), (1-Data!$Q161), 1))</f>
        <v>0</v>
      </c>
      <c r="AM161" s="3">
        <f>IF(OR(Data!AN161="", Data!$H161="", $G161=""), 0, ((Data!AN161*Data!$H161*$G161)/2000) * IF(AND(AM$5="Particulate", ISNUMBER(Data!$O161)), (1-Data!$O161), 1) * IF(AND($K$3="Yes", ISNUMBER(Data!$Q161)), (1-Data!$Q161), 1))</f>
        <v>0</v>
      </c>
      <c r="AN161" s="3">
        <f>IF(OR(Data!AO161="", Data!$H161="", $G161=""), 0, ((Data!AO161*Data!$H161*$G161)/2000) * IF(AND(AN$5="Particulate", ISNUMBER(Data!$O161)), (1-Data!$O161), 1) * IF(AND($K$3="Yes", ISNUMBER(Data!$Q161)), (1-Data!$Q161), 1))</f>
        <v>0</v>
      </c>
      <c r="AO161" s="3">
        <f>IF(OR(Data!AP161="", Data!$H161="", $G161=""), 0, ((Data!AP161*Data!$H161*$G161)/2000) * IF(AND(AO$5="Particulate", ISNUMBER(Data!$O161)), (1-Data!$O161), 1) * IF(AND($K$3="Yes", ISNUMBER(Data!$Q161)), (1-Data!$Q161), 1))</f>
        <v>0</v>
      </c>
      <c r="AP161" s="3">
        <f>IF(OR(Data!AQ161="", Data!$H161="", $G161=""), 0, ((Data!AQ161*Data!$H161*$G161)/2000) * IF(AND(AP$5="Particulate", ISNUMBER(Data!$O161)), (1-Data!$O161), 1) * IF(AND($K$3="Yes", ISNUMBER(Data!$Q161)), (1-Data!$Q161), 1))</f>
        <v>0</v>
      </c>
      <c r="AQ161" s="3">
        <f>IF(OR(Data!AR161="", Data!$H161="", $G161=""), 0, ((Data!AR161*Data!$H161*$G161)/2000) * IF(AND(AQ$5="Particulate", ISNUMBER(Data!$O161)), (1-Data!$O161), 1) * IF(AND($K$3="Yes", ISNUMBER(Data!$Q161)), (1-Data!$Q161), 1))</f>
        <v>0</v>
      </c>
      <c r="AR161" s="3">
        <f>IF(OR(Data!AS161="", Data!$H161="", $G161=""), 0, ((Data!AS161*Data!$H161*$G161)/2000) * IF(AND(AR$5="Particulate", ISNUMBER(Data!$O161)), (1-Data!$O161), 1) * IF(AND($K$3="Yes", ISNUMBER(Data!$Q161)), (1-Data!$Q161), 1))</f>
        <v>0</v>
      </c>
      <c r="AS161" s="3">
        <f>IF(OR(Data!AT161="", Data!$H161="", $G161=""), 0, ((Data!AT161*Data!$H161*$G161)/2000) * IF(AND(AS$5="Particulate", ISNUMBER(Data!$O161)), (1-Data!$O161), 1) * IF(AND($K$3="Yes", ISNUMBER(Data!$Q161)), (1-Data!$Q161), 1))</f>
        <v>0</v>
      </c>
      <c r="AT161" s="3">
        <f>IF(OR(Data!AU161="", Data!$H161="", $G161=""), 0, ((Data!AU161*Data!$H161*$G161)/2000) * IF(AND(AT$5="Particulate", ISNUMBER(Data!$O161)), (1-Data!$O161), 1) * IF(AND($K$3="Yes", ISNUMBER(Data!$Q161)), (1-Data!$Q161), 1))</f>
        <v>0</v>
      </c>
      <c r="AU161" s="3">
        <f>IF(OR(Data!AV161="", Data!$H161="", $G161=""), 0, ((Data!AV161*Data!$H161*$G161)/2000) * IF(AND(AU$5="Particulate", ISNUMBER(Data!$O161)), (1-Data!$O161), 1) * IF(AND($K$3="Yes", ISNUMBER(Data!$Q161)), (1-Data!$Q161), 1))</f>
        <v>0</v>
      </c>
      <c r="AV161" s="3">
        <f>IF(OR(Data!AW161="", Data!$H161="", $G161=""), 0, ((Data!AW161*Data!$H161*$G161)/2000) * IF(AND(AV$5="Particulate", ISNUMBER(Data!$O161)), (1-Data!$O161), 1) * IF(AND($K$3="Yes", ISNUMBER(Data!$Q161)), (1-Data!$Q161), 1))</f>
        <v>0</v>
      </c>
      <c r="AW161" s="3">
        <f>IF(OR(Data!AX161="", Data!$H161="", $G161=""), 0, ((Data!AX161*Data!$H161*$G161)/2000) * IF(AND(AW$5="Particulate", ISNUMBER(Data!$O161)), (1-Data!$O161), 1) * IF(AND($K$3="Yes", ISNUMBER(Data!$Q161)), (1-Data!$Q161), 1))</f>
        <v>0</v>
      </c>
      <c r="AX161" s="3">
        <f>IF(OR(Data!AY161="", Data!$H161="", $G161=""), 0, ((Data!AY161*Data!$H161*$G161)/2000) * IF(AND(AX$5="Particulate", ISNUMBER(Data!$O161)), (1-Data!$O161), 1) * IF(AND($K$3="Yes", ISNUMBER(Data!$Q161)), (1-Data!$Q161), 1))</f>
        <v>0</v>
      </c>
      <c r="AY161" s="3">
        <f>IF(OR(Data!AZ161="", Data!$H161="", $G161=""), 0, ((Data!AZ161*Data!$H161*$G161)/2000) * IF(AND(AY$5="Particulate", ISNUMBER(Data!$O161)), (1-Data!$O161), 1) * IF(AND($K$3="Yes", ISNUMBER(Data!$Q161)), (1-Data!$Q161), 1))</f>
        <v>0</v>
      </c>
      <c r="AZ161" s="3">
        <f>IF(OR(Data!BA161="", Data!$H161="", $G161=""), 0, ((Data!BA161*Data!$H161*$G161)/2000) * IF(AND(AZ$5="Particulate", ISNUMBER(Data!$O161)), (1-Data!$O161), 1) * IF(AND($K$3="Yes", ISNUMBER(Data!$Q161)), (1-Data!$Q161), 1))</f>
        <v>0</v>
      </c>
      <c r="BA161" s="3">
        <f>IF(OR(Data!BB161="", Data!$H161="", $G161=""), 0, ((Data!BB161*Data!$H161*$G161)/2000) * IF(AND(BA$5="Particulate", ISNUMBER(Data!$O161)), (1-Data!$O161), 1) * IF(AND($K$3="Yes", ISNUMBER(Data!$Q161)), (1-Data!$Q161), 1))</f>
        <v>0</v>
      </c>
      <c r="BB161" s="3">
        <f>IF(OR(Data!BC161="", Data!$H161="", $G161=""), 0, ((Data!BC161*Data!$H161*$G161)/2000) * IF(AND(BB$5="Particulate", ISNUMBER(Data!$O161)), (1-Data!$O161), 1) * IF(AND($K$3="Yes", ISNUMBER(Data!$Q161)), (1-Data!$Q161), 1))</f>
        <v>0</v>
      </c>
      <c r="BC161" s="3">
        <f>IF(OR(Data!BD161="", Data!$H161="", $G161=""), 0, ((Data!BD161*Data!$H161*$G161)/2000) * IF(AND(BC$5="Particulate", ISNUMBER(Data!$O161)), (1-Data!$O161), 1) * IF(AND($K$3="Yes", ISNUMBER(Data!$Q161)), (1-Data!$Q161), 1))</f>
        <v>0</v>
      </c>
      <c r="BD161" s="3">
        <f>IF(OR(Data!BE161="", Data!$H161="", $G161=""), 0, ((Data!BE161*Data!$H161*$G161)/2000) * IF(AND(BD$5="Particulate", ISNUMBER(Data!$O161)), (1-Data!$O161), 1) * IF(AND($K$3="Yes", ISNUMBER(Data!$Q161)), (1-Data!$Q161), 1))</f>
        <v>0</v>
      </c>
      <c r="BE161" s="3">
        <f>IF(OR(Data!BF161="", Data!$H161="", $G161=""), 0, ((Data!BF161*Data!$H161*$G161)/2000) * IF(AND(BE$5="Particulate", ISNUMBER(Data!$O161)), (1-Data!$O161), 1) * IF(AND($K$3="Yes", ISNUMBER(Data!$Q161)), (1-Data!$Q161), 1))</f>
        <v>0</v>
      </c>
      <c r="BF161" s="3">
        <f>IF(OR(Data!BG161="", Data!$H161="", $G161=""), 0, ((Data!BG161*Data!$H161*$G161)/2000) * IF(AND(BF$5="Particulate", ISNUMBER(Data!$O161)), (1-Data!$O161), 1) * IF(AND($K$3="Yes", ISNUMBER(Data!$Q161)), (1-Data!$Q161), 1))</f>
        <v>0</v>
      </c>
      <c r="BG161" s="3">
        <f>IF(OR(Data!BH161="", Data!$H161="", $G161=""), 0, ((Data!BH161*Data!$H161*$G161)/2000) * IF(AND(BG$5="Particulate", ISNUMBER(Data!$O161)), (1-Data!$O161), 1) * IF(AND($K$3="Yes", ISNUMBER(Data!$Q161)), (1-Data!$Q161), 1))</f>
        <v>0</v>
      </c>
      <c r="BH161" s="3">
        <f>IF(OR(Data!BI161="", Data!$H161="", $G161=""), 0, ((Data!BI161*Data!$H161*$G161)/2000) * IF(AND(BH$5="Particulate", ISNUMBER(Data!$O161)), (1-Data!$O161), 1) * IF(AND($K$3="Yes", ISNUMBER(Data!$Q161)), (1-Data!$Q161), 1))</f>
        <v>0</v>
      </c>
      <c r="BI161" s="3">
        <f>IF(OR(Data!BJ161="", Data!$H161="", $G161=""), 0, ((Data!BJ161*Data!$H161*$G161)/2000) * IF(AND(BI$5="Particulate", ISNUMBER(Data!$O161)), (1-Data!$O161), 1) * IF(AND($K$3="Yes", ISNUMBER(Data!$Q161)), (1-Data!$Q161), 1))</f>
        <v>0</v>
      </c>
      <c r="BJ161" s="3">
        <f>IF(OR(Data!BK161="", Data!$H161="", $G161=""), 0, ((Data!BK161*Data!$H161*$G161)/2000) * IF(AND(BJ$5="Particulate", ISNUMBER(Data!$O161)), (1-Data!$O161), 1) * IF(AND($K$3="Yes", ISNUMBER(Data!$Q161)), (1-Data!$Q161), 1))</f>
        <v>0</v>
      </c>
      <c r="BK161" s="3">
        <f>IF(OR(Data!BL161="", Data!$H161="", $G161=""), 0, ((Data!BL161*Data!$H161*$G161)/2000) * IF(AND(BK$5="Particulate", ISNUMBER(Data!$O161)), (1-Data!$O161), 1) * IF(AND($K$3="Yes", ISNUMBER(Data!$Q161)), (1-Data!$Q161), 1))</f>
        <v>0</v>
      </c>
      <c r="BL161" s="3">
        <f>IF(OR(Data!BM161="", Data!$H161="", $G161=""), 0, ((Data!BM161*Data!$H161*$G161)/2000) * IF(AND(BL$5="Particulate", ISNUMBER(Data!$O161)), (1-Data!$O161), 1) * IF(AND($K$3="Yes", ISNUMBER(Data!$Q161)), (1-Data!$Q161), 1))</f>
        <v>0</v>
      </c>
      <c r="BM161" s="3">
        <f>IF(OR(Data!BN161="", Data!$H161="", $G161=""), 0, ((Data!BN161*Data!$H161*$G161)/2000) * IF(AND(BM$5="Particulate", ISNUMBER(Data!$O161)), (1-Data!$O161), 1) * IF(AND($K$3="Yes", ISNUMBER(Data!$Q161)), (1-Data!$Q161), 1))</f>
        <v>0</v>
      </c>
      <c r="BN161" s="3">
        <f>IF(OR(Data!BO161="", Data!$H161="", $G161=""), 0, ((Data!BO161*Data!$H161*$G161)/2000) * IF(AND(BN$5="Particulate", ISNUMBER(Data!$O161)), (1-Data!$O161), 1) * IF(AND($K$3="Yes", ISNUMBER(Data!$Q161)), (1-Data!$Q161), 1))</f>
        <v>0</v>
      </c>
      <c r="BO161" s="3">
        <f>IF(OR(Data!BP161="", Data!$H161="", $G161=""), 0, ((Data!BP161*Data!$H161*$G161)/2000) * IF(AND(BO$5="Particulate", ISNUMBER(Data!$O161)), (1-Data!$O161), 1) * IF(AND($K$3="Yes", ISNUMBER(Data!$Q161)), (1-Data!$Q161), 1))</f>
        <v>0</v>
      </c>
      <c r="BP161" s="3">
        <f>IF(OR(Data!BQ161="", Data!$H161="", $G161=""), 0, ((Data!BQ161*Data!$H161*$G161)/2000) * IF(AND(BP$5="Particulate", ISNUMBER(Data!$O161)), (1-Data!$O161), 1) * IF(AND($K$3="Yes", ISNUMBER(Data!$Q161)), (1-Data!$Q161), 1))</f>
        <v>0</v>
      </c>
      <c r="BQ161" s="3">
        <f>IF(OR(Data!BR161="", Data!$H161="", $G161=""), 0, ((Data!BR161*Data!$H161*$G161)/2000) * IF(AND(BQ$5="Particulate", ISNUMBER(Data!$O161)), (1-Data!$O161), 1) * IF(AND($K$3="Yes", ISNUMBER(Data!$Q161)), (1-Data!$Q161), 1))</f>
        <v>0</v>
      </c>
      <c r="BR161" s="3">
        <f>IF(OR(Data!BS161="", Data!$H161="", $G161=""), 0, ((Data!BS161*Data!$H161*$G161)/2000) * IF(AND(BR$5="Particulate", ISNUMBER(Data!$O161)), (1-Data!$O161), 1) * IF(AND($K$3="Yes", ISNUMBER(Data!$Q161)), (1-Data!$Q161), 1))</f>
        <v>0</v>
      </c>
      <c r="BS161" s="3">
        <f>IF(OR(Data!BT161="", Data!$H161="", $G161=""), 0, ((Data!BT161*Data!$H161*$G161)/2000) * IF(AND(BS$5="Particulate", ISNUMBER(Data!$O161)), (1-Data!$O161), 1) * IF(AND($K$3="Yes", ISNUMBER(Data!$Q161)), (1-Data!$Q161), 1))</f>
        <v>0</v>
      </c>
      <c r="BT161" s="3">
        <f>IF(OR(Data!BU161="", Data!$H161="", $G161=""), 0, ((Data!BU161*Data!$H161*$G161)/2000) * IF(AND(BT$5="Particulate", ISNUMBER(Data!$O161)), (1-Data!$O161), 1) * IF(AND($K$3="Yes", ISNUMBER(Data!$Q161)), (1-Data!$Q161), 1))</f>
        <v>0</v>
      </c>
      <c r="BU161" s="3">
        <f>IF(OR(Data!BV161="", Data!$H161="", $G161=""), 0, ((Data!BV161*Data!$H161*$G161)/2000) * IF(AND(BU$5="Particulate", ISNUMBER(Data!$O161)), (1-Data!$O161), 1) * IF(AND($K$3="Yes", ISNUMBER(Data!$Q161)), (1-Data!$Q161), 1))</f>
        <v>0</v>
      </c>
      <c r="BV161" s="3">
        <f>IF(OR(Data!BW161="", Data!$H161="", $G161=""), 0, ((Data!BW161*Data!$H161*$G161)/2000) * IF(AND(BV$5="Particulate", ISNUMBER(Data!$O161)), (1-Data!$O161), 1) * IF(AND($K$3="Yes", ISNUMBER(Data!$Q161)), (1-Data!$Q161), 1))</f>
        <v>0</v>
      </c>
      <c r="BW161" s="3">
        <f>IF(OR(Data!BX161="", Data!$H161="", $G161=""), 0, ((Data!BX161*Data!$H161*$G161)/2000) * IF(AND(BW$5="Particulate", ISNUMBER(Data!$O161)), (1-Data!$O161), 1) * IF(AND($K$3="Yes", ISNUMBER(Data!$Q161)), (1-Data!$Q161), 1))</f>
        <v>0</v>
      </c>
      <c r="BX161" s="3">
        <f>IF(OR(Data!BY161="", Data!$H161="", $G161=""), 0, ((Data!BY161*Data!$H161*$G161)/2000) * IF(AND(BX$5="Particulate", ISNUMBER(Data!$O161)), (1-Data!$O161), 1) * IF(AND($K$3="Yes", ISNUMBER(Data!$Q161)), (1-Data!$Q161), 1))</f>
        <v>0</v>
      </c>
      <c r="BY161" s="3">
        <f>IF(OR(Data!BZ161="", Data!$H161="", $G161=""), 0, ((Data!BZ161*Data!$H161*$G161)/2000) * IF(AND(BY$5="Particulate", ISNUMBER(Data!$O161)), (1-Data!$O161), 1) * IF(AND($K$3="Yes", ISNUMBER(Data!$Q161)), (1-Data!$Q161), 1))</f>
        <v>0</v>
      </c>
      <c r="BZ161" s="3">
        <f>IF(OR(Data!CA161="", Data!$H161="", $G161=""), 0, ((Data!CA161*Data!$H161*$G161)/2000) * IF(AND(BZ$5="Particulate", ISNUMBER(Data!$O161)), (1-Data!$O161), 1) * IF(AND($K$3="Yes", ISNUMBER(Data!$Q161)), (1-Data!$Q161), 1))</f>
        <v>0</v>
      </c>
    </row>
    <row r="162" spans="1:78" x14ac:dyDescent="0.25">
      <c r="A162" s="347">
        <f>Data!A162</f>
        <v>154</v>
      </c>
      <c r="B162" s="108">
        <f>Data!B162</f>
        <v>0</v>
      </c>
      <c r="C162" s="108">
        <f>Data!C162</f>
        <v>0</v>
      </c>
      <c r="D162" s="108">
        <f>Data!D162</f>
        <v>0</v>
      </c>
      <c r="E162" s="108">
        <f>Data!E162</f>
        <v>0</v>
      </c>
      <c r="F162" s="108">
        <f>Data!F162</f>
        <v>0</v>
      </c>
      <c r="G162" s="189"/>
      <c r="Q162" s="365">
        <f>IF(ISNUMBER(Data!$K162), (Data!$K162*$G162)/2000, IF(AND(ISNUMBER(Data!$H162), ISNUMBER(Data!$I162)), (Data!$H162*Data!$I162*$G162)/2000, 0))</f>
        <v>0</v>
      </c>
      <c r="R162" s="17">
        <f>IF(ISNUMBER(Data!$L162), (Data!$L162*$G162)/2000, IF(AND(ISNUMBER(Data!$H162), ISNUMBER(Data!$J162)), (Data!$H162*Data!$J162*$G162)/2000, 0)) * IF(ISNUMBER(Data!$O162), 1-Data!$O162, 1) * IF(AND($K$3="yes",ISNUMBER(Data!$Q162)),(1-Data!$Q162),1)</f>
        <v>0</v>
      </c>
      <c r="S162" s="3">
        <f>IF(OR(Data!T162="", Data!$H162="", $G162=""), 0, ((Data!T162*Data!$H162*$G162)/2000) * IF(AND(S$5="Particulate", ISNUMBER(Data!$O162)), (1-Data!$O162), 1) * IF(AND($K$3="Yes", ISNUMBER(Data!$Q162)), (1-Data!$Q162), 1))</f>
        <v>0</v>
      </c>
      <c r="T162" s="3">
        <f>IF(OR(Data!U162="", Data!$H162="", $G162=""), 0, ((Data!U162*Data!$H162*$G162)/2000) * IF(AND(T$5="Particulate", ISNUMBER(Data!$O162)), (1-Data!$O162), 1) * IF(AND($K$3="Yes", ISNUMBER(Data!$Q162)), (1-Data!$Q162), 1))</f>
        <v>0</v>
      </c>
      <c r="U162" s="3">
        <f>IF(OR(Data!V162="", Data!$H162="", $G162=""), 0, ((Data!V162*Data!$H162*$G162)/2000) * IF(AND(U$5="Particulate", ISNUMBER(Data!$O162)), (1-Data!$O162), 1) * IF(AND($K$3="Yes", ISNUMBER(Data!$Q162)), (1-Data!$Q162), 1))</f>
        <v>0</v>
      </c>
      <c r="V162" s="3">
        <f>IF(OR(Data!W162="", Data!$H162="", $G162=""), 0, ((Data!W162*Data!$H162*$G162)/2000) * IF(AND(V$5="Particulate", ISNUMBER(Data!$O162)), (1-Data!$O162), 1) * IF(AND($K$3="Yes", ISNUMBER(Data!$Q162)), (1-Data!$Q162), 1))</f>
        <v>0</v>
      </c>
      <c r="W162" s="3">
        <f>IF(OR(Data!X162="", Data!$H162="", $G162=""), 0, ((Data!X162*Data!$H162*$G162)/2000) * IF(AND(W$5="Particulate", ISNUMBER(Data!$O162)), (1-Data!$O162), 1) * IF(AND($K$3="Yes", ISNUMBER(Data!$Q162)), (1-Data!$Q162), 1))</f>
        <v>0</v>
      </c>
      <c r="X162" s="3">
        <f>IF(OR(Data!Y162="", Data!$H162="", $G162=""), 0, ((Data!Y162*Data!$H162*$G162)/2000) * IF(AND(X$5="Particulate", ISNUMBER(Data!$O162)), (1-Data!$O162), 1) * IF(AND($K$3="Yes", ISNUMBER(Data!$Q162)), (1-Data!$Q162), 1))</f>
        <v>0</v>
      </c>
      <c r="Y162" s="3">
        <f>IF(OR(Data!Z162="", Data!$H162="", $G162=""), 0, ((Data!Z162*Data!$H162*$G162)/2000) * IF(AND(Y$5="Particulate", ISNUMBER(Data!$O162)), (1-Data!$O162), 1) * IF(AND($K$3="Yes", ISNUMBER(Data!$Q162)), (1-Data!$Q162), 1))</f>
        <v>0</v>
      </c>
      <c r="Z162" s="3">
        <f>IF(OR(Data!AA162="", Data!$H162="", $G162=""), 0, ((Data!AA162*Data!$H162*$G162)/2000) * IF(AND(Z$5="Particulate", ISNUMBER(Data!$O162)), (1-Data!$O162), 1) * IF(AND($K$3="Yes", ISNUMBER(Data!$Q162)), (1-Data!$Q162), 1))</f>
        <v>0</v>
      </c>
      <c r="AA162" s="3">
        <f>IF(OR(Data!AB162="", Data!$H162="", $G162=""), 0, ((Data!AB162*Data!$H162*$G162)/2000) * IF(AND(AA$5="Particulate", ISNUMBER(Data!$O162)), (1-Data!$O162), 1) * IF(AND($K$3="Yes", ISNUMBER(Data!$Q162)), (1-Data!$Q162), 1))</f>
        <v>0</v>
      </c>
      <c r="AB162" s="3">
        <f>IF(OR(Data!AC162="", Data!$H162="", $G162=""), 0, ((Data!AC162*Data!$H162*$G162)/2000) * IF(AND(AB$5="Particulate", ISNUMBER(Data!$O162)), (1-Data!$O162), 1) * IF(AND($K$3="Yes", ISNUMBER(Data!$Q162)), (1-Data!$Q162), 1))</f>
        <v>0</v>
      </c>
      <c r="AC162" s="3">
        <f>IF(OR(Data!AD162="", Data!$H162="", $G162=""), 0, ((Data!AD162*Data!$H162*$G162)/2000) * IF(AND(AC$5="Particulate", ISNUMBER(Data!$O162)), (1-Data!$O162), 1) * IF(AND($K$3="Yes", ISNUMBER(Data!$Q162)), (1-Data!$Q162), 1))</f>
        <v>0</v>
      </c>
      <c r="AD162" s="3">
        <f>IF(OR(Data!AE162="", Data!$H162="", $G162=""), 0, ((Data!AE162*Data!$H162*$G162)/2000) * IF(AND(AD$5="Particulate", ISNUMBER(Data!$O162)), (1-Data!$O162), 1) * IF(AND($K$3="Yes", ISNUMBER(Data!$Q162)), (1-Data!$Q162), 1))</f>
        <v>0</v>
      </c>
      <c r="AE162" s="3">
        <f>IF(OR(Data!AF162="", Data!$H162="", $G162=""), 0, ((Data!AF162*Data!$H162*$G162)/2000) * IF(AND(AE$5="Particulate", ISNUMBER(Data!$O162)), (1-Data!$O162), 1) * IF(AND($K$3="Yes", ISNUMBER(Data!$Q162)), (1-Data!$Q162), 1))</f>
        <v>0</v>
      </c>
      <c r="AF162" s="3">
        <f>IF(OR(Data!AG162="", Data!$H162="", $G162=""), 0, ((Data!AG162*Data!$H162*$G162)/2000) * IF(AND(AF$5="Particulate", ISNUMBER(Data!$O162)), (1-Data!$O162), 1) * IF(AND($K$3="Yes", ISNUMBER(Data!$Q162)), (1-Data!$Q162), 1))</f>
        <v>0</v>
      </c>
      <c r="AG162" s="3">
        <f>IF(OR(Data!AH162="", Data!$H162="", $G162=""), 0, ((Data!AH162*Data!$H162*$G162)/2000) * IF(AND(AG$5="Particulate", ISNUMBER(Data!$O162)), (1-Data!$O162), 1) * IF(AND($K$3="Yes", ISNUMBER(Data!$Q162)), (1-Data!$Q162), 1))</f>
        <v>0</v>
      </c>
      <c r="AH162" s="3">
        <f>IF(OR(Data!AI162="", Data!$H162="", $G162=""), 0, ((Data!AI162*Data!$H162*$G162)/2000) * IF(AND(AH$5="Particulate", ISNUMBER(Data!$O162)), (1-Data!$O162), 1) * IF(AND($K$3="Yes", ISNUMBER(Data!$Q162)), (1-Data!$Q162), 1))</f>
        <v>0</v>
      </c>
      <c r="AI162" s="3">
        <f>IF(OR(Data!AJ162="", Data!$H162="", $G162=""), 0, ((Data!AJ162*Data!$H162*$G162)/2000) * IF(AND(AI$5="Particulate", ISNUMBER(Data!$O162)), (1-Data!$O162), 1) * IF(AND($K$3="Yes", ISNUMBER(Data!$Q162)), (1-Data!$Q162), 1))</f>
        <v>0</v>
      </c>
      <c r="AJ162" s="3">
        <f>IF(OR(Data!AK162="", Data!$H162="", $G162=""), 0, ((Data!AK162*Data!$H162*$G162)/2000) * IF(AND(AJ$5="Particulate", ISNUMBER(Data!$O162)), (1-Data!$O162), 1) * IF(AND($K$3="Yes", ISNUMBER(Data!$Q162)), (1-Data!$Q162), 1))</f>
        <v>0</v>
      </c>
      <c r="AK162" s="3">
        <f>IF(OR(Data!AL162="", Data!$H162="", $G162=""), 0, ((Data!AL162*Data!$H162*$G162)/2000) * IF(AND(AK$5="Particulate", ISNUMBER(Data!$O162)), (1-Data!$O162), 1) * IF(AND($K$3="Yes", ISNUMBER(Data!$Q162)), (1-Data!$Q162), 1))</f>
        <v>0</v>
      </c>
      <c r="AL162" s="3">
        <f>IF(OR(Data!AM162="", Data!$H162="", $G162=""), 0, ((Data!AM162*Data!$H162*$G162)/2000) * IF(AND(AL$5="Particulate", ISNUMBER(Data!$O162)), (1-Data!$O162), 1) * IF(AND($K$3="Yes", ISNUMBER(Data!$Q162)), (1-Data!$Q162), 1))</f>
        <v>0</v>
      </c>
      <c r="AM162" s="3">
        <f>IF(OR(Data!AN162="", Data!$H162="", $G162=""), 0, ((Data!AN162*Data!$H162*$G162)/2000) * IF(AND(AM$5="Particulate", ISNUMBER(Data!$O162)), (1-Data!$O162), 1) * IF(AND($K$3="Yes", ISNUMBER(Data!$Q162)), (1-Data!$Q162), 1))</f>
        <v>0</v>
      </c>
      <c r="AN162" s="3">
        <f>IF(OR(Data!AO162="", Data!$H162="", $G162=""), 0, ((Data!AO162*Data!$H162*$G162)/2000) * IF(AND(AN$5="Particulate", ISNUMBER(Data!$O162)), (1-Data!$O162), 1) * IF(AND($K$3="Yes", ISNUMBER(Data!$Q162)), (1-Data!$Q162), 1))</f>
        <v>0</v>
      </c>
      <c r="AO162" s="3">
        <f>IF(OR(Data!AP162="", Data!$H162="", $G162=""), 0, ((Data!AP162*Data!$H162*$G162)/2000) * IF(AND(AO$5="Particulate", ISNUMBER(Data!$O162)), (1-Data!$O162), 1) * IF(AND($K$3="Yes", ISNUMBER(Data!$Q162)), (1-Data!$Q162), 1))</f>
        <v>0</v>
      </c>
      <c r="AP162" s="3">
        <f>IF(OR(Data!AQ162="", Data!$H162="", $G162=""), 0, ((Data!AQ162*Data!$H162*$G162)/2000) * IF(AND(AP$5="Particulate", ISNUMBER(Data!$O162)), (1-Data!$O162), 1) * IF(AND($K$3="Yes", ISNUMBER(Data!$Q162)), (1-Data!$Q162), 1))</f>
        <v>0</v>
      </c>
      <c r="AQ162" s="3">
        <f>IF(OR(Data!AR162="", Data!$H162="", $G162=""), 0, ((Data!AR162*Data!$H162*$G162)/2000) * IF(AND(AQ$5="Particulate", ISNUMBER(Data!$O162)), (1-Data!$O162), 1) * IF(AND($K$3="Yes", ISNUMBER(Data!$Q162)), (1-Data!$Q162), 1))</f>
        <v>0</v>
      </c>
      <c r="AR162" s="3">
        <f>IF(OR(Data!AS162="", Data!$H162="", $G162=""), 0, ((Data!AS162*Data!$H162*$G162)/2000) * IF(AND(AR$5="Particulate", ISNUMBER(Data!$O162)), (1-Data!$O162), 1) * IF(AND($K$3="Yes", ISNUMBER(Data!$Q162)), (1-Data!$Q162), 1))</f>
        <v>0</v>
      </c>
      <c r="AS162" s="3">
        <f>IF(OR(Data!AT162="", Data!$H162="", $G162=""), 0, ((Data!AT162*Data!$H162*$G162)/2000) * IF(AND(AS$5="Particulate", ISNUMBER(Data!$O162)), (1-Data!$O162), 1) * IF(AND($K$3="Yes", ISNUMBER(Data!$Q162)), (1-Data!$Q162), 1))</f>
        <v>0</v>
      </c>
      <c r="AT162" s="3">
        <f>IF(OR(Data!AU162="", Data!$H162="", $G162=""), 0, ((Data!AU162*Data!$H162*$G162)/2000) * IF(AND(AT$5="Particulate", ISNUMBER(Data!$O162)), (1-Data!$O162), 1) * IF(AND($K$3="Yes", ISNUMBER(Data!$Q162)), (1-Data!$Q162), 1))</f>
        <v>0</v>
      </c>
      <c r="AU162" s="3">
        <f>IF(OR(Data!AV162="", Data!$H162="", $G162=""), 0, ((Data!AV162*Data!$H162*$G162)/2000) * IF(AND(AU$5="Particulate", ISNUMBER(Data!$O162)), (1-Data!$O162), 1) * IF(AND($K$3="Yes", ISNUMBER(Data!$Q162)), (1-Data!$Q162), 1))</f>
        <v>0</v>
      </c>
      <c r="AV162" s="3">
        <f>IF(OR(Data!AW162="", Data!$H162="", $G162=""), 0, ((Data!AW162*Data!$H162*$G162)/2000) * IF(AND(AV$5="Particulate", ISNUMBER(Data!$O162)), (1-Data!$O162), 1) * IF(AND($K$3="Yes", ISNUMBER(Data!$Q162)), (1-Data!$Q162), 1))</f>
        <v>0</v>
      </c>
      <c r="AW162" s="3">
        <f>IF(OR(Data!AX162="", Data!$H162="", $G162=""), 0, ((Data!AX162*Data!$H162*$G162)/2000) * IF(AND(AW$5="Particulate", ISNUMBER(Data!$O162)), (1-Data!$O162), 1) * IF(AND($K$3="Yes", ISNUMBER(Data!$Q162)), (1-Data!$Q162), 1))</f>
        <v>0</v>
      </c>
      <c r="AX162" s="3">
        <f>IF(OR(Data!AY162="", Data!$H162="", $G162=""), 0, ((Data!AY162*Data!$H162*$G162)/2000) * IF(AND(AX$5="Particulate", ISNUMBER(Data!$O162)), (1-Data!$O162), 1) * IF(AND($K$3="Yes", ISNUMBER(Data!$Q162)), (1-Data!$Q162), 1))</f>
        <v>0</v>
      </c>
      <c r="AY162" s="3">
        <f>IF(OR(Data!AZ162="", Data!$H162="", $G162=""), 0, ((Data!AZ162*Data!$H162*$G162)/2000) * IF(AND(AY$5="Particulate", ISNUMBER(Data!$O162)), (1-Data!$O162), 1) * IF(AND($K$3="Yes", ISNUMBER(Data!$Q162)), (1-Data!$Q162), 1))</f>
        <v>0</v>
      </c>
      <c r="AZ162" s="3">
        <f>IF(OR(Data!BA162="", Data!$H162="", $G162=""), 0, ((Data!BA162*Data!$H162*$G162)/2000) * IF(AND(AZ$5="Particulate", ISNUMBER(Data!$O162)), (1-Data!$O162), 1) * IF(AND($K$3="Yes", ISNUMBER(Data!$Q162)), (1-Data!$Q162), 1))</f>
        <v>0</v>
      </c>
      <c r="BA162" s="3">
        <f>IF(OR(Data!BB162="", Data!$H162="", $G162=""), 0, ((Data!BB162*Data!$H162*$G162)/2000) * IF(AND(BA$5="Particulate", ISNUMBER(Data!$O162)), (1-Data!$O162), 1) * IF(AND($K$3="Yes", ISNUMBER(Data!$Q162)), (1-Data!$Q162), 1))</f>
        <v>0</v>
      </c>
      <c r="BB162" s="3">
        <f>IF(OR(Data!BC162="", Data!$H162="", $G162=""), 0, ((Data!BC162*Data!$H162*$G162)/2000) * IF(AND(BB$5="Particulate", ISNUMBER(Data!$O162)), (1-Data!$O162), 1) * IF(AND($K$3="Yes", ISNUMBER(Data!$Q162)), (1-Data!$Q162), 1))</f>
        <v>0</v>
      </c>
      <c r="BC162" s="3">
        <f>IF(OR(Data!BD162="", Data!$H162="", $G162=""), 0, ((Data!BD162*Data!$H162*$G162)/2000) * IF(AND(BC$5="Particulate", ISNUMBER(Data!$O162)), (1-Data!$O162), 1) * IF(AND($K$3="Yes", ISNUMBER(Data!$Q162)), (1-Data!$Q162), 1))</f>
        <v>0</v>
      </c>
      <c r="BD162" s="3">
        <f>IF(OR(Data!BE162="", Data!$H162="", $G162=""), 0, ((Data!BE162*Data!$H162*$G162)/2000) * IF(AND(BD$5="Particulate", ISNUMBER(Data!$O162)), (1-Data!$O162), 1) * IF(AND($K$3="Yes", ISNUMBER(Data!$Q162)), (1-Data!$Q162), 1))</f>
        <v>0</v>
      </c>
      <c r="BE162" s="3">
        <f>IF(OR(Data!BF162="", Data!$H162="", $G162=""), 0, ((Data!BF162*Data!$H162*$G162)/2000) * IF(AND(BE$5="Particulate", ISNUMBER(Data!$O162)), (1-Data!$O162), 1) * IF(AND($K$3="Yes", ISNUMBER(Data!$Q162)), (1-Data!$Q162), 1))</f>
        <v>0</v>
      </c>
      <c r="BF162" s="3">
        <f>IF(OR(Data!BG162="", Data!$H162="", $G162=""), 0, ((Data!BG162*Data!$H162*$G162)/2000) * IF(AND(BF$5="Particulate", ISNUMBER(Data!$O162)), (1-Data!$O162), 1) * IF(AND($K$3="Yes", ISNUMBER(Data!$Q162)), (1-Data!$Q162), 1))</f>
        <v>0</v>
      </c>
      <c r="BG162" s="3">
        <f>IF(OR(Data!BH162="", Data!$H162="", $G162=""), 0, ((Data!BH162*Data!$H162*$G162)/2000) * IF(AND(BG$5="Particulate", ISNUMBER(Data!$O162)), (1-Data!$O162), 1) * IF(AND($K$3="Yes", ISNUMBER(Data!$Q162)), (1-Data!$Q162), 1))</f>
        <v>0</v>
      </c>
      <c r="BH162" s="3">
        <f>IF(OR(Data!BI162="", Data!$H162="", $G162=""), 0, ((Data!BI162*Data!$H162*$G162)/2000) * IF(AND(BH$5="Particulate", ISNUMBER(Data!$O162)), (1-Data!$O162), 1) * IF(AND($K$3="Yes", ISNUMBER(Data!$Q162)), (1-Data!$Q162), 1))</f>
        <v>0</v>
      </c>
      <c r="BI162" s="3">
        <f>IF(OR(Data!BJ162="", Data!$H162="", $G162=""), 0, ((Data!BJ162*Data!$H162*$G162)/2000) * IF(AND(BI$5="Particulate", ISNUMBER(Data!$O162)), (1-Data!$O162), 1) * IF(AND($K$3="Yes", ISNUMBER(Data!$Q162)), (1-Data!$Q162), 1))</f>
        <v>0</v>
      </c>
      <c r="BJ162" s="3">
        <f>IF(OR(Data!BK162="", Data!$H162="", $G162=""), 0, ((Data!BK162*Data!$H162*$G162)/2000) * IF(AND(BJ$5="Particulate", ISNUMBER(Data!$O162)), (1-Data!$O162), 1) * IF(AND($K$3="Yes", ISNUMBER(Data!$Q162)), (1-Data!$Q162), 1))</f>
        <v>0</v>
      </c>
      <c r="BK162" s="3">
        <f>IF(OR(Data!BL162="", Data!$H162="", $G162=""), 0, ((Data!BL162*Data!$H162*$G162)/2000) * IF(AND(BK$5="Particulate", ISNUMBER(Data!$O162)), (1-Data!$O162), 1) * IF(AND($K$3="Yes", ISNUMBER(Data!$Q162)), (1-Data!$Q162), 1))</f>
        <v>0</v>
      </c>
      <c r="BL162" s="3">
        <f>IF(OR(Data!BM162="", Data!$H162="", $G162=""), 0, ((Data!BM162*Data!$H162*$G162)/2000) * IF(AND(BL$5="Particulate", ISNUMBER(Data!$O162)), (1-Data!$O162), 1) * IF(AND($K$3="Yes", ISNUMBER(Data!$Q162)), (1-Data!$Q162), 1))</f>
        <v>0</v>
      </c>
      <c r="BM162" s="3">
        <f>IF(OR(Data!BN162="", Data!$H162="", $G162=""), 0, ((Data!BN162*Data!$H162*$G162)/2000) * IF(AND(BM$5="Particulate", ISNUMBER(Data!$O162)), (1-Data!$O162), 1) * IF(AND($K$3="Yes", ISNUMBER(Data!$Q162)), (1-Data!$Q162), 1))</f>
        <v>0</v>
      </c>
      <c r="BN162" s="3">
        <f>IF(OR(Data!BO162="", Data!$H162="", $G162=""), 0, ((Data!BO162*Data!$H162*$G162)/2000) * IF(AND(BN$5="Particulate", ISNUMBER(Data!$O162)), (1-Data!$O162), 1) * IF(AND($K$3="Yes", ISNUMBER(Data!$Q162)), (1-Data!$Q162), 1))</f>
        <v>0</v>
      </c>
      <c r="BO162" s="3">
        <f>IF(OR(Data!BP162="", Data!$H162="", $G162=""), 0, ((Data!BP162*Data!$H162*$G162)/2000) * IF(AND(BO$5="Particulate", ISNUMBER(Data!$O162)), (1-Data!$O162), 1) * IF(AND($K$3="Yes", ISNUMBER(Data!$Q162)), (1-Data!$Q162), 1))</f>
        <v>0</v>
      </c>
      <c r="BP162" s="3">
        <f>IF(OR(Data!BQ162="", Data!$H162="", $G162=""), 0, ((Data!BQ162*Data!$H162*$G162)/2000) * IF(AND(BP$5="Particulate", ISNUMBER(Data!$O162)), (1-Data!$O162), 1) * IF(AND($K$3="Yes", ISNUMBER(Data!$Q162)), (1-Data!$Q162), 1))</f>
        <v>0</v>
      </c>
      <c r="BQ162" s="3">
        <f>IF(OR(Data!BR162="", Data!$H162="", $G162=""), 0, ((Data!BR162*Data!$H162*$G162)/2000) * IF(AND(BQ$5="Particulate", ISNUMBER(Data!$O162)), (1-Data!$O162), 1) * IF(AND($K$3="Yes", ISNUMBER(Data!$Q162)), (1-Data!$Q162), 1))</f>
        <v>0</v>
      </c>
      <c r="BR162" s="3">
        <f>IF(OR(Data!BS162="", Data!$H162="", $G162=""), 0, ((Data!BS162*Data!$H162*$G162)/2000) * IF(AND(BR$5="Particulate", ISNUMBER(Data!$O162)), (1-Data!$O162), 1) * IF(AND($K$3="Yes", ISNUMBER(Data!$Q162)), (1-Data!$Q162), 1))</f>
        <v>0</v>
      </c>
      <c r="BS162" s="3">
        <f>IF(OR(Data!BT162="", Data!$H162="", $G162=""), 0, ((Data!BT162*Data!$H162*$G162)/2000) * IF(AND(BS$5="Particulate", ISNUMBER(Data!$O162)), (1-Data!$O162), 1) * IF(AND($K$3="Yes", ISNUMBER(Data!$Q162)), (1-Data!$Q162), 1))</f>
        <v>0</v>
      </c>
      <c r="BT162" s="3">
        <f>IF(OR(Data!BU162="", Data!$H162="", $G162=""), 0, ((Data!BU162*Data!$H162*$G162)/2000) * IF(AND(BT$5="Particulate", ISNUMBER(Data!$O162)), (1-Data!$O162), 1) * IF(AND($K$3="Yes", ISNUMBER(Data!$Q162)), (1-Data!$Q162), 1))</f>
        <v>0</v>
      </c>
      <c r="BU162" s="3">
        <f>IF(OR(Data!BV162="", Data!$H162="", $G162=""), 0, ((Data!BV162*Data!$H162*$G162)/2000) * IF(AND(BU$5="Particulate", ISNUMBER(Data!$O162)), (1-Data!$O162), 1) * IF(AND($K$3="Yes", ISNUMBER(Data!$Q162)), (1-Data!$Q162), 1))</f>
        <v>0</v>
      </c>
      <c r="BV162" s="3">
        <f>IF(OR(Data!BW162="", Data!$H162="", $G162=""), 0, ((Data!BW162*Data!$H162*$G162)/2000) * IF(AND(BV$5="Particulate", ISNUMBER(Data!$O162)), (1-Data!$O162), 1) * IF(AND($K$3="Yes", ISNUMBER(Data!$Q162)), (1-Data!$Q162), 1))</f>
        <v>0</v>
      </c>
      <c r="BW162" s="3">
        <f>IF(OR(Data!BX162="", Data!$H162="", $G162=""), 0, ((Data!BX162*Data!$H162*$G162)/2000) * IF(AND(BW$5="Particulate", ISNUMBER(Data!$O162)), (1-Data!$O162), 1) * IF(AND($K$3="Yes", ISNUMBER(Data!$Q162)), (1-Data!$Q162), 1))</f>
        <v>0</v>
      </c>
      <c r="BX162" s="3">
        <f>IF(OR(Data!BY162="", Data!$H162="", $G162=""), 0, ((Data!BY162*Data!$H162*$G162)/2000) * IF(AND(BX$5="Particulate", ISNUMBER(Data!$O162)), (1-Data!$O162), 1) * IF(AND($K$3="Yes", ISNUMBER(Data!$Q162)), (1-Data!$Q162), 1))</f>
        <v>0</v>
      </c>
      <c r="BY162" s="3">
        <f>IF(OR(Data!BZ162="", Data!$H162="", $G162=""), 0, ((Data!BZ162*Data!$H162*$G162)/2000) * IF(AND(BY$5="Particulate", ISNUMBER(Data!$O162)), (1-Data!$O162), 1) * IF(AND($K$3="Yes", ISNUMBER(Data!$Q162)), (1-Data!$Q162), 1))</f>
        <v>0</v>
      </c>
      <c r="BZ162" s="3">
        <f>IF(OR(Data!CA162="", Data!$H162="", $G162=""), 0, ((Data!CA162*Data!$H162*$G162)/2000) * IF(AND(BZ$5="Particulate", ISNUMBER(Data!$O162)), (1-Data!$O162), 1) * IF(AND($K$3="Yes", ISNUMBER(Data!$Q162)), (1-Data!$Q162), 1))</f>
        <v>0</v>
      </c>
    </row>
    <row r="163" spans="1:78" x14ac:dyDescent="0.25">
      <c r="A163" s="347">
        <f>Data!A163</f>
        <v>155</v>
      </c>
      <c r="B163" s="108">
        <f>Data!B163</f>
        <v>0</v>
      </c>
      <c r="C163" s="108">
        <f>Data!C163</f>
        <v>0</v>
      </c>
      <c r="D163" s="108">
        <f>Data!D163</f>
        <v>0</v>
      </c>
      <c r="E163" s="108">
        <f>Data!E163</f>
        <v>0</v>
      </c>
      <c r="F163" s="108">
        <f>Data!F163</f>
        <v>0</v>
      </c>
      <c r="G163" s="189"/>
      <c r="Q163" s="365">
        <f>IF(ISNUMBER(Data!$K163), (Data!$K163*$G163)/2000, IF(AND(ISNUMBER(Data!$H163), ISNUMBER(Data!$I163)), (Data!$H163*Data!$I163*$G163)/2000, 0))</f>
        <v>0</v>
      </c>
      <c r="R163" s="17">
        <f>IF(ISNUMBER(Data!$L163), (Data!$L163*$G163)/2000, IF(AND(ISNUMBER(Data!$H163), ISNUMBER(Data!$J163)), (Data!$H163*Data!$J163*$G163)/2000, 0)) * IF(ISNUMBER(Data!$O163), 1-Data!$O163, 1) * IF(AND($K$3="yes",ISNUMBER(Data!$Q163)),(1-Data!$Q163),1)</f>
        <v>0</v>
      </c>
      <c r="S163" s="3">
        <f>IF(OR(Data!T163="", Data!$H163="", $G163=""), 0, ((Data!T163*Data!$H163*$G163)/2000) * IF(AND(S$5="Particulate", ISNUMBER(Data!$O163)), (1-Data!$O163), 1) * IF(AND($K$3="Yes", ISNUMBER(Data!$Q163)), (1-Data!$Q163), 1))</f>
        <v>0</v>
      </c>
      <c r="T163" s="3">
        <f>IF(OR(Data!U163="", Data!$H163="", $G163=""), 0, ((Data!U163*Data!$H163*$G163)/2000) * IF(AND(T$5="Particulate", ISNUMBER(Data!$O163)), (1-Data!$O163), 1) * IF(AND($K$3="Yes", ISNUMBER(Data!$Q163)), (1-Data!$Q163), 1))</f>
        <v>0</v>
      </c>
      <c r="U163" s="3">
        <f>IF(OR(Data!V163="", Data!$H163="", $G163=""), 0, ((Data!V163*Data!$H163*$G163)/2000) * IF(AND(U$5="Particulate", ISNUMBER(Data!$O163)), (1-Data!$O163), 1) * IF(AND($K$3="Yes", ISNUMBER(Data!$Q163)), (1-Data!$Q163), 1))</f>
        <v>0</v>
      </c>
      <c r="V163" s="3">
        <f>IF(OR(Data!W163="", Data!$H163="", $G163=""), 0, ((Data!W163*Data!$H163*$G163)/2000) * IF(AND(V$5="Particulate", ISNUMBER(Data!$O163)), (1-Data!$O163), 1) * IF(AND($K$3="Yes", ISNUMBER(Data!$Q163)), (1-Data!$Q163), 1))</f>
        <v>0</v>
      </c>
      <c r="W163" s="3">
        <f>IF(OR(Data!X163="", Data!$H163="", $G163=""), 0, ((Data!X163*Data!$H163*$G163)/2000) * IF(AND(W$5="Particulate", ISNUMBER(Data!$O163)), (1-Data!$O163), 1) * IF(AND($K$3="Yes", ISNUMBER(Data!$Q163)), (1-Data!$Q163), 1))</f>
        <v>0</v>
      </c>
      <c r="X163" s="3">
        <f>IF(OR(Data!Y163="", Data!$H163="", $G163=""), 0, ((Data!Y163*Data!$H163*$G163)/2000) * IF(AND(X$5="Particulate", ISNUMBER(Data!$O163)), (1-Data!$O163), 1) * IF(AND($K$3="Yes", ISNUMBER(Data!$Q163)), (1-Data!$Q163), 1))</f>
        <v>0</v>
      </c>
      <c r="Y163" s="3">
        <f>IF(OR(Data!Z163="", Data!$H163="", $G163=""), 0, ((Data!Z163*Data!$H163*$G163)/2000) * IF(AND(Y$5="Particulate", ISNUMBER(Data!$O163)), (1-Data!$O163), 1) * IF(AND($K$3="Yes", ISNUMBER(Data!$Q163)), (1-Data!$Q163), 1))</f>
        <v>0</v>
      </c>
      <c r="Z163" s="3">
        <f>IF(OR(Data!AA163="", Data!$H163="", $G163=""), 0, ((Data!AA163*Data!$H163*$G163)/2000) * IF(AND(Z$5="Particulate", ISNUMBER(Data!$O163)), (1-Data!$O163), 1) * IF(AND($K$3="Yes", ISNUMBER(Data!$Q163)), (1-Data!$Q163), 1))</f>
        <v>0</v>
      </c>
      <c r="AA163" s="3">
        <f>IF(OR(Data!AB163="", Data!$H163="", $G163=""), 0, ((Data!AB163*Data!$H163*$G163)/2000) * IF(AND(AA$5="Particulate", ISNUMBER(Data!$O163)), (1-Data!$O163), 1) * IF(AND($K$3="Yes", ISNUMBER(Data!$Q163)), (1-Data!$Q163), 1))</f>
        <v>0</v>
      </c>
      <c r="AB163" s="3">
        <f>IF(OR(Data!AC163="", Data!$H163="", $G163=""), 0, ((Data!AC163*Data!$H163*$G163)/2000) * IF(AND(AB$5="Particulate", ISNUMBER(Data!$O163)), (1-Data!$O163), 1) * IF(AND($K$3="Yes", ISNUMBER(Data!$Q163)), (1-Data!$Q163), 1))</f>
        <v>0</v>
      </c>
      <c r="AC163" s="3">
        <f>IF(OR(Data!AD163="", Data!$H163="", $G163=""), 0, ((Data!AD163*Data!$H163*$G163)/2000) * IF(AND(AC$5="Particulate", ISNUMBER(Data!$O163)), (1-Data!$O163), 1) * IF(AND($K$3="Yes", ISNUMBER(Data!$Q163)), (1-Data!$Q163), 1))</f>
        <v>0</v>
      </c>
      <c r="AD163" s="3">
        <f>IF(OR(Data!AE163="", Data!$H163="", $G163=""), 0, ((Data!AE163*Data!$H163*$G163)/2000) * IF(AND(AD$5="Particulate", ISNUMBER(Data!$O163)), (1-Data!$O163), 1) * IF(AND($K$3="Yes", ISNUMBER(Data!$Q163)), (1-Data!$Q163), 1))</f>
        <v>0</v>
      </c>
      <c r="AE163" s="3">
        <f>IF(OR(Data!AF163="", Data!$H163="", $G163=""), 0, ((Data!AF163*Data!$H163*$G163)/2000) * IF(AND(AE$5="Particulate", ISNUMBER(Data!$O163)), (1-Data!$O163), 1) * IF(AND($K$3="Yes", ISNUMBER(Data!$Q163)), (1-Data!$Q163), 1))</f>
        <v>0</v>
      </c>
      <c r="AF163" s="3">
        <f>IF(OR(Data!AG163="", Data!$H163="", $G163=""), 0, ((Data!AG163*Data!$H163*$G163)/2000) * IF(AND(AF$5="Particulate", ISNUMBER(Data!$O163)), (1-Data!$O163), 1) * IF(AND($K$3="Yes", ISNUMBER(Data!$Q163)), (1-Data!$Q163), 1))</f>
        <v>0</v>
      </c>
      <c r="AG163" s="3">
        <f>IF(OR(Data!AH163="", Data!$H163="", $G163=""), 0, ((Data!AH163*Data!$H163*$G163)/2000) * IF(AND(AG$5="Particulate", ISNUMBER(Data!$O163)), (1-Data!$O163), 1) * IF(AND($K$3="Yes", ISNUMBER(Data!$Q163)), (1-Data!$Q163), 1))</f>
        <v>0</v>
      </c>
      <c r="AH163" s="3">
        <f>IF(OR(Data!AI163="", Data!$H163="", $G163=""), 0, ((Data!AI163*Data!$H163*$G163)/2000) * IF(AND(AH$5="Particulate", ISNUMBER(Data!$O163)), (1-Data!$O163), 1) * IF(AND($K$3="Yes", ISNUMBER(Data!$Q163)), (1-Data!$Q163), 1))</f>
        <v>0</v>
      </c>
      <c r="AI163" s="3">
        <f>IF(OR(Data!AJ163="", Data!$H163="", $G163=""), 0, ((Data!AJ163*Data!$H163*$G163)/2000) * IF(AND(AI$5="Particulate", ISNUMBER(Data!$O163)), (1-Data!$O163), 1) * IF(AND($K$3="Yes", ISNUMBER(Data!$Q163)), (1-Data!$Q163), 1))</f>
        <v>0</v>
      </c>
      <c r="AJ163" s="3">
        <f>IF(OR(Data!AK163="", Data!$H163="", $G163=""), 0, ((Data!AK163*Data!$H163*$G163)/2000) * IF(AND(AJ$5="Particulate", ISNUMBER(Data!$O163)), (1-Data!$O163), 1) * IF(AND($K$3="Yes", ISNUMBER(Data!$Q163)), (1-Data!$Q163), 1))</f>
        <v>0</v>
      </c>
      <c r="AK163" s="3">
        <f>IF(OR(Data!AL163="", Data!$H163="", $G163=""), 0, ((Data!AL163*Data!$H163*$G163)/2000) * IF(AND(AK$5="Particulate", ISNUMBER(Data!$O163)), (1-Data!$O163), 1) * IF(AND($K$3="Yes", ISNUMBER(Data!$Q163)), (1-Data!$Q163), 1))</f>
        <v>0</v>
      </c>
      <c r="AL163" s="3">
        <f>IF(OR(Data!AM163="", Data!$H163="", $G163=""), 0, ((Data!AM163*Data!$H163*$G163)/2000) * IF(AND(AL$5="Particulate", ISNUMBER(Data!$O163)), (1-Data!$O163), 1) * IF(AND($K$3="Yes", ISNUMBER(Data!$Q163)), (1-Data!$Q163), 1))</f>
        <v>0</v>
      </c>
      <c r="AM163" s="3">
        <f>IF(OR(Data!AN163="", Data!$H163="", $G163=""), 0, ((Data!AN163*Data!$H163*$G163)/2000) * IF(AND(AM$5="Particulate", ISNUMBER(Data!$O163)), (1-Data!$O163), 1) * IF(AND($K$3="Yes", ISNUMBER(Data!$Q163)), (1-Data!$Q163), 1))</f>
        <v>0</v>
      </c>
      <c r="AN163" s="3">
        <f>IF(OR(Data!AO163="", Data!$H163="", $G163=""), 0, ((Data!AO163*Data!$H163*$G163)/2000) * IF(AND(AN$5="Particulate", ISNUMBER(Data!$O163)), (1-Data!$O163), 1) * IF(AND($K$3="Yes", ISNUMBER(Data!$Q163)), (1-Data!$Q163), 1))</f>
        <v>0</v>
      </c>
      <c r="AO163" s="3">
        <f>IF(OR(Data!AP163="", Data!$H163="", $G163=""), 0, ((Data!AP163*Data!$H163*$G163)/2000) * IF(AND(AO$5="Particulate", ISNUMBER(Data!$O163)), (1-Data!$O163), 1) * IF(AND($K$3="Yes", ISNUMBER(Data!$Q163)), (1-Data!$Q163), 1))</f>
        <v>0</v>
      </c>
      <c r="AP163" s="3">
        <f>IF(OR(Data!AQ163="", Data!$H163="", $G163=""), 0, ((Data!AQ163*Data!$H163*$G163)/2000) * IF(AND(AP$5="Particulate", ISNUMBER(Data!$O163)), (1-Data!$O163), 1) * IF(AND($K$3="Yes", ISNUMBER(Data!$Q163)), (1-Data!$Q163), 1))</f>
        <v>0</v>
      </c>
      <c r="AQ163" s="3">
        <f>IF(OR(Data!AR163="", Data!$H163="", $G163=""), 0, ((Data!AR163*Data!$H163*$G163)/2000) * IF(AND(AQ$5="Particulate", ISNUMBER(Data!$O163)), (1-Data!$O163), 1) * IF(AND($K$3="Yes", ISNUMBER(Data!$Q163)), (1-Data!$Q163), 1))</f>
        <v>0</v>
      </c>
      <c r="AR163" s="3">
        <f>IF(OR(Data!AS163="", Data!$H163="", $G163=""), 0, ((Data!AS163*Data!$H163*$G163)/2000) * IF(AND(AR$5="Particulate", ISNUMBER(Data!$O163)), (1-Data!$O163), 1) * IF(AND($K$3="Yes", ISNUMBER(Data!$Q163)), (1-Data!$Q163), 1))</f>
        <v>0</v>
      </c>
      <c r="AS163" s="3">
        <f>IF(OR(Data!AT163="", Data!$H163="", $G163=""), 0, ((Data!AT163*Data!$H163*$G163)/2000) * IF(AND(AS$5="Particulate", ISNUMBER(Data!$O163)), (1-Data!$O163), 1) * IF(AND($K$3="Yes", ISNUMBER(Data!$Q163)), (1-Data!$Q163), 1))</f>
        <v>0</v>
      </c>
      <c r="AT163" s="3">
        <f>IF(OR(Data!AU163="", Data!$H163="", $G163=""), 0, ((Data!AU163*Data!$H163*$G163)/2000) * IF(AND(AT$5="Particulate", ISNUMBER(Data!$O163)), (1-Data!$O163), 1) * IF(AND($K$3="Yes", ISNUMBER(Data!$Q163)), (1-Data!$Q163), 1))</f>
        <v>0</v>
      </c>
      <c r="AU163" s="3">
        <f>IF(OR(Data!AV163="", Data!$H163="", $G163=""), 0, ((Data!AV163*Data!$H163*$G163)/2000) * IF(AND(AU$5="Particulate", ISNUMBER(Data!$O163)), (1-Data!$O163), 1) * IF(AND($K$3="Yes", ISNUMBER(Data!$Q163)), (1-Data!$Q163), 1))</f>
        <v>0</v>
      </c>
      <c r="AV163" s="3">
        <f>IF(OR(Data!AW163="", Data!$H163="", $G163=""), 0, ((Data!AW163*Data!$H163*$G163)/2000) * IF(AND(AV$5="Particulate", ISNUMBER(Data!$O163)), (1-Data!$O163), 1) * IF(AND($K$3="Yes", ISNUMBER(Data!$Q163)), (1-Data!$Q163), 1))</f>
        <v>0</v>
      </c>
      <c r="AW163" s="3">
        <f>IF(OR(Data!AX163="", Data!$H163="", $G163=""), 0, ((Data!AX163*Data!$H163*$G163)/2000) * IF(AND(AW$5="Particulate", ISNUMBER(Data!$O163)), (1-Data!$O163), 1) * IF(AND($K$3="Yes", ISNUMBER(Data!$Q163)), (1-Data!$Q163), 1))</f>
        <v>0</v>
      </c>
      <c r="AX163" s="3">
        <f>IF(OR(Data!AY163="", Data!$H163="", $G163=""), 0, ((Data!AY163*Data!$H163*$G163)/2000) * IF(AND(AX$5="Particulate", ISNUMBER(Data!$O163)), (1-Data!$O163), 1) * IF(AND($K$3="Yes", ISNUMBER(Data!$Q163)), (1-Data!$Q163), 1))</f>
        <v>0</v>
      </c>
      <c r="AY163" s="3">
        <f>IF(OR(Data!AZ163="", Data!$H163="", $G163=""), 0, ((Data!AZ163*Data!$H163*$G163)/2000) * IF(AND(AY$5="Particulate", ISNUMBER(Data!$O163)), (1-Data!$O163), 1) * IF(AND($K$3="Yes", ISNUMBER(Data!$Q163)), (1-Data!$Q163), 1))</f>
        <v>0</v>
      </c>
      <c r="AZ163" s="3">
        <f>IF(OR(Data!BA163="", Data!$H163="", $G163=""), 0, ((Data!BA163*Data!$H163*$G163)/2000) * IF(AND(AZ$5="Particulate", ISNUMBER(Data!$O163)), (1-Data!$O163), 1) * IF(AND($K$3="Yes", ISNUMBER(Data!$Q163)), (1-Data!$Q163), 1))</f>
        <v>0</v>
      </c>
      <c r="BA163" s="3">
        <f>IF(OR(Data!BB163="", Data!$H163="", $G163=""), 0, ((Data!BB163*Data!$H163*$G163)/2000) * IF(AND(BA$5="Particulate", ISNUMBER(Data!$O163)), (1-Data!$O163), 1) * IF(AND($K$3="Yes", ISNUMBER(Data!$Q163)), (1-Data!$Q163), 1))</f>
        <v>0</v>
      </c>
      <c r="BB163" s="3">
        <f>IF(OR(Data!BC163="", Data!$H163="", $G163=""), 0, ((Data!BC163*Data!$H163*$G163)/2000) * IF(AND(BB$5="Particulate", ISNUMBER(Data!$O163)), (1-Data!$O163), 1) * IF(AND($K$3="Yes", ISNUMBER(Data!$Q163)), (1-Data!$Q163), 1))</f>
        <v>0</v>
      </c>
      <c r="BC163" s="3">
        <f>IF(OR(Data!BD163="", Data!$H163="", $G163=""), 0, ((Data!BD163*Data!$H163*$G163)/2000) * IF(AND(BC$5="Particulate", ISNUMBER(Data!$O163)), (1-Data!$O163), 1) * IF(AND($K$3="Yes", ISNUMBER(Data!$Q163)), (1-Data!$Q163), 1))</f>
        <v>0</v>
      </c>
      <c r="BD163" s="3">
        <f>IF(OR(Data!BE163="", Data!$H163="", $G163=""), 0, ((Data!BE163*Data!$H163*$G163)/2000) * IF(AND(BD$5="Particulate", ISNUMBER(Data!$O163)), (1-Data!$O163), 1) * IF(AND($K$3="Yes", ISNUMBER(Data!$Q163)), (1-Data!$Q163), 1))</f>
        <v>0</v>
      </c>
      <c r="BE163" s="3">
        <f>IF(OR(Data!BF163="", Data!$H163="", $G163=""), 0, ((Data!BF163*Data!$H163*$G163)/2000) * IF(AND(BE$5="Particulate", ISNUMBER(Data!$O163)), (1-Data!$O163), 1) * IF(AND($K$3="Yes", ISNUMBER(Data!$Q163)), (1-Data!$Q163), 1))</f>
        <v>0</v>
      </c>
      <c r="BF163" s="3">
        <f>IF(OR(Data!BG163="", Data!$H163="", $G163=""), 0, ((Data!BG163*Data!$H163*$G163)/2000) * IF(AND(BF$5="Particulate", ISNUMBER(Data!$O163)), (1-Data!$O163), 1) * IF(AND($K$3="Yes", ISNUMBER(Data!$Q163)), (1-Data!$Q163), 1))</f>
        <v>0</v>
      </c>
      <c r="BG163" s="3">
        <f>IF(OR(Data!BH163="", Data!$H163="", $G163=""), 0, ((Data!BH163*Data!$H163*$G163)/2000) * IF(AND(BG$5="Particulate", ISNUMBER(Data!$O163)), (1-Data!$O163), 1) * IF(AND($K$3="Yes", ISNUMBER(Data!$Q163)), (1-Data!$Q163), 1))</f>
        <v>0</v>
      </c>
      <c r="BH163" s="3">
        <f>IF(OR(Data!BI163="", Data!$H163="", $G163=""), 0, ((Data!BI163*Data!$H163*$G163)/2000) * IF(AND(BH$5="Particulate", ISNUMBER(Data!$O163)), (1-Data!$O163), 1) * IF(AND($K$3="Yes", ISNUMBER(Data!$Q163)), (1-Data!$Q163), 1))</f>
        <v>0</v>
      </c>
      <c r="BI163" s="3">
        <f>IF(OR(Data!BJ163="", Data!$H163="", $G163=""), 0, ((Data!BJ163*Data!$H163*$G163)/2000) * IF(AND(BI$5="Particulate", ISNUMBER(Data!$O163)), (1-Data!$O163), 1) * IF(AND($K$3="Yes", ISNUMBER(Data!$Q163)), (1-Data!$Q163), 1))</f>
        <v>0</v>
      </c>
      <c r="BJ163" s="3">
        <f>IF(OR(Data!BK163="", Data!$H163="", $G163=""), 0, ((Data!BK163*Data!$H163*$G163)/2000) * IF(AND(BJ$5="Particulate", ISNUMBER(Data!$O163)), (1-Data!$O163), 1) * IF(AND($K$3="Yes", ISNUMBER(Data!$Q163)), (1-Data!$Q163), 1))</f>
        <v>0</v>
      </c>
      <c r="BK163" s="3">
        <f>IF(OR(Data!BL163="", Data!$H163="", $G163=""), 0, ((Data!BL163*Data!$H163*$G163)/2000) * IF(AND(BK$5="Particulate", ISNUMBER(Data!$O163)), (1-Data!$O163), 1) * IF(AND($K$3="Yes", ISNUMBER(Data!$Q163)), (1-Data!$Q163), 1))</f>
        <v>0</v>
      </c>
      <c r="BL163" s="3">
        <f>IF(OR(Data!BM163="", Data!$H163="", $G163=""), 0, ((Data!BM163*Data!$H163*$G163)/2000) * IF(AND(BL$5="Particulate", ISNUMBER(Data!$O163)), (1-Data!$O163), 1) * IF(AND($K$3="Yes", ISNUMBER(Data!$Q163)), (1-Data!$Q163), 1))</f>
        <v>0</v>
      </c>
      <c r="BM163" s="3">
        <f>IF(OR(Data!BN163="", Data!$H163="", $G163=""), 0, ((Data!BN163*Data!$H163*$G163)/2000) * IF(AND(BM$5="Particulate", ISNUMBER(Data!$O163)), (1-Data!$O163), 1) * IF(AND($K$3="Yes", ISNUMBER(Data!$Q163)), (1-Data!$Q163), 1))</f>
        <v>0</v>
      </c>
      <c r="BN163" s="3">
        <f>IF(OR(Data!BO163="", Data!$H163="", $G163=""), 0, ((Data!BO163*Data!$H163*$G163)/2000) * IF(AND(BN$5="Particulate", ISNUMBER(Data!$O163)), (1-Data!$O163), 1) * IF(AND($K$3="Yes", ISNUMBER(Data!$Q163)), (1-Data!$Q163), 1))</f>
        <v>0</v>
      </c>
      <c r="BO163" s="3">
        <f>IF(OR(Data!BP163="", Data!$H163="", $G163=""), 0, ((Data!BP163*Data!$H163*$G163)/2000) * IF(AND(BO$5="Particulate", ISNUMBER(Data!$O163)), (1-Data!$O163), 1) * IF(AND($K$3="Yes", ISNUMBER(Data!$Q163)), (1-Data!$Q163), 1))</f>
        <v>0</v>
      </c>
      <c r="BP163" s="3">
        <f>IF(OR(Data!BQ163="", Data!$H163="", $G163=""), 0, ((Data!BQ163*Data!$H163*$G163)/2000) * IF(AND(BP$5="Particulate", ISNUMBER(Data!$O163)), (1-Data!$O163), 1) * IF(AND($K$3="Yes", ISNUMBER(Data!$Q163)), (1-Data!$Q163), 1))</f>
        <v>0</v>
      </c>
      <c r="BQ163" s="3">
        <f>IF(OR(Data!BR163="", Data!$H163="", $G163=""), 0, ((Data!BR163*Data!$H163*$G163)/2000) * IF(AND(BQ$5="Particulate", ISNUMBER(Data!$O163)), (1-Data!$O163), 1) * IF(AND($K$3="Yes", ISNUMBER(Data!$Q163)), (1-Data!$Q163), 1))</f>
        <v>0</v>
      </c>
      <c r="BR163" s="3">
        <f>IF(OR(Data!BS163="", Data!$H163="", $G163=""), 0, ((Data!BS163*Data!$H163*$G163)/2000) * IF(AND(BR$5="Particulate", ISNUMBER(Data!$O163)), (1-Data!$O163), 1) * IF(AND($K$3="Yes", ISNUMBER(Data!$Q163)), (1-Data!$Q163), 1))</f>
        <v>0</v>
      </c>
      <c r="BS163" s="3">
        <f>IF(OR(Data!BT163="", Data!$H163="", $G163=""), 0, ((Data!BT163*Data!$H163*$G163)/2000) * IF(AND(BS$5="Particulate", ISNUMBER(Data!$O163)), (1-Data!$O163), 1) * IF(AND($K$3="Yes", ISNUMBER(Data!$Q163)), (1-Data!$Q163), 1))</f>
        <v>0</v>
      </c>
      <c r="BT163" s="3">
        <f>IF(OR(Data!BU163="", Data!$H163="", $G163=""), 0, ((Data!BU163*Data!$H163*$G163)/2000) * IF(AND(BT$5="Particulate", ISNUMBER(Data!$O163)), (1-Data!$O163), 1) * IF(AND($K$3="Yes", ISNUMBER(Data!$Q163)), (1-Data!$Q163), 1))</f>
        <v>0</v>
      </c>
      <c r="BU163" s="3">
        <f>IF(OR(Data!BV163="", Data!$H163="", $G163=""), 0, ((Data!BV163*Data!$H163*$G163)/2000) * IF(AND(BU$5="Particulate", ISNUMBER(Data!$O163)), (1-Data!$O163), 1) * IF(AND($K$3="Yes", ISNUMBER(Data!$Q163)), (1-Data!$Q163), 1))</f>
        <v>0</v>
      </c>
      <c r="BV163" s="3">
        <f>IF(OR(Data!BW163="", Data!$H163="", $G163=""), 0, ((Data!BW163*Data!$H163*$G163)/2000) * IF(AND(BV$5="Particulate", ISNUMBER(Data!$O163)), (1-Data!$O163), 1) * IF(AND($K$3="Yes", ISNUMBER(Data!$Q163)), (1-Data!$Q163), 1))</f>
        <v>0</v>
      </c>
      <c r="BW163" s="3">
        <f>IF(OR(Data!BX163="", Data!$H163="", $G163=""), 0, ((Data!BX163*Data!$H163*$G163)/2000) * IF(AND(BW$5="Particulate", ISNUMBER(Data!$O163)), (1-Data!$O163), 1) * IF(AND($K$3="Yes", ISNUMBER(Data!$Q163)), (1-Data!$Q163), 1))</f>
        <v>0</v>
      </c>
      <c r="BX163" s="3">
        <f>IF(OR(Data!BY163="", Data!$H163="", $G163=""), 0, ((Data!BY163*Data!$H163*$G163)/2000) * IF(AND(BX$5="Particulate", ISNUMBER(Data!$O163)), (1-Data!$O163), 1) * IF(AND($K$3="Yes", ISNUMBER(Data!$Q163)), (1-Data!$Q163), 1))</f>
        <v>0</v>
      </c>
      <c r="BY163" s="3">
        <f>IF(OR(Data!BZ163="", Data!$H163="", $G163=""), 0, ((Data!BZ163*Data!$H163*$G163)/2000) * IF(AND(BY$5="Particulate", ISNUMBER(Data!$O163)), (1-Data!$O163), 1) * IF(AND($K$3="Yes", ISNUMBER(Data!$Q163)), (1-Data!$Q163), 1))</f>
        <v>0</v>
      </c>
      <c r="BZ163" s="3">
        <f>IF(OR(Data!CA163="", Data!$H163="", $G163=""), 0, ((Data!CA163*Data!$H163*$G163)/2000) * IF(AND(BZ$5="Particulate", ISNUMBER(Data!$O163)), (1-Data!$O163), 1) * IF(AND($K$3="Yes", ISNUMBER(Data!$Q163)), (1-Data!$Q163), 1))</f>
        <v>0</v>
      </c>
    </row>
    <row r="164" spans="1:78" x14ac:dyDescent="0.25">
      <c r="A164" s="347">
        <f>Data!A164</f>
        <v>156</v>
      </c>
      <c r="B164" s="108">
        <f>Data!B164</f>
        <v>0</v>
      </c>
      <c r="C164" s="108">
        <f>Data!C164</f>
        <v>0</v>
      </c>
      <c r="D164" s="108">
        <f>Data!D164</f>
        <v>0</v>
      </c>
      <c r="E164" s="108">
        <f>Data!E164</f>
        <v>0</v>
      </c>
      <c r="F164" s="108">
        <f>Data!F164</f>
        <v>0</v>
      </c>
      <c r="G164" s="189"/>
      <c r="Q164" s="365">
        <f>IF(ISNUMBER(Data!$K164), (Data!$K164*$G164)/2000, IF(AND(ISNUMBER(Data!$H164), ISNUMBER(Data!$I164)), (Data!$H164*Data!$I164*$G164)/2000, 0))</f>
        <v>0</v>
      </c>
      <c r="R164" s="17">
        <f>IF(ISNUMBER(Data!$L164), (Data!$L164*$G164)/2000, IF(AND(ISNUMBER(Data!$H164), ISNUMBER(Data!$J164)), (Data!$H164*Data!$J164*$G164)/2000, 0)) * IF(ISNUMBER(Data!$O164), 1-Data!$O164, 1) * IF(AND($K$3="yes",ISNUMBER(Data!$Q164)),(1-Data!$Q164),1)</f>
        <v>0</v>
      </c>
      <c r="S164" s="3">
        <f>IF(OR(Data!T164="", Data!$H164="", $G164=""), 0, ((Data!T164*Data!$H164*$G164)/2000) * IF(AND(S$5="Particulate", ISNUMBER(Data!$O164)), (1-Data!$O164), 1) * IF(AND($K$3="Yes", ISNUMBER(Data!$Q164)), (1-Data!$Q164), 1))</f>
        <v>0</v>
      </c>
      <c r="T164" s="3">
        <f>IF(OR(Data!U164="", Data!$H164="", $G164=""), 0, ((Data!U164*Data!$H164*$G164)/2000) * IF(AND(T$5="Particulate", ISNUMBER(Data!$O164)), (1-Data!$O164), 1) * IF(AND($K$3="Yes", ISNUMBER(Data!$Q164)), (1-Data!$Q164), 1))</f>
        <v>0</v>
      </c>
      <c r="U164" s="3">
        <f>IF(OR(Data!V164="", Data!$H164="", $G164=""), 0, ((Data!V164*Data!$H164*$G164)/2000) * IF(AND(U$5="Particulate", ISNUMBER(Data!$O164)), (1-Data!$O164), 1) * IF(AND($K$3="Yes", ISNUMBER(Data!$Q164)), (1-Data!$Q164), 1))</f>
        <v>0</v>
      </c>
      <c r="V164" s="3">
        <f>IF(OR(Data!W164="", Data!$H164="", $G164=""), 0, ((Data!W164*Data!$H164*$G164)/2000) * IF(AND(V$5="Particulate", ISNUMBER(Data!$O164)), (1-Data!$O164), 1) * IF(AND($K$3="Yes", ISNUMBER(Data!$Q164)), (1-Data!$Q164), 1))</f>
        <v>0</v>
      </c>
      <c r="W164" s="3">
        <f>IF(OR(Data!X164="", Data!$H164="", $G164=""), 0, ((Data!X164*Data!$H164*$G164)/2000) * IF(AND(W$5="Particulate", ISNUMBER(Data!$O164)), (1-Data!$O164), 1) * IF(AND($K$3="Yes", ISNUMBER(Data!$Q164)), (1-Data!$Q164), 1))</f>
        <v>0</v>
      </c>
      <c r="X164" s="3">
        <f>IF(OR(Data!Y164="", Data!$H164="", $G164=""), 0, ((Data!Y164*Data!$H164*$G164)/2000) * IF(AND(X$5="Particulate", ISNUMBER(Data!$O164)), (1-Data!$O164), 1) * IF(AND($K$3="Yes", ISNUMBER(Data!$Q164)), (1-Data!$Q164), 1))</f>
        <v>0</v>
      </c>
      <c r="Y164" s="3">
        <f>IF(OR(Data!Z164="", Data!$H164="", $G164=""), 0, ((Data!Z164*Data!$H164*$G164)/2000) * IF(AND(Y$5="Particulate", ISNUMBER(Data!$O164)), (1-Data!$O164), 1) * IF(AND($K$3="Yes", ISNUMBER(Data!$Q164)), (1-Data!$Q164), 1))</f>
        <v>0</v>
      </c>
      <c r="Z164" s="3">
        <f>IF(OR(Data!AA164="", Data!$H164="", $G164=""), 0, ((Data!AA164*Data!$H164*$G164)/2000) * IF(AND(Z$5="Particulate", ISNUMBER(Data!$O164)), (1-Data!$O164), 1) * IF(AND($K$3="Yes", ISNUMBER(Data!$Q164)), (1-Data!$Q164), 1))</f>
        <v>0</v>
      </c>
      <c r="AA164" s="3">
        <f>IF(OR(Data!AB164="", Data!$H164="", $G164=""), 0, ((Data!AB164*Data!$H164*$G164)/2000) * IF(AND(AA$5="Particulate", ISNUMBER(Data!$O164)), (1-Data!$O164), 1) * IF(AND($K$3="Yes", ISNUMBER(Data!$Q164)), (1-Data!$Q164), 1))</f>
        <v>0</v>
      </c>
      <c r="AB164" s="3">
        <f>IF(OR(Data!AC164="", Data!$H164="", $G164=""), 0, ((Data!AC164*Data!$H164*$G164)/2000) * IF(AND(AB$5="Particulate", ISNUMBER(Data!$O164)), (1-Data!$O164), 1) * IF(AND($K$3="Yes", ISNUMBER(Data!$Q164)), (1-Data!$Q164), 1))</f>
        <v>0</v>
      </c>
      <c r="AC164" s="3">
        <f>IF(OR(Data!AD164="", Data!$H164="", $G164=""), 0, ((Data!AD164*Data!$H164*$G164)/2000) * IF(AND(AC$5="Particulate", ISNUMBER(Data!$O164)), (1-Data!$O164), 1) * IF(AND($K$3="Yes", ISNUMBER(Data!$Q164)), (1-Data!$Q164), 1))</f>
        <v>0</v>
      </c>
      <c r="AD164" s="3">
        <f>IF(OR(Data!AE164="", Data!$H164="", $G164=""), 0, ((Data!AE164*Data!$H164*$G164)/2000) * IF(AND(AD$5="Particulate", ISNUMBER(Data!$O164)), (1-Data!$O164), 1) * IF(AND($K$3="Yes", ISNUMBER(Data!$Q164)), (1-Data!$Q164), 1))</f>
        <v>0</v>
      </c>
      <c r="AE164" s="3">
        <f>IF(OR(Data!AF164="", Data!$H164="", $G164=""), 0, ((Data!AF164*Data!$H164*$G164)/2000) * IF(AND(AE$5="Particulate", ISNUMBER(Data!$O164)), (1-Data!$O164), 1) * IF(AND($K$3="Yes", ISNUMBER(Data!$Q164)), (1-Data!$Q164), 1))</f>
        <v>0</v>
      </c>
      <c r="AF164" s="3">
        <f>IF(OR(Data!AG164="", Data!$H164="", $G164=""), 0, ((Data!AG164*Data!$H164*$G164)/2000) * IF(AND(AF$5="Particulate", ISNUMBER(Data!$O164)), (1-Data!$O164), 1) * IF(AND($K$3="Yes", ISNUMBER(Data!$Q164)), (1-Data!$Q164), 1))</f>
        <v>0</v>
      </c>
      <c r="AG164" s="3">
        <f>IF(OR(Data!AH164="", Data!$H164="", $G164=""), 0, ((Data!AH164*Data!$H164*$G164)/2000) * IF(AND(AG$5="Particulate", ISNUMBER(Data!$O164)), (1-Data!$O164), 1) * IF(AND($K$3="Yes", ISNUMBER(Data!$Q164)), (1-Data!$Q164), 1))</f>
        <v>0</v>
      </c>
      <c r="AH164" s="3">
        <f>IF(OR(Data!AI164="", Data!$H164="", $G164=""), 0, ((Data!AI164*Data!$H164*$G164)/2000) * IF(AND(AH$5="Particulate", ISNUMBER(Data!$O164)), (1-Data!$O164), 1) * IF(AND($K$3="Yes", ISNUMBER(Data!$Q164)), (1-Data!$Q164), 1))</f>
        <v>0</v>
      </c>
      <c r="AI164" s="3">
        <f>IF(OR(Data!AJ164="", Data!$H164="", $G164=""), 0, ((Data!AJ164*Data!$H164*$G164)/2000) * IF(AND(AI$5="Particulate", ISNUMBER(Data!$O164)), (1-Data!$O164), 1) * IF(AND($K$3="Yes", ISNUMBER(Data!$Q164)), (1-Data!$Q164), 1))</f>
        <v>0</v>
      </c>
      <c r="AJ164" s="3">
        <f>IF(OR(Data!AK164="", Data!$H164="", $G164=""), 0, ((Data!AK164*Data!$H164*$G164)/2000) * IF(AND(AJ$5="Particulate", ISNUMBER(Data!$O164)), (1-Data!$O164), 1) * IF(AND($K$3="Yes", ISNUMBER(Data!$Q164)), (1-Data!$Q164), 1))</f>
        <v>0</v>
      </c>
      <c r="AK164" s="3">
        <f>IF(OR(Data!AL164="", Data!$H164="", $G164=""), 0, ((Data!AL164*Data!$H164*$G164)/2000) * IF(AND(AK$5="Particulate", ISNUMBER(Data!$O164)), (1-Data!$O164), 1) * IF(AND($K$3="Yes", ISNUMBER(Data!$Q164)), (1-Data!$Q164), 1))</f>
        <v>0</v>
      </c>
      <c r="AL164" s="3">
        <f>IF(OR(Data!AM164="", Data!$H164="", $G164=""), 0, ((Data!AM164*Data!$H164*$G164)/2000) * IF(AND(AL$5="Particulate", ISNUMBER(Data!$O164)), (1-Data!$O164), 1) * IF(AND($K$3="Yes", ISNUMBER(Data!$Q164)), (1-Data!$Q164), 1))</f>
        <v>0</v>
      </c>
      <c r="AM164" s="3">
        <f>IF(OR(Data!AN164="", Data!$H164="", $G164=""), 0, ((Data!AN164*Data!$H164*$G164)/2000) * IF(AND(AM$5="Particulate", ISNUMBER(Data!$O164)), (1-Data!$O164), 1) * IF(AND($K$3="Yes", ISNUMBER(Data!$Q164)), (1-Data!$Q164), 1))</f>
        <v>0</v>
      </c>
      <c r="AN164" s="3">
        <f>IF(OR(Data!AO164="", Data!$H164="", $G164=""), 0, ((Data!AO164*Data!$H164*$G164)/2000) * IF(AND(AN$5="Particulate", ISNUMBER(Data!$O164)), (1-Data!$O164), 1) * IF(AND($K$3="Yes", ISNUMBER(Data!$Q164)), (1-Data!$Q164), 1))</f>
        <v>0</v>
      </c>
      <c r="AO164" s="3">
        <f>IF(OR(Data!AP164="", Data!$H164="", $G164=""), 0, ((Data!AP164*Data!$H164*$G164)/2000) * IF(AND(AO$5="Particulate", ISNUMBER(Data!$O164)), (1-Data!$O164), 1) * IF(AND($K$3="Yes", ISNUMBER(Data!$Q164)), (1-Data!$Q164), 1))</f>
        <v>0</v>
      </c>
      <c r="AP164" s="3">
        <f>IF(OR(Data!AQ164="", Data!$H164="", $G164=""), 0, ((Data!AQ164*Data!$H164*$G164)/2000) * IF(AND(AP$5="Particulate", ISNUMBER(Data!$O164)), (1-Data!$O164), 1) * IF(AND($K$3="Yes", ISNUMBER(Data!$Q164)), (1-Data!$Q164), 1))</f>
        <v>0</v>
      </c>
      <c r="AQ164" s="3">
        <f>IF(OR(Data!AR164="", Data!$H164="", $G164=""), 0, ((Data!AR164*Data!$H164*$G164)/2000) * IF(AND(AQ$5="Particulate", ISNUMBER(Data!$O164)), (1-Data!$O164), 1) * IF(AND($K$3="Yes", ISNUMBER(Data!$Q164)), (1-Data!$Q164), 1))</f>
        <v>0</v>
      </c>
      <c r="AR164" s="3">
        <f>IF(OR(Data!AS164="", Data!$H164="", $G164=""), 0, ((Data!AS164*Data!$H164*$G164)/2000) * IF(AND(AR$5="Particulate", ISNUMBER(Data!$O164)), (1-Data!$O164), 1) * IF(AND($K$3="Yes", ISNUMBER(Data!$Q164)), (1-Data!$Q164), 1))</f>
        <v>0</v>
      </c>
      <c r="AS164" s="3">
        <f>IF(OR(Data!AT164="", Data!$H164="", $G164=""), 0, ((Data!AT164*Data!$H164*$G164)/2000) * IF(AND(AS$5="Particulate", ISNUMBER(Data!$O164)), (1-Data!$O164), 1) * IF(AND($K$3="Yes", ISNUMBER(Data!$Q164)), (1-Data!$Q164), 1))</f>
        <v>0</v>
      </c>
      <c r="AT164" s="3">
        <f>IF(OR(Data!AU164="", Data!$H164="", $G164=""), 0, ((Data!AU164*Data!$H164*$G164)/2000) * IF(AND(AT$5="Particulate", ISNUMBER(Data!$O164)), (1-Data!$O164), 1) * IF(AND($K$3="Yes", ISNUMBER(Data!$Q164)), (1-Data!$Q164), 1))</f>
        <v>0</v>
      </c>
      <c r="AU164" s="3">
        <f>IF(OR(Data!AV164="", Data!$H164="", $G164=""), 0, ((Data!AV164*Data!$H164*$G164)/2000) * IF(AND(AU$5="Particulate", ISNUMBER(Data!$O164)), (1-Data!$O164), 1) * IF(AND($K$3="Yes", ISNUMBER(Data!$Q164)), (1-Data!$Q164), 1))</f>
        <v>0</v>
      </c>
      <c r="AV164" s="3">
        <f>IF(OR(Data!AW164="", Data!$H164="", $G164=""), 0, ((Data!AW164*Data!$H164*$G164)/2000) * IF(AND(AV$5="Particulate", ISNUMBER(Data!$O164)), (1-Data!$O164), 1) * IF(AND($K$3="Yes", ISNUMBER(Data!$Q164)), (1-Data!$Q164), 1))</f>
        <v>0</v>
      </c>
      <c r="AW164" s="3">
        <f>IF(OR(Data!AX164="", Data!$H164="", $G164=""), 0, ((Data!AX164*Data!$H164*$G164)/2000) * IF(AND(AW$5="Particulate", ISNUMBER(Data!$O164)), (1-Data!$O164), 1) * IF(AND($K$3="Yes", ISNUMBER(Data!$Q164)), (1-Data!$Q164), 1))</f>
        <v>0</v>
      </c>
      <c r="AX164" s="3">
        <f>IF(OR(Data!AY164="", Data!$H164="", $G164=""), 0, ((Data!AY164*Data!$H164*$G164)/2000) * IF(AND(AX$5="Particulate", ISNUMBER(Data!$O164)), (1-Data!$O164), 1) * IF(AND($K$3="Yes", ISNUMBER(Data!$Q164)), (1-Data!$Q164), 1))</f>
        <v>0</v>
      </c>
      <c r="AY164" s="3">
        <f>IF(OR(Data!AZ164="", Data!$H164="", $G164=""), 0, ((Data!AZ164*Data!$H164*$G164)/2000) * IF(AND(AY$5="Particulate", ISNUMBER(Data!$O164)), (1-Data!$O164), 1) * IF(AND($K$3="Yes", ISNUMBER(Data!$Q164)), (1-Data!$Q164), 1))</f>
        <v>0</v>
      </c>
      <c r="AZ164" s="3">
        <f>IF(OR(Data!BA164="", Data!$H164="", $G164=""), 0, ((Data!BA164*Data!$H164*$G164)/2000) * IF(AND(AZ$5="Particulate", ISNUMBER(Data!$O164)), (1-Data!$O164), 1) * IF(AND($K$3="Yes", ISNUMBER(Data!$Q164)), (1-Data!$Q164), 1))</f>
        <v>0</v>
      </c>
      <c r="BA164" s="3">
        <f>IF(OR(Data!BB164="", Data!$H164="", $G164=""), 0, ((Data!BB164*Data!$H164*$G164)/2000) * IF(AND(BA$5="Particulate", ISNUMBER(Data!$O164)), (1-Data!$O164), 1) * IF(AND($K$3="Yes", ISNUMBER(Data!$Q164)), (1-Data!$Q164), 1))</f>
        <v>0</v>
      </c>
      <c r="BB164" s="3">
        <f>IF(OR(Data!BC164="", Data!$H164="", $G164=""), 0, ((Data!BC164*Data!$H164*$G164)/2000) * IF(AND(BB$5="Particulate", ISNUMBER(Data!$O164)), (1-Data!$O164), 1) * IF(AND($K$3="Yes", ISNUMBER(Data!$Q164)), (1-Data!$Q164), 1))</f>
        <v>0</v>
      </c>
      <c r="BC164" s="3">
        <f>IF(OR(Data!BD164="", Data!$H164="", $G164=""), 0, ((Data!BD164*Data!$H164*$G164)/2000) * IF(AND(BC$5="Particulate", ISNUMBER(Data!$O164)), (1-Data!$O164), 1) * IF(AND($K$3="Yes", ISNUMBER(Data!$Q164)), (1-Data!$Q164), 1))</f>
        <v>0</v>
      </c>
      <c r="BD164" s="3">
        <f>IF(OR(Data!BE164="", Data!$H164="", $G164=""), 0, ((Data!BE164*Data!$H164*$G164)/2000) * IF(AND(BD$5="Particulate", ISNUMBER(Data!$O164)), (1-Data!$O164), 1) * IF(AND($K$3="Yes", ISNUMBER(Data!$Q164)), (1-Data!$Q164), 1))</f>
        <v>0</v>
      </c>
      <c r="BE164" s="3">
        <f>IF(OR(Data!BF164="", Data!$H164="", $G164=""), 0, ((Data!BF164*Data!$H164*$G164)/2000) * IF(AND(BE$5="Particulate", ISNUMBER(Data!$O164)), (1-Data!$O164), 1) * IF(AND($K$3="Yes", ISNUMBER(Data!$Q164)), (1-Data!$Q164), 1))</f>
        <v>0</v>
      </c>
      <c r="BF164" s="3">
        <f>IF(OR(Data!BG164="", Data!$H164="", $G164=""), 0, ((Data!BG164*Data!$H164*$G164)/2000) * IF(AND(BF$5="Particulate", ISNUMBER(Data!$O164)), (1-Data!$O164), 1) * IF(AND($K$3="Yes", ISNUMBER(Data!$Q164)), (1-Data!$Q164), 1))</f>
        <v>0</v>
      </c>
      <c r="BG164" s="3">
        <f>IF(OR(Data!BH164="", Data!$H164="", $G164=""), 0, ((Data!BH164*Data!$H164*$G164)/2000) * IF(AND(BG$5="Particulate", ISNUMBER(Data!$O164)), (1-Data!$O164), 1) * IF(AND($K$3="Yes", ISNUMBER(Data!$Q164)), (1-Data!$Q164), 1))</f>
        <v>0</v>
      </c>
      <c r="BH164" s="3">
        <f>IF(OR(Data!BI164="", Data!$H164="", $G164=""), 0, ((Data!BI164*Data!$H164*$G164)/2000) * IF(AND(BH$5="Particulate", ISNUMBER(Data!$O164)), (1-Data!$O164), 1) * IF(AND($K$3="Yes", ISNUMBER(Data!$Q164)), (1-Data!$Q164), 1))</f>
        <v>0</v>
      </c>
      <c r="BI164" s="3">
        <f>IF(OR(Data!BJ164="", Data!$H164="", $G164=""), 0, ((Data!BJ164*Data!$H164*$G164)/2000) * IF(AND(BI$5="Particulate", ISNUMBER(Data!$O164)), (1-Data!$O164), 1) * IF(AND($K$3="Yes", ISNUMBER(Data!$Q164)), (1-Data!$Q164), 1))</f>
        <v>0</v>
      </c>
      <c r="BJ164" s="3">
        <f>IF(OR(Data!BK164="", Data!$H164="", $G164=""), 0, ((Data!BK164*Data!$H164*$G164)/2000) * IF(AND(BJ$5="Particulate", ISNUMBER(Data!$O164)), (1-Data!$O164), 1) * IF(AND($K$3="Yes", ISNUMBER(Data!$Q164)), (1-Data!$Q164), 1))</f>
        <v>0</v>
      </c>
      <c r="BK164" s="3">
        <f>IF(OR(Data!BL164="", Data!$H164="", $G164=""), 0, ((Data!BL164*Data!$H164*$G164)/2000) * IF(AND(BK$5="Particulate", ISNUMBER(Data!$O164)), (1-Data!$O164), 1) * IF(AND($K$3="Yes", ISNUMBER(Data!$Q164)), (1-Data!$Q164), 1))</f>
        <v>0</v>
      </c>
      <c r="BL164" s="3">
        <f>IF(OR(Data!BM164="", Data!$H164="", $G164=""), 0, ((Data!BM164*Data!$H164*$G164)/2000) * IF(AND(BL$5="Particulate", ISNUMBER(Data!$O164)), (1-Data!$O164), 1) * IF(AND($K$3="Yes", ISNUMBER(Data!$Q164)), (1-Data!$Q164), 1))</f>
        <v>0</v>
      </c>
      <c r="BM164" s="3">
        <f>IF(OR(Data!BN164="", Data!$H164="", $G164=""), 0, ((Data!BN164*Data!$H164*$G164)/2000) * IF(AND(BM$5="Particulate", ISNUMBER(Data!$O164)), (1-Data!$O164), 1) * IF(AND($K$3="Yes", ISNUMBER(Data!$Q164)), (1-Data!$Q164), 1))</f>
        <v>0</v>
      </c>
      <c r="BN164" s="3">
        <f>IF(OR(Data!BO164="", Data!$H164="", $G164=""), 0, ((Data!BO164*Data!$H164*$G164)/2000) * IF(AND(BN$5="Particulate", ISNUMBER(Data!$O164)), (1-Data!$O164), 1) * IF(AND($K$3="Yes", ISNUMBER(Data!$Q164)), (1-Data!$Q164), 1))</f>
        <v>0</v>
      </c>
      <c r="BO164" s="3">
        <f>IF(OR(Data!BP164="", Data!$H164="", $G164=""), 0, ((Data!BP164*Data!$H164*$G164)/2000) * IF(AND(BO$5="Particulate", ISNUMBER(Data!$O164)), (1-Data!$O164), 1) * IF(AND($K$3="Yes", ISNUMBER(Data!$Q164)), (1-Data!$Q164), 1))</f>
        <v>0</v>
      </c>
      <c r="BP164" s="3">
        <f>IF(OR(Data!BQ164="", Data!$H164="", $G164=""), 0, ((Data!BQ164*Data!$H164*$G164)/2000) * IF(AND(BP$5="Particulate", ISNUMBER(Data!$O164)), (1-Data!$O164), 1) * IF(AND($K$3="Yes", ISNUMBER(Data!$Q164)), (1-Data!$Q164), 1))</f>
        <v>0</v>
      </c>
      <c r="BQ164" s="3">
        <f>IF(OR(Data!BR164="", Data!$H164="", $G164=""), 0, ((Data!BR164*Data!$H164*$G164)/2000) * IF(AND(BQ$5="Particulate", ISNUMBER(Data!$O164)), (1-Data!$O164), 1) * IF(AND($K$3="Yes", ISNUMBER(Data!$Q164)), (1-Data!$Q164), 1))</f>
        <v>0</v>
      </c>
      <c r="BR164" s="3">
        <f>IF(OR(Data!BS164="", Data!$H164="", $G164=""), 0, ((Data!BS164*Data!$H164*$G164)/2000) * IF(AND(BR$5="Particulate", ISNUMBER(Data!$O164)), (1-Data!$O164), 1) * IF(AND($K$3="Yes", ISNUMBER(Data!$Q164)), (1-Data!$Q164), 1))</f>
        <v>0</v>
      </c>
      <c r="BS164" s="3">
        <f>IF(OR(Data!BT164="", Data!$H164="", $G164=""), 0, ((Data!BT164*Data!$H164*$G164)/2000) * IF(AND(BS$5="Particulate", ISNUMBER(Data!$O164)), (1-Data!$O164), 1) * IF(AND($K$3="Yes", ISNUMBER(Data!$Q164)), (1-Data!$Q164), 1))</f>
        <v>0</v>
      </c>
      <c r="BT164" s="3">
        <f>IF(OR(Data!BU164="", Data!$H164="", $G164=""), 0, ((Data!BU164*Data!$H164*$G164)/2000) * IF(AND(BT$5="Particulate", ISNUMBER(Data!$O164)), (1-Data!$O164), 1) * IF(AND($K$3="Yes", ISNUMBER(Data!$Q164)), (1-Data!$Q164), 1))</f>
        <v>0</v>
      </c>
      <c r="BU164" s="3">
        <f>IF(OR(Data!BV164="", Data!$H164="", $G164=""), 0, ((Data!BV164*Data!$H164*$G164)/2000) * IF(AND(BU$5="Particulate", ISNUMBER(Data!$O164)), (1-Data!$O164), 1) * IF(AND($K$3="Yes", ISNUMBER(Data!$Q164)), (1-Data!$Q164), 1))</f>
        <v>0</v>
      </c>
      <c r="BV164" s="3">
        <f>IF(OR(Data!BW164="", Data!$H164="", $G164=""), 0, ((Data!BW164*Data!$H164*$G164)/2000) * IF(AND(BV$5="Particulate", ISNUMBER(Data!$O164)), (1-Data!$O164), 1) * IF(AND($K$3="Yes", ISNUMBER(Data!$Q164)), (1-Data!$Q164), 1))</f>
        <v>0</v>
      </c>
      <c r="BW164" s="3">
        <f>IF(OR(Data!BX164="", Data!$H164="", $G164=""), 0, ((Data!BX164*Data!$H164*$G164)/2000) * IF(AND(BW$5="Particulate", ISNUMBER(Data!$O164)), (1-Data!$O164), 1) * IF(AND($K$3="Yes", ISNUMBER(Data!$Q164)), (1-Data!$Q164), 1))</f>
        <v>0</v>
      </c>
      <c r="BX164" s="3">
        <f>IF(OR(Data!BY164="", Data!$H164="", $G164=""), 0, ((Data!BY164*Data!$H164*$G164)/2000) * IF(AND(BX$5="Particulate", ISNUMBER(Data!$O164)), (1-Data!$O164), 1) * IF(AND($K$3="Yes", ISNUMBER(Data!$Q164)), (1-Data!$Q164), 1))</f>
        <v>0</v>
      </c>
      <c r="BY164" s="3">
        <f>IF(OR(Data!BZ164="", Data!$H164="", $G164=""), 0, ((Data!BZ164*Data!$H164*$G164)/2000) * IF(AND(BY$5="Particulate", ISNUMBER(Data!$O164)), (1-Data!$O164), 1) * IF(AND($K$3="Yes", ISNUMBER(Data!$Q164)), (1-Data!$Q164), 1))</f>
        <v>0</v>
      </c>
      <c r="BZ164" s="3">
        <f>IF(OR(Data!CA164="", Data!$H164="", $G164=""), 0, ((Data!CA164*Data!$H164*$G164)/2000) * IF(AND(BZ$5="Particulate", ISNUMBER(Data!$O164)), (1-Data!$O164), 1) * IF(AND($K$3="Yes", ISNUMBER(Data!$Q164)), (1-Data!$Q164), 1))</f>
        <v>0</v>
      </c>
    </row>
    <row r="165" spans="1:78" x14ac:dyDescent="0.25">
      <c r="A165" s="347">
        <f>Data!A165</f>
        <v>157</v>
      </c>
      <c r="B165" s="108">
        <f>Data!B165</f>
        <v>0</v>
      </c>
      <c r="C165" s="108">
        <f>Data!C165</f>
        <v>0</v>
      </c>
      <c r="D165" s="108">
        <f>Data!D165</f>
        <v>0</v>
      </c>
      <c r="E165" s="108">
        <f>Data!E165</f>
        <v>0</v>
      </c>
      <c r="F165" s="108">
        <f>Data!F165</f>
        <v>0</v>
      </c>
      <c r="G165" s="189"/>
      <c r="Q165" s="365">
        <f>IF(ISNUMBER(Data!$K165), (Data!$K165*$G165)/2000, IF(AND(ISNUMBER(Data!$H165), ISNUMBER(Data!$I165)), (Data!$H165*Data!$I165*$G165)/2000, 0))</f>
        <v>0</v>
      </c>
      <c r="R165" s="17">
        <f>IF(ISNUMBER(Data!$L165), (Data!$L165*$G165)/2000, IF(AND(ISNUMBER(Data!$H165), ISNUMBER(Data!$J165)), (Data!$H165*Data!$J165*$G165)/2000, 0)) * IF(ISNUMBER(Data!$O165), 1-Data!$O165, 1) * IF(AND($K$3="yes",ISNUMBER(Data!$Q165)),(1-Data!$Q165),1)</f>
        <v>0</v>
      </c>
      <c r="S165" s="3">
        <f>IF(OR(Data!T165="", Data!$H165="", $G165=""), 0, ((Data!T165*Data!$H165*$G165)/2000) * IF(AND(S$5="Particulate", ISNUMBER(Data!$O165)), (1-Data!$O165), 1) * IF(AND($K$3="Yes", ISNUMBER(Data!$Q165)), (1-Data!$Q165), 1))</f>
        <v>0</v>
      </c>
      <c r="T165" s="3">
        <f>IF(OR(Data!U165="", Data!$H165="", $G165=""), 0, ((Data!U165*Data!$H165*$G165)/2000) * IF(AND(T$5="Particulate", ISNUMBER(Data!$O165)), (1-Data!$O165), 1) * IF(AND($K$3="Yes", ISNUMBER(Data!$Q165)), (1-Data!$Q165), 1))</f>
        <v>0</v>
      </c>
      <c r="U165" s="3">
        <f>IF(OR(Data!V165="", Data!$H165="", $G165=""), 0, ((Data!V165*Data!$H165*$G165)/2000) * IF(AND(U$5="Particulate", ISNUMBER(Data!$O165)), (1-Data!$O165), 1) * IF(AND($K$3="Yes", ISNUMBER(Data!$Q165)), (1-Data!$Q165), 1))</f>
        <v>0</v>
      </c>
      <c r="V165" s="3">
        <f>IF(OR(Data!W165="", Data!$H165="", $G165=""), 0, ((Data!W165*Data!$H165*$G165)/2000) * IF(AND(V$5="Particulate", ISNUMBER(Data!$O165)), (1-Data!$O165), 1) * IF(AND($K$3="Yes", ISNUMBER(Data!$Q165)), (1-Data!$Q165), 1))</f>
        <v>0</v>
      </c>
      <c r="W165" s="3">
        <f>IF(OR(Data!X165="", Data!$H165="", $G165=""), 0, ((Data!X165*Data!$H165*$G165)/2000) * IF(AND(W$5="Particulate", ISNUMBER(Data!$O165)), (1-Data!$O165), 1) * IF(AND($K$3="Yes", ISNUMBER(Data!$Q165)), (1-Data!$Q165), 1))</f>
        <v>0</v>
      </c>
      <c r="X165" s="3">
        <f>IF(OR(Data!Y165="", Data!$H165="", $G165=""), 0, ((Data!Y165*Data!$H165*$G165)/2000) * IF(AND(X$5="Particulate", ISNUMBER(Data!$O165)), (1-Data!$O165), 1) * IF(AND($K$3="Yes", ISNUMBER(Data!$Q165)), (1-Data!$Q165), 1))</f>
        <v>0</v>
      </c>
      <c r="Y165" s="3">
        <f>IF(OR(Data!Z165="", Data!$H165="", $G165=""), 0, ((Data!Z165*Data!$H165*$G165)/2000) * IF(AND(Y$5="Particulate", ISNUMBER(Data!$O165)), (1-Data!$O165), 1) * IF(AND($K$3="Yes", ISNUMBER(Data!$Q165)), (1-Data!$Q165), 1))</f>
        <v>0</v>
      </c>
      <c r="Z165" s="3">
        <f>IF(OR(Data!AA165="", Data!$H165="", $G165=""), 0, ((Data!AA165*Data!$H165*$G165)/2000) * IF(AND(Z$5="Particulate", ISNUMBER(Data!$O165)), (1-Data!$O165), 1) * IF(AND($K$3="Yes", ISNUMBER(Data!$Q165)), (1-Data!$Q165), 1))</f>
        <v>0</v>
      </c>
      <c r="AA165" s="3">
        <f>IF(OR(Data!AB165="", Data!$H165="", $G165=""), 0, ((Data!AB165*Data!$H165*$G165)/2000) * IF(AND(AA$5="Particulate", ISNUMBER(Data!$O165)), (1-Data!$O165), 1) * IF(AND($K$3="Yes", ISNUMBER(Data!$Q165)), (1-Data!$Q165), 1))</f>
        <v>0</v>
      </c>
      <c r="AB165" s="3">
        <f>IF(OR(Data!AC165="", Data!$H165="", $G165=""), 0, ((Data!AC165*Data!$H165*$G165)/2000) * IF(AND(AB$5="Particulate", ISNUMBER(Data!$O165)), (1-Data!$O165), 1) * IF(AND($K$3="Yes", ISNUMBER(Data!$Q165)), (1-Data!$Q165), 1))</f>
        <v>0</v>
      </c>
      <c r="AC165" s="3">
        <f>IF(OR(Data!AD165="", Data!$H165="", $G165=""), 0, ((Data!AD165*Data!$H165*$G165)/2000) * IF(AND(AC$5="Particulate", ISNUMBER(Data!$O165)), (1-Data!$O165), 1) * IF(AND($K$3="Yes", ISNUMBER(Data!$Q165)), (1-Data!$Q165), 1))</f>
        <v>0</v>
      </c>
      <c r="AD165" s="3">
        <f>IF(OR(Data!AE165="", Data!$H165="", $G165=""), 0, ((Data!AE165*Data!$H165*$G165)/2000) * IF(AND(AD$5="Particulate", ISNUMBER(Data!$O165)), (1-Data!$O165), 1) * IF(AND($K$3="Yes", ISNUMBER(Data!$Q165)), (1-Data!$Q165), 1))</f>
        <v>0</v>
      </c>
      <c r="AE165" s="3">
        <f>IF(OR(Data!AF165="", Data!$H165="", $G165=""), 0, ((Data!AF165*Data!$H165*$G165)/2000) * IF(AND(AE$5="Particulate", ISNUMBER(Data!$O165)), (1-Data!$O165), 1) * IF(AND($K$3="Yes", ISNUMBER(Data!$Q165)), (1-Data!$Q165), 1))</f>
        <v>0</v>
      </c>
      <c r="AF165" s="3">
        <f>IF(OR(Data!AG165="", Data!$H165="", $G165=""), 0, ((Data!AG165*Data!$H165*$G165)/2000) * IF(AND(AF$5="Particulate", ISNUMBER(Data!$O165)), (1-Data!$O165), 1) * IF(AND($K$3="Yes", ISNUMBER(Data!$Q165)), (1-Data!$Q165), 1))</f>
        <v>0</v>
      </c>
      <c r="AG165" s="3">
        <f>IF(OR(Data!AH165="", Data!$H165="", $G165=""), 0, ((Data!AH165*Data!$H165*$G165)/2000) * IF(AND(AG$5="Particulate", ISNUMBER(Data!$O165)), (1-Data!$O165), 1) * IF(AND($K$3="Yes", ISNUMBER(Data!$Q165)), (1-Data!$Q165), 1))</f>
        <v>0</v>
      </c>
      <c r="AH165" s="3">
        <f>IF(OR(Data!AI165="", Data!$H165="", $G165=""), 0, ((Data!AI165*Data!$H165*$G165)/2000) * IF(AND(AH$5="Particulate", ISNUMBER(Data!$O165)), (1-Data!$O165), 1) * IF(AND($K$3="Yes", ISNUMBER(Data!$Q165)), (1-Data!$Q165), 1))</f>
        <v>0</v>
      </c>
      <c r="AI165" s="3">
        <f>IF(OR(Data!AJ165="", Data!$H165="", $G165=""), 0, ((Data!AJ165*Data!$H165*$G165)/2000) * IF(AND(AI$5="Particulate", ISNUMBER(Data!$O165)), (1-Data!$O165), 1) * IF(AND($K$3="Yes", ISNUMBER(Data!$Q165)), (1-Data!$Q165), 1))</f>
        <v>0</v>
      </c>
      <c r="AJ165" s="3">
        <f>IF(OR(Data!AK165="", Data!$H165="", $G165=""), 0, ((Data!AK165*Data!$H165*$G165)/2000) * IF(AND(AJ$5="Particulate", ISNUMBER(Data!$O165)), (1-Data!$O165), 1) * IF(AND($K$3="Yes", ISNUMBER(Data!$Q165)), (1-Data!$Q165), 1))</f>
        <v>0</v>
      </c>
      <c r="AK165" s="3">
        <f>IF(OR(Data!AL165="", Data!$H165="", $G165=""), 0, ((Data!AL165*Data!$H165*$G165)/2000) * IF(AND(AK$5="Particulate", ISNUMBER(Data!$O165)), (1-Data!$O165), 1) * IF(AND($K$3="Yes", ISNUMBER(Data!$Q165)), (1-Data!$Q165), 1))</f>
        <v>0</v>
      </c>
      <c r="AL165" s="3">
        <f>IF(OR(Data!AM165="", Data!$H165="", $G165=""), 0, ((Data!AM165*Data!$H165*$G165)/2000) * IF(AND(AL$5="Particulate", ISNUMBER(Data!$O165)), (1-Data!$O165), 1) * IF(AND($K$3="Yes", ISNUMBER(Data!$Q165)), (1-Data!$Q165), 1))</f>
        <v>0</v>
      </c>
      <c r="AM165" s="3">
        <f>IF(OR(Data!AN165="", Data!$H165="", $G165=""), 0, ((Data!AN165*Data!$H165*$G165)/2000) * IF(AND(AM$5="Particulate", ISNUMBER(Data!$O165)), (1-Data!$O165), 1) * IF(AND($K$3="Yes", ISNUMBER(Data!$Q165)), (1-Data!$Q165), 1))</f>
        <v>0</v>
      </c>
      <c r="AN165" s="3">
        <f>IF(OR(Data!AO165="", Data!$H165="", $G165=""), 0, ((Data!AO165*Data!$H165*$G165)/2000) * IF(AND(AN$5="Particulate", ISNUMBER(Data!$O165)), (1-Data!$O165), 1) * IF(AND($K$3="Yes", ISNUMBER(Data!$Q165)), (1-Data!$Q165), 1))</f>
        <v>0</v>
      </c>
      <c r="AO165" s="3">
        <f>IF(OR(Data!AP165="", Data!$H165="", $G165=""), 0, ((Data!AP165*Data!$H165*$G165)/2000) * IF(AND(AO$5="Particulate", ISNUMBER(Data!$O165)), (1-Data!$O165), 1) * IF(AND($K$3="Yes", ISNUMBER(Data!$Q165)), (1-Data!$Q165), 1))</f>
        <v>0</v>
      </c>
      <c r="AP165" s="3">
        <f>IF(OR(Data!AQ165="", Data!$H165="", $G165=""), 0, ((Data!AQ165*Data!$H165*$G165)/2000) * IF(AND(AP$5="Particulate", ISNUMBER(Data!$O165)), (1-Data!$O165), 1) * IF(AND($K$3="Yes", ISNUMBER(Data!$Q165)), (1-Data!$Q165), 1))</f>
        <v>0</v>
      </c>
      <c r="AQ165" s="3">
        <f>IF(OR(Data!AR165="", Data!$H165="", $G165=""), 0, ((Data!AR165*Data!$H165*$G165)/2000) * IF(AND(AQ$5="Particulate", ISNUMBER(Data!$O165)), (1-Data!$O165), 1) * IF(AND($K$3="Yes", ISNUMBER(Data!$Q165)), (1-Data!$Q165), 1))</f>
        <v>0</v>
      </c>
      <c r="AR165" s="3">
        <f>IF(OR(Data!AS165="", Data!$H165="", $G165=""), 0, ((Data!AS165*Data!$H165*$G165)/2000) * IF(AND(AR$5="Particulate", ISNUMBER(Data!$O165)), (1-Data!$O165), 1) * IF(AND($K$3="Yes", ISNUMBER(Data!$Q165)), (1-Data!$Q165), 1))</f>
        <v>0</v>
      </c>
      <c r="AS165" s="3">
        <f>IF(OR(Data!AT165="", Data!$H165="", $G165=""), 0, ((Data!AT165*Data!$H165*$G165)/2000) * IF(AND(AS$5="Particulate", ISNUMBER(Data!$O165)), (1-Data!$O165), 1) * IF(AND($K$3="Yes", ISNUMBER(Data!$Q165)), (1-Data!$Q165), 1))</f>
        <v>0</v>
      </c>
      <c r="AT165" s="3">
        <f>IF(OR(Data!AU165="", Data!$H165="", $G165=""), 0, ((Data!AU165*Data!$H165*$G165)/2000) * IF(AND(AT$5="Particulate", ISNUMBER(Data!$O165)), (1-Data!$O165), 1) * IF(AND($K$3="Yes", ISNUMBER(Data!$Q165)), (1-Data!$Q165), 1))</f>
        <v>0</v>
      </c>
      <c r="AU165" s="3">
        <f>IF(OR(Data!AV165="", Data!$H165="", $G165=""), 0, ((Data!AV165*Data!$H165*$G165)/2000) * IF(AND(AU$5="Particulate", ISNUMBER(Data!$O165)), (1-Data!$O165), 1) * IF(AND($K$3="Yes", ISNUMBER(Data!$Q165)), (1-Data!$Q165), 1))</f>
        <v>0</v>
      </c>
      <c r="AV165" s="3">
        <f>IF(OR(Data!AW165="", Data!$H165="", $G165=""), 0, ((Data!AW165*Data!$H165*$G165)/2000) * IF(AND(AV$5="Particulate", ISNUMBER(Data!$O165)), (1-Data!$O165), 1) * IF(AND($K$3="Yes", ISNUMBER(Data!$Q165)), (1-Data!$Q165), 1))</f>
        <v>0</v>
      </c>
      <c r="AW165" s="3">
        <f>IF(OR(Data!AX165="", Data!$H165="", $G165=""), 0, ((Data!AX165*Data!$H165*$G165)/2000) * IF(AND(AW$5="Particulate", ISNUMBER(Data!$O165)), (1-Data!$O165), 1) * IF(AND($K$3="Yes", ISNUMBER(Data!$Q165)), (1-Data!$Q165), 1))</f>
        <v>0</v>
      </c>
      <c r="AX165" s="3">
        <f>IF(OR(Data!AY165="", Data!$H165="", $G165=""), 0, ((Data!AY165*Data!$H165*$G165)/2000) * IF(AND(AX$5="Particulate", ISNUMBER(Data!$O165)), (1-Data!$O165), 1) * IF(AND($K$3="Yes", ISNUMBER(Data!$Q165)), (1-Data!$Q165), 1))</f>
        <v>0</v>
      </c>
      <c r="AY165" s="3">
        <f>IF(OR(Data!AZ165="", Data!$H165="", $G165=""), 0, ((Data!AZ165*Data!$H165*$G165)/2000) * IF(AND(AY$5="Particulate", ISNUMBER(Data!$O165)), (1-Data!$O165), 1) * IF(AND($K$3="Yes", ISNUMBER(Data!$Q165)), (1-Data!$Q165), 1))</f>
        <v>0</v>
      </c>
      <c r="AZ165" s="3">
        <f>IF(OR(Data!BA165="", Data!$H165="", $G165=""), 0, ((Data!BA165*Data!$H165*$G165)/2000) * IF(AND(AZ$5="Particulate", ISNUMBER(Data!$O165)), (1-Data!$O165), 1) * IF(AND($K$3="Yes", ISNUMBER(Data!$Q165)), (1-Data!$Q165), 1))</f>
        <v>0</v>
      </c>
      <c r="BA165" s="3">
        <f>IF(OR(Data!BB165="", Data!$H165="", $G165=""), 0, ((Data!BB165*Data!$H165*$G165)/2000) * IF(AND(BA$5="Particulate", ISNUMBER(Data!$O165)), (1-Data!$O165), 1) * IF(AND($K$3="Yes", ISNUMBER(Data!$Q165)), (1-Data!$Q165), 1))</f>
        <v>0</v>
      </c>
      <c r="BB165" s="3">
        <f>IF(OR(Data!BC165="", Data!$H165="", $G165=""), 0, ((Data!BC165*Data!$H165*$G165)/2000) * IF(AND(BB$5="Particulate", ISNUMBER(Data!$O165)), (1-Data!$O165), 1) * IF(AND($K$3="Yes", ISNUMBER(Data!$Q165)), (1-Data!$Q165), 1))</f>
        <v>0</v>
      </c>
      <c r="BC165" s="3">
        <f>IF(OR(Data!BD165="", Data!$H165="", $G165=""), 0, ((Data!BD165*Data!$H165*$G165)/2000) * IF(AND(BC$5="Particulate", ISNUMBER(Data!$O165)), (1-Data!$O165), 1) * IF(AND($K$3="Yes", ISNUMBER(Data!$Q165)), (1-Data!$Q165), 1))</f>
        <v>0</v>
      </c>
      <c r="BD165" s="3">
        <f>IF(OR(Data!BE165="", Data!$H165="", $G165=""), 0, ((Data!BE165*Data!$H165*$G165)/2000) * IF(AND(BD$5="Particulate", ISNUMBER(Data!$O165)), (1-Data!$O165), 1) * IF(AND($K$3="Yes", ISNUMBER(Data!$Q165)), (1-Data!$Q165), 1))</f>
        <v>0</v>
      </c>
      <c r="BE165" s="3">
        <f>IF(OR(Data!BF165="", Data!$H165="", $G165=""), 0, ((Data!BF165*Data!$H165*$G165)/2000) * IF(AND(BE$5="Particulate", ISNUMBER(Data!$O165)), (1-Data!$O165), 1) * IF(AND($K$3="Yes", ISNUMBER(Data!$Q165)), (1-Data!$Q165), 1))</f>
        <v>0</v>
      </c>
      <c r="BF165" s="3">
        <f>IF(OR(Data!BG165="", Data!$H165="", $G165=""), 0, ((Data!BG165*Data!$H165*$G165)/2000) * IF(AND(BF$5="Particulate", ISNUMBER(Data!$O165)), (1-Data!$O165), 1) * IF(AND($K$3="Yes", ISNUMBER(Data!$Q165)), (1-Data!$Q165), 1))</f>
        <v>0</v>
      </c>
      <c r="BG165" s="3">
        <f>IF(OR(Data!BH165="", Data!$H165="", $G165=""), 0, ((Data!BH165*Data!$H165*$G165)/2000) * IF(AND(BG$5="Particulate", ISNUMBER(Data!$O165)), (1-Data!$O165), 1) * IF(AND($K$3="Yes", ISNUMBER(Data!$Q165)), (1-Data!$Q165), 1))</f>
        <v>0</v>
      </c>
      <c r="BH165" s="3">
        <f>IF(OR(Data!BI165="", Data!$H165="", $G165=""), 0, ((Data!BI165*Data!$H165*$G165)/2000) * IF(AND(BH$5="Particulate", ISNUMBER(Data!$O165)), (1-Data!$O165), 1) * IF(AND($K$3="Yes", ISNUMBER(Data!$Q165)), (1-Data!$Q165), 1))</f>
        <v>0</v>
      </c>
      <c r="BI165" s="3">
        <f>IF(OR(Data!BJ165="", Data!$H165="", $G165=""), 0, ((Data!BJ165*Data!$H165*$G165)/2000) * IF(AND(BI$5="Particulate", ISNUMBER(Data!$O165)), (1-Data!$O165), 1) * IF(AND($K$3="Yes", ISNUMBER(Data!$Q165)), (1-Data!$Q165), 1))</f>
        <v>0</v>
      </c>
      <c r="BJ165" s="3">
        <f>IF(OR(Data!BK165="", Data!$H165="", $G165=""), 0, ((Data!BK165*Data!$H165*$G165)/2000) * IF(AND(BJ$5="Particulate", ISNUMBER(Data!$O165)), (1-Data!$O165), 1) * IF(AND($K$3="Yes", ISNUMBER(Data!$Q165)), (1-Data!$Q165), 1))</f>
        <v>0</v>
      </c>
      <c r="BK165" s="3">
        <f>IF(OR(Data!BL165="", Data!$H165="", $G165=""), 0, ((Data!BL165*Data!$H165*$G165)/2000) * IF(AND(BK$5="Particulate", ISNUMBER(Data!$O165)), (1-Data!$O165), 1) * IF(AND($K$3="Yes", ISNUMBER(Data!$Q165)), (1-Data!$Q165), 1))</f>
        <v>0</v>
      </c>
      <c r="BL165" s="3">
        <f>IF(OR(Data!BM165="", Data!$H165="", $G165=""), 0, ((Data!BM165*Data!$H165*$G165)/2000) * IF(AND(BL$5="Particulate", ISNUMBER(Data!$O165)), (1-Data!$O165), 1) * IF(AND($K$3="Yes", ISNUMBER(Data!$Q165)), (1-Data!$Q165), 1))</f>
        <v>0</v>
      </c>
      <c r="BM165" s="3">
        <f>IF(OR(Data!BN165="", Data!$H165="", $G165=""), 0, ((Data!BN165*Data!$H165*$G165)/2000) * IF(AND(BM$5="Particulate", ISNUMBER(Data!$O165)), (1-Data!$O165), 1) * IF(AND($K$3="Yes", ISNUMBER(Data!$Q165)), (1-Data!$Q165), 1))</f>
        <v>0</v>
      </c>
      <c r="BN165" s="3">
        <f>IF(OR(Data!BO165="", Data!$H165="", $G165=""), 0, ((Data!BO165*Data!$H165*$G165)/2000) * IF(AND(BN$5="Particulate", ISNUMBER(Data!$O165)), (1-Data!$O165), 1) * IF(AND($K$3="Yes", ISNUMBER(Data!$Q165)), (1-Data!$Q165), 1))</f>
        <v>0</v>
      </c>
      <c r="BO165" s="3">
        <f>IF(OR(Data!BP165="", Data!$H165="", $G165=""), 0, ((Data!BP165*Data!$H165*$G165)/2000) * IF(AND(BO$5="Particulate", ISNUMBER(Data!$O165)), (1-Data!$O165), 1) * IF(AND($K$3="Yes", ISNUMBER(Data!$Q165)), (1-Data!$Q165), 1))</f>
        <v>0</v>
      </c>
      <c r="BP165" s="3">
        <f>IF(OR(Data!BQ165="", Data!$H165="", $G165=""), 0, ((Data!BQ165*Data!$H165*$G165)/2000) * IF(AND(BP$5="Particulate", ISNUMBER(Data!$O165)), (1-Data!$O165), 1) * IF(AND($K$3="Yes", ISNUMBER(Data!$Q165)), (1-Data!$Q165), 1))</f>
        <v>0</v>
      </c>
      <c r="BQ165" s="3">
        <f>IF(OR(Data!BR165="", Data!$H165="", $G165=""), 0, ((Data!BR165*Data!$H165*$G165)/2000) * IF(AND(BQ$5="Particulate", ISNUMBER(Data!$O165)), (1-Data!$O165), 1) * IF(AND($K$3="Yes", ISNUMBER(Data!$Q165)), (1-Data!$Q165), 1))</f>
        <v>0</v>
      </c>
      <c r="BR165" s="3">
        <f>IF(OR(Data!BS165="", Data!$H165="", $G165=""), 0, ((Data!BS165*Data!$H165*$G165)/2000) * IF(AND(BR$5="Particulate", ISNUMBER(Data!$O165)), (1-Data!$O165), 1) * IF(AND($K$3="Yes", ISNUMBER(Data!$Q165)), (1-Data!$Q165), 1))</f>
        <v>0</v>
      </c>
      <c r="BS165" s="3">
        <f>IF(OR(Data!BT165="", Data!$H165="", $G165=""), 0, ((Data!BT165*Data!$H165*$G165)/2000) * IF(AND(BS$5="Particulate", ISNUMBER(Data!$O165)), (1-Data!$O165), 1) * IF(AND($K$3="Yes", ISNUMBER(Data!$Q165)), (1-Data!$Q165), 1))</f>
        <v>0</v>
      </c>
      <c r="BT165" s="3">
        <f>IF(OR(Data!BU165="", Data!$H165="", $G165=""), 0, ((Data!BU165*Data!$H165*$G165)/2000) * IF(AND(BT$5="Particulate", ISNUMBER(Data!$O165)), (1-Data!$O165), 1) * IF(AND($K$3="Yes", ISNUMBER(Data!$Q165)), (1-Data!$Q165), 1))</f>
        <v>0</v>
      </c>
      <c r="BU165" s="3">
        <f>IF(OR(Data!BV165="", Data!$H165="", $G165=""), 0, ((Data!BV165*Data!$H165*$G165)/2000) * IF(AND(BU$5="Particulate", ISNUMBER(Data!$O165)), (1-Data!$O165), 1) * IF(AND($K$3="Yes", ISNUMBER(Data!$Q165)), (1-Data!$Q165), 1))</f>
        <v>0</v>
      </c>
      <c r="BV165" s="3">
        <f>IF(OR(Data!BW165="", Data!$H165="", $G165=""), 0, ((Data!BW165*Data!$H165*$G165)/2000) * IF(AND(BV$5="Particulate", ISNUMBER(Data!$O165)), (1-Data!$O165), 1) * IF(AND($K$3="Yes", ISNUMBER(Data!$Q165)), (1-Data!$Q165), 1))</f>
        <v>0</v>
      </c>
      <c r="BW165" s="3">
        <f>IF(OR(Data!BX165="", Data!$H165="", $G165=""), 0, ((Data!BX165*Data!$H165*$G165)/2000) * IF(AND(BW$5="Particulate", ISNUMBER(Data!$O165)), (1-Data!$O165), 1) * IF(AND($K$3="Yes", ISNUMBER(Data!$Q165)), (1-Data!$Q165), 1))</f>
        <v>0</v>
      </c>
      <c r="BX165" s="3">
        <f>IF(OR(Data!BY165="", Data!$H165="", $G165=""), 0, ((Data!BY165*Data!$H165*$G165)/2000) * IF(AND(BX$5="Particulate", ISNUMBER(Data!$O165)), (1-Data!$O165), 1) * IF(AND($K$3="Yes", ISNUMBER(Data!$Q165)), (1-Data!$Q165), 1))</f>
        <v>0</v>
      </c>
      <c r="BY165" s="3">
        <f>IF(OR(Data!BZ165="", Data!$H165="", $G165=""), 0, ((Data!BZ165*Data!$H165*$G165)/2000) * IF(AND(BY$5="Particulate", ISNUMBER(Data!$O165)), (1-Data!$O165), 1) * IF(AND($K$3="Yes", ISNUMBER(Data!$Q165)), (1-Data!$Q165), 1))</f>
        <v>0</v>
      </c>
      <c r="BZ165" s="3">
        <f>IF(OR(Data!CA165="", Data!$H165="", $G165=""), 0, ((Data!CA165*Data!$H165*$G165)/2000) * IF(AND(BZ$5="Particulate", ISNUMBER(Data!$O165)), (1-Data!$O165), 1) * IF(AND($K$3="Yes", ISNUMBER(Data!$Q165)), (1-Data!$Q165), 1))</f>
        <v>0</v>
      </c>
    </row>
    <row r="166" spans="1:78" x14ac:dyDescent="0.25">
      <c r="A166" s="347">
        <f>Data!A166</f>
        <v>158</v>
      </c>
      <c r="B166" s="108">
        <f>Data!B166</f>
        <v>0</v>
      </c>
      <c r="C166" s="108">
        <f>Data!C166</f>
        <v>0</v>
      </c>
      <c r="D166" s="108">
        <f>Data!D166</f>
        <v>0</v>
      </c>
      <c r="E166" s="108">
        <f>Data!E166</f>
        <v>0</v>
      </c>
      <c r="F166" s="108">
        <f>Data!F166</f>
        <v>0</v>
      </c>
      <c r="G166" s="189"/>
      <c r="Q166" s="365">
        <f>IF(ISNUMBER(Data!$K166), (Data!$K166*$G166)/2000, IF(AND(ISNUMBER(Data!$H166), ISNUMBER(Data!$I166)), (Data!$H166*Data!$I166*$G166)/2000, 0))</f>
        <v>0</v>
      </c>
      <c r="R166" s="17">
        <f>IF(ISNUMBER(Data!$L166), (Data!$L166*$G166)/2000, IF(AND(ISNUMBER(Data!$H166), ISNUMBER(Data!$J166)), (Data!$H166*Data!$J166*$G166)/2000, 0)) * IF(ISNUMBER(Data!$O166), 1-Data!$O166, 1) * IF(AND($K$3="yes",ISNUMBER(Data!$Q166)),(1-Data!$Q166),1)</f>
        <v>0</v>
      </c>
      <c r="S166" s="3">
        <f>IF(OR(Data!T166="", Data!$H166="", $G166=""), 0, ((Data!T166*Data!$H166*$G166)/2000) * IF(AND(S$5="Particulate", ISNUMBER(Data!$O166)), (1-Data!$O166), 1) * IF(AND($K$3="Yes", ISNUMBER(Data!$Q166)), (1-Data!$Q166), 1))</f>
        <v>0</v>
      </c>
      <c r="T166" s="3">
        <f>IF(OR(Data!U166="", Data!$H166="", $G166=""), 0, ((Data!U166*Data!$H166*$G166)/2000) * IF(AND(T$5="Particulate", ISNUMBER(Data!$O166)), (1-Data!$O166), 1) * IF(AND($K$3="Yes", ISNUMBER(Data!$Q166)), (1-Data!$Q166), 1))</f>
        <v>0</v>
      </c>
      <c r="U166" s="3">
        <f>IF(OR(Data!V166="", Data!$H166="", $G166=""), 0, ((Data!V166*Data!$H166*$G166)/2000) * IF(AND(U$5="Particulate", ISNUMBER(Data!$O166)), (1-Data!$O166), 1) * IF(AND($K$3="Yes", ISNUMBER(Data!$Q166)), (1-Data!$Q166), 1))</f>
        <v>0</v>
      </c>
      <c r="V166" s="3">
        <f>IF(OR(Data!W166="", Data!$H166="", $G166=""), 0, ((Data!W166*Data!$H166*$G166)/2000) * IF(AND(V$5="Particulate", ISNUMBER(Data!$O166)), (1-Data!$O166), 1) * IF(AND($K$3="Yes", ISNUMBER(Data!$Q166)), (1-Data!$Q166), 1))</f>
        <v>0</v>
      </c>
      <c r="W166" s="3">
        <f>IF(OR(Data!X166="", Data!$H166="", $G166=""), 0, ((Data!X166*Data!$H166*$G166)/2000) * IF(AND(W$5="Particulate", ISNUMBER(Data!$O166)), (1-Data!$O166), 1) * IF(AND($K$3="Yes", ISNUMBER(Data!$Q166)), (1-Data!$Q166), 1))</f>
        <v>0</v>
      </c>
      <c r="X166" s="3">
        <f>IF(OR(Data!Y166="", Data!$H166="", $G166=""), 0, ((Data!Y166*Data!$H166*$G166)/2000) * IF(AND(X$5="Particulate", ISNUMBER(Data!$O166)), (1-Data!$O166), 1) * IF(AND($K$3="Yes", ISNUMBER(Data!$Q166)), (1-Data!$Q166), 1))</f>
        <v>0</v>
      </c>
      <c r="Y166" s="3">
        <f>IF(OR(Data!Z166="", Data!$H166="", $G166=""), 0, ((Data!Z166*Data!$H166*$G166)/2000) * IF(AND(Y$5="Particulate", ISNUMBER(Data!$O166)), (1-Data!$O166), 1) * IF(AND($K$3="Yes", ISNUMBER(Data!$Q166)), (1-Data!$Q166), 1))</f>
        <v>0</v>
      </c>
      <c r="Z166" s="3">
        <f>IF(OR(Data!AA166="", Data!$H166="", $G166=""), 0, ((Data!AA166*Data!$H166*$G166)/2000) * IF(AND(Z$5="Particulate", ISNUMBER(Data!$O166)), (1-Data!$O166), 1) * IF(AND($K$3="Yes", ISNUMBER(Data!$Q166)), (1-Data!$Q166), 1))</f>
        <v>0</v>
      </c>
      <c r="AA166" s="3">
        <f>IF(OR(Data!AB166="", Data!$H166="", $G166=""), 0, ((Data!AB166*Data!$H166*$G166)/2000) * IF(AND(AA$5="Particulate", ISNUMBER(Data!$O166)), (1-Data!$O166), 1) * IF(AND($K$3="Yes", ISNUMBER(Data!$Q166)), (1-Data!$Q166), 1))</f>
        <v>0</v>
      </c>
      <c r="AB166" s="3">
        <f>IF(OR(Data!AC166="", Data!$H166="", $G166=""), 0, ((Data!AC166*Data!$H166*$G166)/2000) * IF(AND(AB$5="Particulate", ISNUMBER(Data!$O166)), (1-Data!$O166), 1) * IF(AND($K$3="Yes", ISNUMBER(Data!$Q166)), (1-Data!$Q166), 1))</f>
        <v>0</v>
      </c>
      <c r="AC166" s="3">
        <f>IF(OR(Data!AD166="", Data!$H166="", $G166=""), 0, ((Data!AD166*Data!$H166*$G166)/2000) * IF(AND(AC$5="Particulate", ISNUMBER(Data!$O166)), (1-Data!$O166), 1) * IF(AND($K$3="Yes", ISNUMBER(Data!$Q166)), (1-Data!$Q166), 1))</f>
        <v>0</v>
      </c>
      <c r="AD166" s="3">
        <f>IF(OR(Data!AE166="", Data!$H166="", $G166=""), 0, ((Data!AE166*Data!$H166*$G166)/2000) * IF(AND(AD$5="Particulate", ISNUMBER(Data!$O166)), (1-Data!$O166), 1) * IF(AND($K$3="Yes", ISNUMBER(Data!$Q166)), (1-Data!$Q166), 1))</f>
        <v>0</v>
      </c>
      <c r="AE166" s="3">
        <f>IF(OR(Data!AF166="", Data!$H166="", $G166=""), 0, ((Data!AF166*Data!$H166*$G166)/2000) * IF(AND(AE$5="Particulate", ISNUMBER(Data!$O166)), (1-Data!$O166), 1) * IF(AND($K$3="Yes", ISNUMBER(Data!$Q166)), (1-Data!$Q166), 1))</f>
        <v>0</v>
      </c>
      <c r="AF166" s="3">
        <f>IF(OR(Data!AG166="", Data!$H166="", $G166=""), 0, ((Data!AG166*Data!$H166*$G166)/2000) * IF(AND(AF$5="Particulate", ISNUMBER(Data!$O166)), (1-Data!$O166), 1) * IF(AND($K$3="Yes", ISNUMBER(Data!$Q166)), (1-Data!$Q166), 1))</f>
        <v>0</v>
      </c>
      <c r="AG166" s="3">
        <f>IF(OR(Data!AH166="", Data!$H166="", $G166=""), 0, ((Data!AH166*Data!$H166*$G166)/2000) * IF(AND(AG$5="Particulate", ISNUMBER(Data!$O166)), (1-Data!$O166), 1) * IF(AND($K$3="Yes", ISNUMBER(Data!$Q166)), (1-Data!$Q166), 1))</f>
        <v>0</v>
      </c>
      <c r="AH166" s="3">
        <f>IF(OR(Data!AI166="", Data!$H166="", $G166=""), 0, ((Data!AI166*Data!$H166*$G166)/2000) * IF(AND(AH$5="Particulate", ISNUMBER(Data!$O166)), (1-Data!$O166), 1) * IF(AND($K$3="Yes", ISNUMBER(Data!$Q166)), (1-Data!$Q166), 1))</f>
        <v>0</v>
      </c>
      <c r="AI166" s="3">
        <f>IF(OR(Data!AJ166="", Data!$H166="", $G166=""), 0, ((Data!AJ166*Data!$H166*$G166)/2000) * IF(AND(AI$5="Particulate", ISNUMBER(Data!$O166)), (1-Data!$O166), 1) * IF(AND($K$3="Yes", ISNUMBER(Data!$Q166)), (1-Data!$Q166), 1))</f>
        <v>0</v>
      </c>
      <c r="AJ166" s="3">
        <f>IF(OR(Data!AK166="", Data!$H166="", $G166=""), 0, ((Data!AK166*Data!$H166*$G166)/2000) * IF(AND(AJ$5="Particulate", ISNUMBER(Data!$O166)), (1-Data!$O166), 1) * IF(AND($K$3="Yes", ISNUMBER(Data!$Q166)), (1-Data!$Q166), 1))</f>
        <v>0</v>
      </c>
      <c r="AK166" s="3">
        <f>IF(OR(Data!AL166="", Data!$H166="", $G166=""), 0, ((Data!AL166*Data!$H166*$G166)/2000) * IF(AND(AK$5="Particulate", ISNUMBER(Data!$O166)), (1-Data!$O166), 1) * IF(AND($K$3="Yes", ISNUMBER(Data!$Q166)), (1-Data!$Q166), 1))</f>
        <v>0</v>
      </c>
      <c r="AL166" s="3">
        <f>IF(OR(Data!AM166="", Data!$H166="", $G166=""), 0, ((Data!AM166*Data!$H166*$G166)/2000) * IF(AND(AL$5="Particulate", ISNUMBER(Data!$O166)), (1-Data!$O166), 1) * IF(AND($K$3="Yes", ISNUMBER(Data!$Q166)), (1-Data!$Q166), 1))</f>
        <v>0</v>
      </c>
      <c r="AM166" s="3">
        <f>IF(OR(Data!AN166="", Data!$H166="", $G166=""), 0, ((Data!AN166*Data!$H166*$G166)/2000) * IF(AND(AM$5="Particulate", ISNUMBER(Data!$O166)), (1-Data!$O166), 1) * IF(AND($K$3="Yes", ISNUMBER(Data!$Q166)), (1-Data!$Q166), 1))</f>
        <v>0</v>
      </c>
      <c r="AN166" s="3">
        <f>IF(OR(Data!AO166="", Data!$H166="", $G166=""), 0, ((Data!AO166*Data!$H166*$G166)/2000) * IF(AND(AN$5="Particulate", ISNUMBER(Data!$O166)), (1-Data!$O166), 1) * IF(AND($K$3="Yes", ISNUMBER(Data!$Q166)), (1-Data!$Q166), 1))</f>
        <v>0</v>
      </c>
      <c r="AO166" s="3">
        <f>IF(OR(Data!AP166="", Data!$H166="", $G166=""), 0, ((Data!AP166*Data!$H166*$G166)/2000) * IF(AND(AO$5="Particulate", ISNUMBER(Data!$O166)), (1-Data!$O166), 1) * IF(AND($K$3="Yes", ISNUMBER(Data!$Q166)), (1-Data!$Q166), 1))</f>
        <v>0</v>
      </c>
      <c r="AP166" s="3">
        <f>IF(OR(Data!AQ166="", Data!$H166="", $G166=""), 0, ((Data!AQ166*Data!$H166*$G166)/2000) * IF(AND(AP$5="Particulate", ISNUMBER(Data!$O166)), (1-Data!$O166), 1) * IF(AND($K$3="Yes", ISNUMBER(Data!$Q166)), (1-Data!$Q166), 1))</f>
        <v>0</v>
      </c>
      <c r="AQ166" s="3">
        <f>IF(OR(Data!AR166="", Data!$H166="", $G166=""), 0, ((Data!AR166*Data!$H166*$G166)/2000) * IF(AND(AQ$5="Particulate", ISNUMBER(Data!$O166)), (1-Data!$O166), 1) * IF(AND($K$3="Yes", ISNUMBER(Data!$Q166)), (1-Data!$Q166), 1))</f>
        <v>0</v>
      </c>
      <c r="AR166" s="3">
        <f>IF(OR(Data!AS166="", Data!$H166="", $G166=""), 0, ((Data!AS166*Data!$H166*$G166)/2000) * IF(AND(AR$5="Particulate", ISNUMBER(Data!$O166)), (1-Data!$O166), 1) * IF(AND($K$3="Yes", ISNUMBER(Data!$Q166)), (1-Data!$Q166), 1))</f>
        <v>0</v>
      </c>
      <c r="AS166" s="3">
        <f>IF(OR(Data!AT166="", Data!$H166="", $G166=""), 0, ((Data!AT166*Data!$H166*$G166)/2000) * IF(AND(AS$5="Particulate", ISNUMBER(Data!$O166)), (1-Data!$O166), 1) * IF(AND($K$3="Yes", ISNUMBER(Data!$Q166)), (1-Data!$Q166), 1))</f>
        <v>0</v>
      </c>
      <c r="AT166" s="3">
        <f>IF(OR(Data!AU166="", Data!$H166="", $G166=""), 0, ((Data!AU166*Data!$H166*$G166)/2000) * IF(AND(AT$5="Particulate", ISNUMBER(Data!$O166)), (1-Data!$O166), 1) * IF(AND($K$3="Yes", ISNUMBER(Data!$Q166)), (1-Data!$Q166), 1))</f>
        <v>0</v>
      </c>
      <c r="AU166" s="3">
        <f>IF(OR(Data!AV166="", Data!$H166="", $G166=""), 0, ((Data!AV166*Data!$H166*$G166)/2000) * IF(AND(AU$5="Particulate", ISNUMBER(Data!$O166)), (1-Data!$O166), 1) * IF(AND($K$3="Yes", ISNUMBER(Data!$Q166)), (1-Data!$Q166), 1))</f>
        <v>0</v>
      </c>
      <c r="AV166" s="3">
        <f>IF(OR(Data!AW166="", Data!$H166="", $G166=""), 0, ((Data!AW166*Data!$H166*$G166)/2000) * IF(AND(AV$5="Particulate", ISNUMBER(Data!$O166)), (1-Data!$O166), 1) * IF(AND($K$3="Yes", ISNUMBER(Data!$Q166)), (1-Data!$Q166), 1))</f>
        <v>0</v>
      </c>
      <c r="AW166" s="3">
        <f>IF(OR(Data!AX166="", Data!$H166="", $G166=""), 0, ((Data!AX166*Data!$H166*$G166)/2000) * IF(AND(AW$5="Particulate", ISNUMBER(Data!$O166)), (1-Data!$O166), 1) * IF(AND($K$3="Yes", ISNUMBER(Data!$Q166)), (1-Data!$Q166), 1))</f>
        <v>0</v>
      </c>
      <c r="AX166" s="3">
        <f>IF(OR(Data!AY166="", Data!$H166="", $G166=""), 0, ((Data!AY166*Data!$H166*$G166)/2000) * IF(AND(AX$5="Particulate", ISNUMBER(Data!$O166)), (1-Data!$O166), 1) * IF(AND($K$3="Yes", ISNUMBER(Data!$Q166)), (1-Data!$Q166), 1))</f>
        <v>0</v>
      </c>
      <c r="AY166" s="3">
        <f>IF(OR(Data!AZ166="", Data!$H166="", $G166=""), 0, ((Data!AZ166*Data!$H166*$G166)/2000) * IF(AND(AY$5="Particulate", ISNUMBER(Data!$O166)), (1-Data!$O166), 1) * IF(AND($K$3="Yes", ISNUMBER(Data!$Q166)), (1-Data!$Q166), 1))</f>
        <v>0</v>
      </c>
      <c r="AZ166" s="3">
        <f>IF(OR(Data!BA166="", Data!$H166="", $G166=""), 0, ((Data!BA166*Data!$H166*$G166)/2000) * IF(AND(AZ$5="Particulate", ISNUMBER(Data!$O166)), (1-Data!$O166), 1) * IF(AND($K$3="Yes", ISNUMBER(Data!$Q166)), (1-Data!$Q166), 1))</f>
        <v>0</v>
      </c>
      <c r="BA166" s="3">
        <f>IF(OR(Data!BB166="", Data!$H166="", $G166=""), 0, ((Data!BB166*Data!$H166*$G166)/2000) * IF(AND(BA$5="Particulate", ISNUMBER(Data!$O166)), (1-Data!$O166), 1) * IF(AND($K$3="Yes", ISNUMBER(Data!$Q166)), (1-Data!$Q166), 1))</f>
        <v>0</v>
      </c>
      <c r="BB166" s="3">
        <f>IF(OR(Data!BC166="", Data!$H166="", $G166=""), 0, ((Data!BC166*Data!$H166*$G166)/2000) * IF(AND(BB$5="Particulate", ISNUMBER(Data!$O166)), (1-Data!$O166), 1) * IF(AND($K$3="Yes", ISNUMBER(Data!$Q166)), (1-Data!$Q166), 1))</f>
        <v>0</v>
      </c>
      <c r="BC166" s="3">
        <f>IF(OR(Data!BD166="", Data!$H166="", $G166=""), 0, ((Data!BD166*Data!$H166*$G166)/2000) * IF(AND(BC$5="Particulate", ISNUMBER(Data!$O166)), (1-Data!$O166), 1) * IF(AND($K$3="Yes", ISNUMBER(Data!$Q166)), (1-Data!$Q166), 1))</f>
        <v>0</v>
      </c>
      <c r="BD166" s="3">
        <f>IF(OR(Data!BE166="", Data!$H166="", $G166=""), 0, ((Data!BE166*Data!$H166*$G166)/2000) * IF(AND(BD$5="Particulate", ISNUMBER(Data!$O166)), (1-Data!$O166), 1) * IF(AND($K$3="Yes", ISNUMBER(Data!$Q166)), (1-Data!$Q166), 1))</f>
        <v>0</v>
      </c>
      <c r="BE166" s="3">
        <f>IF(OR(Data!BF166="", Data!$H166="", $G166=""), 0, ((Data!BF166*Data!$H166*$G166)/2000) * IF(AND(BE$5="Particulate", ISNUMBER(Data!$O166)), (1-Data!$O166), 1) * IF(AND($K$3="Yes", ISNUMBER(Data!$Q166)), (1-Data!$Q166), 1))</f>
        <v>0</v>
      </c>
      <c r="BF166" s="3">
        <f>IF(OR(Data!BG166="", Data!$H166="", $G166=""), 0, ((Data!BG166*Data!$H166*$G166)/2000) * IF(AND(BF$5="Particulate", ISNUMBER(Data!$O166)), (1-Data!$O166), 1) * IF(AND($K$3="Yes", ISNUMBER(Data!$Q166)), (1-Data!$Q166), 1))</f>
        <v>0</v>
      </c>
      <c r="BG166" s="3">
        <f>IF(OR(Data!BH166="", Data!$H166="", $G166=""), 0, ((Data!BH166*Data!$H166*$G166)/2000) * IF(AND(BG$5="Particulate", ISNUMBER(Data!$O166)), (1-Data!$O166), 1) * IF(AND($K$3="Yes", ISNUMBER(Data!$Q166)), (1-Data!$Q166), 1))</f>
        <v>0</v>
      </c>
      <c r="BH166" s="3">
        <f>IF(OR(Data!BI166="", Data!$H166="", $G166=""), 0, ((Data!BI166*Data!$H166*$G166)/2000) * IF(AND(BH$5="Particulate", ISNUMBER(Data!$O166)), (1-Data!$O166), 1) * IF(AND($K$3="Yes", ISNUMBER(Data!$Q166)), (1-Data!$Q166), 1))</f>
        <v>0</v>
      </c>
      <c r="BI166" s="3">
        <f>IF(OR(Data!BJ166="", Data!$H166="", $G166=""), 0, ((Data!BJ166*Data!$H166*$G166)/2000) * IF(AND(BI$5="Particulate", ISNUMBER(Data!$O166)), (1-Data!$O166), 1) * IF(AND($K$3="Yes", ISNUMBER(Data!$Q166)), (1-Data!$Q166), 1))</f>
        <v>0</v>
      </c>
      <c r="BJ166" s="3">
        <f>IF(OR(Data!BK166="", Data!$H166="", $G166=""), 0, ((Data!BK166*Data!$H166*$G166)/2000) * IF(AND(BJ$5="Particulate", ISNUMBER(Data!$O166)), (1-Data!$O166), 1) * IF(AND($K$3="Yes", ISNUMBER(Data!$Q166)), (1-Data!$Q166), 1))</f>
        <v>0</v>
      </c>
      <c r="BK166" s="3">
        <f>IF(OR(Data!BL166="", Data!$H166="", $G166=""), 0, ((Data!BL166*Data!$H166*$G166)/2000) * IF(AND(BK$5="Particulate", ISNUMBER(Data!$O166)), (1-Data!$O166), 1) * IF(AND($K$3="Yes", ISNUMBER(Data!$Q166)), (1-Data!$Q166), 1))</f>
        <v>0</v>
      </c>
      <c r="BL166" s="3">
        <f>IF(OR(Data!BM166="", Data!$H166="", $G166=""), 0, ((Data!BM166*Data!$H166*$G166)/2000) * IF(AND(BL$5="Particulate", ISNUMBER(Data!$O166)), (1-Data!$O166), 1) * IF(AND($K$3="Yes", ISNUMBER(Data!$Q166)), (1-Data!$Q166), 1))</f>
        <v>0</v>
      </c>
      <c r="BM166" s="3">
        <f>IF(OR(Data!BN166="", Data!$H166="", $G166=""), 0, ((Data!BN166*Data!$H166*$G166)/2000) * IF(AND(BM$5="Particulate", ISNUMBER(Data!$O166)), (1-Data!$O166), 1) * IF(AND($K$3="Yes", ISNUMBER(Data!$Q166)), (1-Data!$Q166), 1))</f>
        <v>0</v>
      </c>
      <c r="BN166" s="3">
        <f>IF(OR(Data!BO166="", Data!$H166="", $G166=""), 0, ((Data!BO166*Data!$H166*$G166)/2000) * IF(AND(BN$5="Particulate", ISNUMBER(Data!$O166)), (1-Data!$O166), 1) * IF(AND($K$3="Yes", ISNUMBER(Data!$Q166)), (1-Data!$Q166), 1))</f>
        <v>0</v>
      </c>
      <c r="BO166" s="3">
        <f>IF(OR(Data!BP166="", Data!$H166="", $G166=""), 0, ((Data!BP166*Data!$H166*$G166)/2000) * IF(AND(BO$5="Particulate", ISNUMBER(Data!$O166)), (1-Data!$O166), 1) * IF(AND($K$3="Yes", ISNUMBER(Data!$Q166)), (1-Data!$Q166), 1))</f>
        <v>0</v>
      </c>
      <c r="BP166" s="3">
        <f>IF(OR(Data!BQ166="", Data!$H166="", $G166=""), 0, ((Data!BQ166*Data!$H166*$G166)/2000) * IF(AND(BP$5="Particulate", ISNUMBER(Data!$O166)), (1-Data!$O166), 1) * IF(AND($K$3="Yes", ISNUMBER(Data!$Q166)), (1-Data!$Q166), 1))</f>
        <v>0</v>
      </c>
      <c r="BQ166" s="3">
        <f>IF(OR(Data!BR166="", Data!$H166="", $G166=""), 0, ((Data!BR166*Data!$H166*$G166)/2000) * IF(AND(BQ$5="Particulate", ISNUMBER(Data!$O166)), (1-Data!$O166), 1) * IF(AND($K$3="Yes", ISNUMBER(Data!$Q166)), (1-Data!$Q166), 1))</f>
        <v>0</v>
      </c>
      <c r="BR166" s="3">
        <f>IF(OR(Data!BS166="", Data!$H166="", $G166=""), 0, ((Data!BS166*Data!$H166*$G166)/2000) * IF(AND(BR$5="Particulate", ISNUMBER(Data!$O166)), (1-Data!$O166), 1) * IF(AND($K$3="Yes", ISNUMBER(Data!$Q166)), (1-Data!$Q166), 1))</f>
        <v>0</v>
      </c>
      <c r="BS166" s="3">
        <f>IF(OR(Data!BT166="", Data!$H166="", $G166=""), 0, ((Data!BT166*Data!$H166*$G166)/2000) * IF(AND(BS$5="Particulate", ISNUMBER(Data!$O166)), (1-Data!$O166), 1) * IF(AND($K$3="Yes", ISNUMBER(Data!$Q166)), (1-Data!$Q166), 1))</f>
        <v>0</v>
      </c>
      <c r="BT166" s="3">
        <f>IF(OR(Data!BU166="", Data!$H166="", $G166=""), 0, ((Data!BU166*Data!$H166*$G166)/2000) * IF(AND(BT$5="Particulate", ISNUMBER(Data!$O166)), (1-Data!$O166), 1) * IF(AND($K$3="Yes", ISNUMBER(Data!$Q166)), (1-Data!$Q166), 1))</f>
        <v>0</v>
      </c>
      <c r="BU166" s="3">
        <f>IF(OR(Data!BV166="", Data!$H166="", $G166=""), 0, ((Data!BV166*Data!$H166*$G166)/2000) * IF(AND(BU$5="Particulate", ISNUMBER(Data!$O166)), (1-Data!$O166), 1) * IF(AND($K$3="Yes", ISNUMBER(Data!$Q166)), (1-Data!$Q166), 1))</f>
        <v>0</v>
      </c>
      <c r="BV166" s="3">
        <f>IF(OR(Data!BW166="", Data!$H166="", $G166=""), 0, ((Data!BW166*Data!$H166*$G166)/2000) * IF(AND(BV$5="Particulate", ISNUMBER(Data!$O166)), (1-Data!$O166), 1) * IF(AND($K$3="Yes", ISNUMBER(Data!$Q166)), (1-Data!$Q166), 1))</f>
        <v>0</v>
      </c>
      <c r="BW166" s="3">
        <f>IF(OR(Data!BX166="", Data!$H166="", $G166=""), 0, ((Data!BX166*Data!$H166*$G166)/2000) * IF(AND(BW$5="Particulate", ISNUMBER(Data!$O166)), (1-Data!$O166), 1) * IF(AND($K$3="Yes", ISNUMBER(Data!$Q166)), (1-Data!$Q166), 1))</f>
        <v>0</v>
      </c>
      <c r="BX166" s="3">
        <f>IF(OR(Data!BY166="", Data!$H166="", $G166=""), 0, ((Data!BY166*Data!$H166*$G166)/2000) * IF(AND(BX$5="Particulate", ISNUMBER(Data!$O166)), (1-Data!$O166), 1) * IF(AND($K$3="Yes", ISNUMBER(Data!$Q166)), (1-Data!$Q166), 1))</f>
        <v>0</v>
      </c>
      <c r="BY166" s="3">
        <f>IF(OR(Data!BZ166="", Data!$H166="", $G166=""), 0, ((Data!BZ166*Data!$H166*$G166)/2000) * IF(AND(BY$5="Particulate", ISNUMBER(Data!$O166)), (1-Data!$O166), 1) * IF(AND($K$3="Yes", ISNUMBER(Data!$Q166)), (1-Data!$Q166), 1))</f>
        <v>0</v>
      </c>
      <c r="BZ166" s="3">
        <f>IF(OR(Data!CA166="", Data!$H166="", $G166=""), 0, ((Data!CA166*Data!$H166*$G166)/2000) * IF(AND(BZ$5="Particulate", ISNUMBER(Data!$O166)), (1-Data!$O166), 1) * IF(AND($K$3="Yes", ISNUMBER(Data!$Q166)), (1-Data!$Q166), 1))</f>
        <v>0</v>
      </c>
    </row>
    <row r="167" spans="1:78" x14ac:dyDescent="0.25">
      <c r="A167" s="347">
        <f>Data!A167</f>
        <v>159</v>
      </c>
      <c r="B167" s="108">
        <f>Data!B167</f>
        <v>0</v>
      </c>
      <c r="C167" s="108">
        <f>Data!C167</f>
        <v>0</v>
      </c>
      <c r="D167" s="108">
        <f>Data!D167</f>
        <v>0</v>
      </c>
      <c r="E167" s="108">
        <f>Data!E167</f>
        <v>0</v>
      </c>
      <c r="F167" s="108">
        <f>Data!F167</f>
        <v>0</v>
      </c>
      <c r="G167" s="189"/>
      <c r="Q167" s="365">
        <f>IF(ISNUMBER(Data!$K167), (Data!$K167*$G167)/2000, IF(AND(ISNUMBER(Data!$H167), ISNUMBER(Data!$I167)), (Data!$H167*Data!$I167*$G167)/2000, 0))</f>
        <v>0</v>
      </c>
      <c r="R167" s="17">
        <f>IF(ISNUMBER(Data!$L167), (Data!$L167*$G167)/2000, IF(AND(ISNUMBER(Data!$H167), ISNUMBER(Data!$J167)), (Data!$H167*Data!$J167*$G167)/2000, 0)) * IF(ISNUMBER(Data!$O167), 1-Data!$O167, 1) * IF(AND($K$3="yes",ISNUMBER(Data!$Q167)),(1-Data!$Q167),1)</f>
        <v>0</v>
      </c>
      <c r="S167" s="3">
        <f>IF(OR(Data!T167="", Data!$H167="", $G167=""), 0, ((Data!T167*Data!$H167*$G167)/2000) * IF(AND(S$5="Particulate", ISNUMBER(Data!$O167)), (1-Data!$O167), 1) * IF(AND($K$3="Yes", ISNUMBER(Data!$Q167)), (1-Data!$Q167), 1))</f>
        <v>0</v>
      </c>
      <c r="T167" s="3">
        <f>IF(OR(Data!U167="", Data!$H167="", $G167=""), 0, ((Data!U167*Data!$H167*$G167)/2000) * IF(AND(T$5="Particulate", ISNUMBER(Data!$O167)), (1-Data!$O167), 1) * IF(AND($K$3="Yes", ISNUMBER(Data!$Q167)), (1-Data!$Q167), 1))</f>
        <v>0</v>
      </c>
      <c r="U167" s="3">
        <f>IF(OR(Data!V167="", Data!$H167="", $G167=""), 0, ((Data!V167*Data!$H167*$G167)/2000) * IF(AND(U$5="Particulate", ISNUMBER(Data!$O167)), (1-Data!$O167), 1) * IF(AND($K$3="Yes", ISNUMBER(Data!$Q167)), (1-Data!$Q167), 1))</f>
        <v>0</v>
      </c>
      <c r="V167" s="3">
        <f>IF(OR(Data!W167="", Data!$H167="", $G167=""), 0, ((Data!W167*Data!$H167*$G167)/2000) * IF(AND(V$5="Particulate", ISNUMBER(Data!$O167)), (1-Data!$O167), 1) * IF(AND($K$3="Yes", ISNUMBER(Data!$Q167)), (1-Data!$Q167), 1))</f>
        <v>0</v>
      </c>
      <c r="W167" s="3">
        <f>IF(OR(Data!X167="", Data!$H167="", $G167=""), 0, ((Data!X167*Data!$H167*$G167)/2000) * IF(AND(W$5="Particulate", ISNUMBER(Data!$O167)), (1-Data!$O167), 1) * IF(AND($K$3="Yes", ISNUMBER(Data!$Q167)), (1-Data!$Q167), 1))</f>
        <v>0</v>
      </c>
      <c r="X167" s="3">
        <f>IF(OR(Data!Y167="", Data!$H167="", $G167=""), 0, ((Data!Y167*Data!$H167*$G167)/2000) * IF(AND(X$5="Particulate", ISNUMBER(Data!$O167)), (1-Data!$O167), 1) * IF(AND($K$3="Yes", ISNUMBER(Data!$Q167)), (1-Data!$Q167), 1))</f>
        <v>0</v>
      </c>
      <c r="Y167" s="3">
        <f>IF(OR(Data!Z167="", Data!$H167="", $G167=""), 0, ((Data!Z167*Data!$H167*$G167)/2000) * IF(AND(Y$5="Particulate", ISNUMBER(Data!$O167)), (1-Data!$O167), 1) * IF(AND($K$3="Yes", ISNUMBER(Data!$Q167)), (1-Data!$Q167), 1))</f>
        <v>0</v>
      </c>
      <c r="Z167" s="3">
        <f>IF(OR(Data!AA167="", Data!$H167="", $G167=""), 0, ((Data!AA167*Data!$H167*$G167)/2000) * IF(AND(Z$5="Particulate", ISNUMBER(Data!$O167)), (1-Data!$O167), 1) * IF(AND($K$3="Yes", ISNUMBER(Data!$Q167)), (1-Data!$Q167), 1))</f>
        <v>0</v>
      </c>
      <c r="AA167" s="3">
        <f>IF(OR(Data!AB167="", Data!$H167="", $G167=""), 0, ((Data!AB167*Data!$H167*$G167)/2000) * IF(AND(AA$5="Particulate", ISNUMBER(Data!$O167)), (1-Data!$O167), 1) * IF(AND($K$3="Yes", ISNUMBER(Data!$Q167)), (1-Data!$Q167), 1))</f>
        <v>0</v>
      </c>
      <c r="AB167" s="3">
        <f>IF(OR(Data!AC167="", Data!$H167="", $G167=""), 0, ((Data!AC167*Data!$H167*$G167)/2000) * IF(AND(AB$5="Particulate", ISNUMBER(Data!$O167)), (1-Data!$O167), 1) * IF(AND($K$3="Yes", ISNUMBER(Data!$Q167)), (1-Data!$Q167), 1))</f>
        <v>0</v>
      </c>
      <c r="AC167" s="3">
        <f>IF(OR(Data!AD167="", Data!$H167="", $G167=""), 0, ((Data!AD167*Data!$H167*$G167)/2000) * IF(AND(AC$5="Particulate", ISNUMBER(Data!$O167)), (1-Data!$O167), 1) * IF(AND($K$3="Yes", ISNUMBER(Data!$Q167)), (1-Data!$Q167), 1))</f>
        <v>0</v>
      </c>
      <c r="AD167" s="3">
        <f>IF(OR(Data!AE167="", Data!$H167="", $G167=""), 0, ((Data!AE167*Data!$H167*$G167)/2000) * IF(AND(AD$5="Particulate", ISNUMBER(Data!$O167)), (1-Data!$O167), 1) * IF(AND($K$3="Yes", ISNUMBER(Data!$Q167)), (1-Data!$Q167), 1))</f>
        <v>0</v>
      </c>
      <c r="AE167" s="3">
        <f>IF(OR(Data!AF167="", Data!$H167="", $G167=""), 0, ((Data!AF167*Data!$H167*$G167)/2000) * IF(AND(AE$5="Particulate", ISNUMBER(Data!$O167)), (1-Data!$O167), 1) * IF(AND($K$3="Yes", ISNUMBER(Data!$Q167)), (1-Data!$Q167), 1))</f>
        <v>0</v>
      </c>
      <c r="AF167" s="3">
        <f>IF(OR(Data!AG167="", Data!$H167="", $G167=""), 0, ((Data!AG167*Data!$H167*$G167)/2000) * IF(AND(AF$5="Particulate", ISNUMBER(Data!$O167)), (1-Data!$O167), 1) * IF(AND($K$3="Yes", ISNUMBER(Data!$Q167)), (1-Data!$Q167), 1))</f>
        <v>0</v>
      </c>
      <c r="AG167" s="3">
        <f>IF(OR(Data!AH167="", Data!$H167="", $G167=""), 0, ((Data!AH167*Data!$H167*$G167)/2000) * IF(AND(AG$5="Particulate", ISNUMBER(Data!$O167)), (1-Data!$O167), 1) * IF(AND($K$3="Yes", ISNUMBER(Data!$Q167)), (1-Data!$Q167), 1))</f>
        <v>0</v>
      </c>
      <c r="AH167" s="3">
        <f>IF(OR(Data!AI167="", Data!$H167="", $G167=""), 0, ((Data!AI167*Data!$H167*$G167)/2000) * IF(AND(AH$5="Particulate", ISNUMBER(Data!$O167)), (1-Data!$O167), 1) * IF(AND($K$3="Yes", ISNUMBER(Data!$Q167)), (1-Data!$Q167), 1))</f>
        <v>0</v>
      </c>
      <c r="AI167" s="3">
        <f>IF(OR(Data!AJ167="", Data!$H167="", $G167=""), 0, ((Data!AJ167*Data!$H167*$G167)/2000) * IF(AND(AI$5="Particulate", ISNUMBER(Data!$O167)), (1-Data!$O167), 1) * IF(AND($K$3="Yes", ISNUMBER(Data!$Q167)), (1-Data!$Q167), 1))</f>
        <v>0</v>
      </c>
      <c r="AJ167" s="3">
        <f>IF(OR(Data!AK167="", Data!$H167="", $G167=""), 0, ((Data!AK167*Data!$H167*$G167)/2000) * IF(AND(AJ$5="Particulate", ISNUMBER(Data!$O167)), (1-Data!$O167), 1) * IF(AND($K$3="Yes", ISNUMBER(Data!$Q167)), (1-Data!$Q167), 1))</f>
        <v>0</v>
      </c>
      <c r="AK167" s="3">
        <f>IF(OR(Data!AL167="", Data!$H167="", $G167=""), 0, ((Data!AL167*Data!$H167*$G167)/2000) * IF(AND(AK$5="Particulate", ISNUMBER(Data!$O167)), (1-Data!$O167), 1) * IF(AND($K$3="Yes", ISNUMBER(Data!$Q167)), (1-Data!$Q167), 1))</f>
        <v>0</v>
      </c>
      <c r="AL167" s="3">
        <f>IF(OR(Data!AM167="", Data!$H167="", $G167=""), 0, ((Data!AM167*Data!$H167*$G167)/2000) * IF(AND(AL$5="Particulate", ISNUMBER(Data!$O167)), (1-Data!$O167), 1) * IF(AND($K$3="Yes", ISNUMBER(Data!$Q167)), (1-Data!$Q167), 1))</f>
        <v>0</v>
      </c>
      <c r="AM167" s="3">
        <f>IF(OR(Data!AN167="", Data!$H167="", $G167=""), 0, ((Data!AN167*Data!$H167*$G167)/2000) * IF(AND(AM$5="Particulate", ISNUMBER(Data!$O167)), (1-Data!$O167), 1) * IF(AND($K$3="Yes", ISNUMBER(Data!$Q167)), (1-Data!$Q167), 1))</f>
        <v>0</v>
      </c>
      <c r="AN167" s="3">
        <f>IF(OR(Data!AO167="", Data!$H167="", $G167=""), 0, ((Data!AO167*Data!$H167*$G167)/2000) * IF(AND(AN$5="Particulate", ISNUMBER(Data!$O167)), (1-Data!$O167), 1) * IF(AND($K$3="Yes", ISNUMBER(Data!$Q167)), (1-Data!$Q167), 1))</f>
        <v>0</v>
      </c>
      <c r="AO167" s="3">
        <f>IF(OR(Data!AP167="", Data!$H167="", $G167=""), 0, ((Data!AP167*Data!$H167*$G167)/2000) * IF(AND(AO$5="Particulate", ISNUMBER(Data!$O167)), (1-Data!$O167), 1) * IF(AND($K$3="Yes", ISNUMBER(Data!$Q167)), (1-Data!$Q167), 1))</f>
        <v>0</v>
      </c>
      <c r="AP167" s="3">
        <f>IF(OR(Data!AQ167="", Data!$H167="", $G167=""), 0, ((Data!AQ167*Data!$H167*$G167)/2000) * IF(AND(AP$5="Particulate", ISNUMBER(Data!$O167)), (1-Data!$O167), 1) * IF(AND($K$3="Yes", ISNUMBER(Data!$Q167)), (1-Data!$Q167), 1))</f>
        <v>0</v>
      </c>
      <c r="AQ167" s="3">
        <f>IF(OR(Data!AR167="", Data!$H167="", $G167=""), 0, ((Data!AR167*Data!$H167*$G167)/2000) * IF(AND(AQ$5="Particulate", ISNUMBER(Data!$O167)), (1-Data!$O167), 1) * IF(AND($K$3="Yes", ISNUMBER(Data!$Q167)), (1-Data!$Q167), 1))</f>
        <v>0</v>
      </c>
      <c r="AR167" s="3">
        <f>IF(OR(Data!AS167="", Data!$H167="", $G167=""), 0, ((Data!AS167*Data!$H167*$G167)/2000) * IF(AND(AR$5="Particulate", ISNUMBER(Data!$O167)), (1-Data!$O167), 1) * IF(AND($K$3="Yes", ISNUMBER(Data!$Q167)), (1-Data!$Q167), 1))</f>
        <v>0</v>
      </c>
      <c r="AS167" s="3">
        <f>IF(OR(Data!AT167="", Data!$H167="", $G167=""), 0, ((Data!AT167*Data!$H167*$G167)/2000) * IF(AND(AS$5="Particulate", ISNUMBER(Data!$O167)), (1-Data!$O167), 1) * IF(AND($K$3="Yes", ISNUMBER(Data!$Q167)), (1-Data!$Q167), 1))</f>
        <v>0</v>
      </c>
      <c r="AT167" s="3">
        <f>IF(OR(Data!AU167="", Data!$H167="", $G167=""), 0, ((Data!AU167*Data!$H167*$G167)/2000) * IF(AND(AT$5="Particulate", ISNUMBER(Data!$O167)), (1-Data!$O167), 1) * IF(AND($K$3="Yes", ISNUMBER(Data!$Q167)), (1-Data!$Q167), 1))</f>
        <v>0</v>
      </c>
      <c r="AU167" s="3">
        <f>IF(OR(Data!AV167="", Data!$H167="", $G167=""), 0, ((Data!AV167*Data!$H167*$G167)/2000) * IF(AND(AU$5="Particulate", ISNUMBER(Data!$O167)), (1-Data!$O167), 1) * IF(AND($K$3="Yes", ISNUMBER(Data!$Q167)), (1-Data!$Q167), 1))</f>
        <v>0</v>
      </c>
      <c r="AV167" s="3">
        <f>IF(OR(Data!AW167="", Data!$H167="", $G167=""), 0, ((Data!AW167*Data!$H167*$G167)/2000) * IF(AND(AV$5="Particulate", ISNUMBER(Data!$O167)), (1-Data!$O167), 1) * IF(AND($K$3="Yes", ISNUMBER(Data!$Q167)), (1-Data!$Q167), 1))</f>
        <v>0</v>
      </c>
      <c r="AW167" s="3">
        <f>IF(OR(Data!AX167="", Data!$H167="", $G167=""), 0, ((Data!AX167*Data!$H167*$G167)/2000) * IF(AND(AW$5="Particulate", ISNUMBER(Data!$O167)), (1-Data!$O167), 1) * IF(AND($K$3="Yes", ISNUMBER(Data!$Q167)), (1-Data!$Q167), 1))</f>
        <v>0</v>
      </c>
      <c r="AX167" s="3">
        <f>IF(OR(Data!AY167="", Data!$H167="", $G167=""), 0, ((Data!AY167*Data!$H167*$G167)/2000) * IF(AND(AX$5="Particulate", ISNUMBER(Data!$O167)), (1-Data!$O167), 1) * IF(AND($K$3="Yes", ISNUMBER(Data!$Q167)), (1-Data!$Q167), 1))</f>
        <v>0</v>
      </c>
      <c r="AY167" s="3">
        <f>IF(OR(Data!AZ167="", Data!$H167="", $G167=""), 0, ((Data!AZ167*Data!$H167*$G167)/2000) * IF(AND(AY$5="Particulate", ISNUMBER(Data!$O167)), (1-Data!$O167), 1) * IF(AND($K$3="Yes", ISNUMBER(Data!$Q167)), (1-Data!$Q167), 1))</f>
        <v>0</v>
      </c>
      <c r="AZ167" s="3">
        <f>IF(OR(Data!BA167="", Data!$H167="", $G167=""), 0, ((Data!BA167*Data!$H167*$G167)/2000) * IF(AND(AZ$5="Particulate", ISNUMBER(Data!$O167)), (1-Data!$O167), 1) * IF(AND($K$3="Yes", ISNUMBER(Data!$Q167)), (1-Data!$Q167), 1))</f>
        <v>0</v>
      </c>
      <c r="BA167" s="3">
        <f>IF(OR(Data!BB167="", Data!$H167="", $G167=""), 0, ((Data!BB167*Data!$H167*$G167)/2000) * IF(AND(BA$5="Particulate", ISNUMBER(Data!$O167)), (1-Data!$O167), 1) * IF(AND($K$3="Yes", ISNUMBER(Data!$Q167)), (1-Data!$Q167), 1))</f>
        <v>0</v>
      </c>
      <c r="BB167" s="3">
        <f>IF(OR(Data!BC167="", Data!$H167="", $G167=""), 0, ((Data!BC167*Data!$H167*$G167)/2000) * IF(AND(BB$5="Particulate", ISNUMBER(Data!$O167)), (1-Data!$O167), 1) * IF(AND($K$3="Yes", ISNUMBER(Data!$Q167)), (1-Data!$Q167), 1))</f>
        <v>0</v>
      </c>
      <c r="BC167" s="3">
        <f>IF(OR(Data!BD167="", Data!$H167="", $G167=""), 0, ((Data!BD167*Data!$H167*$G167)/2000) * IF(AND(BC$5="Particulate", ISNUMBER(Data!$O167)), (1-Data!$O167), 1) * IF(AND($K$3="Yes", ISNUMBER(Data!$Q167)), (1-Data!$Q167), 1))</f>
        <v>0</v>
      </c>
      <c r="BD167" s="3">
        <f>IF(OR(Data!BE167="", Data!$H167="", $G167=""), 0, ((Data!BE167*Data!$H167*$G167)/2000) * IF(AND(BD$5="Particulate", ISNUMBER(Data!$O167)), (1-Data!$O167), 1) * IF(AND($K$3="Yes", ISNUMBER(Data!$Q167)), (1-Data!$Q167), 1))</f>
        <v>0</v>
      </c>
      <c r="BE167" s="3">
        <f>IF(OR(Data!BF167="", Data!$H167="", $G167=""), 0, ((Data!BF167*Data!$H167*$G167)/2000) * IF(AND(BE$5="Particulate", ISNUMBER(Data!$O167)), (1-Data!$O167), 1) * IF(AND($K$3="Yes", ISNUMBER(Data!$Q167)), (1-Data!$Q167), 1))</f>
        <v>0</v>
      </c>
      <c r="BF167" s="3">
        <f>IF(OR(Data!BG167="", Data!$H167="", $G167=""), 0, ((Data!BG167*Data!$H167*$G167)/2000) * IF(AND(BF$5="Particulate", ISNUMBER(Data!$O167)), (1-Data!$O167), 1) * IF(AND($K$3="Yes", ISNUMBER(Data!$Q167)), (1-Data!$Q167), 1))</f>
        <v>0</v>
      </c>
      <c r="BG167" s="3">
        <f>IF(OR(Data!BH167="", Data!$H167="", $G167=""), 0, ((Data!BH167*Data!$H167*$G167)/2000) * IF(AND(BG$5="Particulate", ISNUMBER(Data!$O167)), (1-Data!$O167), 1) * IF(AND($K$3="Yes", ISNUMBER(Data!$Q167)), (1-Data!$Q167), 1))</f>
        <v>0</v>
      </c>
      <c r="BH167" s="3">
        <f>IF(OR(Data!BI167="", Data!$H167="", $G167=""), 0, ((Data!BI167*Data!$H167*$G167)/2000) * IF(AND(BH$5="Particulate", ISNUMBER(Data!$O167)), (1-Data!$O167), 1) * IF(AND($K$3="Yes", ISNUMBER(Data!$Q167)), (1-Data!$Q167), 1))</f>
        <v>0</v>
      </c>
      <c r="BI167" s="3">
        <f>IF(OR(Data!BJ167="", Data!$H167="", $G167=""), 0, ((Data!BJ167*Data!$H167*$G167)/2000) * IF(AND(BI$5="Particulate", ISNUMBER(Data!$O167)), (1-Data!$O167), 1) * IF(AND($K$3="Yes", ISNUMBER(Data!$Q167)), (1-Data!$Q167), 1))</f>
        <v>0</v>
      </c>
      <c r="BJ167" s="3">
        <f>IF(OR(Data!BK167="", Data!$H167="", $G167=""), 0, ((Data!BK167*Data!$H167*$G167)/2000) * IF(AND(BJ$5="Particulate", ISNUMBER(Data!$O167)), (1-Data!$O167), 1) * IF(AND($K$3="Yes", ISNUMBER(Data!$Q167)), (1-Data!$Q167), 1))</f>
        <v>0</v>
      </c>
      <c r="BK167" s="3">
        <f>IF(OR(Data!BL167="", Data!$H167="", $G167=""), 0, ((Data!BL167*Data!$H167*$G167)/2000) * IF(AND(BK$5="Particulate", ISNUMBER(Data!$O167)), (1-Data!$O167), 1) * IF(AND($K$3="Yes", ISNUMBER(Data!$Q167)), (1-Data!$Q167), 1))</f>
        <v>0</v>
      </c>
      <c r="BL167" s="3">
        <f>IF(OR(Data!BM167="", Data!$H167="", $G167=""), 0, ((Data!BM167*Data!$H167*$G167)/2000) * IF(AND(BL$5="Particulate", ISNUMBER(Data!$O167)), (1-Data!$O167), 1) * IF(AND($K$3="Yes", ISNUMBER(Data!$Q167)), (1-Data!$Q167), 1))</f>
        <v>0</v>
      </c>
      <c r="BM167" s="3">
        <f>IF(OR(Data!BN167="", Data!$H167="", $G167=""), 0, ((Data!BN167*Data!$H167*$G167)/2000) * IF(AND(BM$5="Particulate", ISNUMBER(Data!$O167)), (1-Data!$O167), 1) * IF(AND($K$3="Yes", ISNUMBER(Data!$Q167)), (1-Data!$Q167), 1))</f>
        <v>0</v>
      </c>
      <c r="BN167" s="3">
        <f>IF(OR(Data!BO167="", Data!$H167="", $G167=""), 0, ((Data!BO167*Data!$H167*$G167)/2000) * IF(AND(BN$5="Particulate", ISNUMBER(Data!$O167)), (1-Data!$O167), 1) * IF(AND($K$3="Yes", ISNUMBER(Data!$Q167)), (1-Data!$Q167), 1))</f>
        <v>0</v>
      </c>
      <c r="BO167" s="3">
        <f>IF(OR(Data!BP167="", Data!$H167="", $G167=""), 0, ((Data!BP167*Data!$H167*$G167)/2000) * IF(AND(BO$5="Particulate", ISNUMBER(Data!$O167)), (1-Data!$O167), 1) * IF(AND($K$3="Yes", ISNUMBER(Data!$Q167)), (1-Data!$Q167), 1))</f>
        <v>0</v>
      </c>
      <c r="BP167" s="3">
        <f>IF(OR(Data!BQ167="", Data!$H167="", $G167=""), 0, ((Data!BQ167*Data!$H167*$G167)/2000) * IF(AND(BP$5="Particulate", ISNUMBER(Data!$O167)), (1-Data!$O167), 1) * IF(AND($K$3="Yes", ISNUMBER(Data!$Q167)), (1-Data!$Q167), 1))</f>
        <v>0</v>
      </c>
      <c r="BQ167" s="3">
        <f>IF(OR(Data!BR167="", Data!$H167="", $G167=""), 0, ((Data!BR167*Data!$H167*$G167)/2000) * IF(AND(BQ$5="Particulate", ISNUMBER(Data!$O167)), (1-Data!$O167), 1) * IF(AND($K$3="Yes", ISNUMBER(Data!$Q167)), (1-Data!$Q167), 1))</f>
        <v>0</v>
      </c>
      <c r="BR167" s="3">
        <f>IF(OR(Data!BS167="", Data!$H167="", $G167=""), 0, ((Data!BS167*Data!$H167*$G167)/2000) * IF(AND(BR$5="Particulate", ISNUMBER(Data!$O167)), (1-Data!$O167), 1) * IF(AND($K$3="Yes", ISNUMBER(Data!$Q167)), (1-Data!$Q167), 1))</f>
        <v>0</v>
      </c>
      <c r="BS167" s="3">
        <f>IF(OR(Data!BT167="", Data!$H167="", $G167=""), 0, ((Data!BT167*Data!$H167*$G167)/2000) * IF(AND(BS$5="Particulate", ISNUMBER(Data!$O167)), (1-Data!$O167), 1) * IF(AND($K$3="Yes", ISNUMBER(Data!$Q167)), (1-Data!$Q167), 1))</f>
        <v>0</v>
      </c>
      <c r="BT167" s="3">
        <f>IF(OR(Data!BU167="", Data!$H167="", $G167=""), 0, ((Data!BU167*Data!$H167*$G167)/2000) * IF(AND(BT$5="Particulate", ISNUMBER(Data!$O167)), (1-Data!$O167), 1) * IF(AND($K$3="Yes", ISNUMBER(Data!$Q167)), (1-Data!$Q167), 1))</f>
        <v>0</v>
      </c>
      <c r="BU167" s="3">
        <f>IF(OR(Data!BV167="", Data!$H167="", $G167=""), 0, ((Data!BV167*Data!$H167*$G167)/2000) * IF(AND(BU$5="Particulate", ISNUMBER(Data!$O167)), (1-Data!$O167), 1) * IF(AND($K$3="Yes", ISNUMBER(Data!$Q167)), (1-Data!$Q167), 1))</f>
        <v>0</v>
      </c>
      <c r="BV167" s="3">
        <f>IF(OR(Data!BW167="", Data!$H167="", $G167=""), 0, ((Data!BW167*Data!$H167*$G167)/2000) * IF(AND(BV$5="Particulate", ISNUMBER(Data!$O167)), (1-Data!$O167), 1) * IF(AND($K$3="Yes", ISNUMBER(Data!$Q167)), (1-Data!$Q167), 1))</f>
        <v>0</v>
      </c>
      <c r="BW167" s="3">
        <f>IF(OR(Data!BX167="", Data!$H167="", $G167=""), 0, ((Data!BX167*Data!$H167*$G167)/2000) * IF(AND(BW$5="Particulate", ISNUMBER(Data!$O167)), (1-Data!$O167), 1) * IF(AND($K$3="Yes", ISNUMBER(Data!$Q167)), (1-Data!$Q167), 1))</f>
        <v>0</v>
      </c>
      <c r="BX167" s="3">
        <f>IF(OR(Data!BY167="", Data!$H167="", $G167=""), 0, ((Data!BY167*Data!$H167*$G167)/2000) * IF(AND(BX$5="Particulate", ISNUMBER(Data!$O167)), (1-Data!$O167), 1) * IF(AND($K$3="Yes", ISNUMBER(Data!$Q167)), (1-Data!$Q167), 1))</f>
        <v>0</v>
      </c>
      <c r="BY167" s="3">
        <f>IF(OR(Data!BZ167="", Data!$H167="", $G167=""), 0, ((Data!BZ167*Data!$H167*$G167)/2000) * IF(AND(BY$5="Particulate", ISNUMBER(Data!$O167)), (1-Data!$O167), 1) * IF(AND($K$3="Yes", ISNUMBER(Data!$Q167)), (1-Data!$Q167), 1))</f>
        <v>0</v>
      </c>
      <c r="BZ167" s="3">
        <f>IF(OR(Data!CA167="", Data!$H167="", $G167=""), 0, ((Data!CA167*Data!$H167*$G167)/2000) * IF(AND(BZ$5="Particulate", ISNUMBER(Data!$O167)), (1-Data!$O167), 1) * IF(AND($K$3="Yes", ISNUMBER(Data!$Q167)), (1-Data!$Q167), 1))</f>
        <v>0</v>
      </c>
    </row>
    <row r="168" spans="1:78" x14ac:dyDescent="0.25">
      <c r="A168" s="347">
        <f>Data!A168</f>
        <v>160</v>
      </c>
      <c r="B168" s="108">
        <f>Data!B168</f>
        <v>0</v>
      </c>
      <c r="C168" s="108">
        <f>Data!C168</f>
        <v>0</v>
      </c>
      <c r="D168" s="108">
        <f>Data!D168</f>
        <v>0</v>
      </c>
      <c r="E168" s="108">
        <f>Data!E168</f>
        <v>0</v>
      </c>
      <c r="F168" s="108">
        <f>Data!F168</f>
        <v>0</v>
      </c>
      <c r="G168" s="189"/>
      <c r="Q168" s="365">
        <f>IF(ISNUMBER(Data!$K168), (Data!$K168*$G168)/2000, IF(AND(ISNUMBER(Data!$H168), ISNUMBER(Data!$I168)), (Data!$H168*Data!$I168*$G168)/2000, 0))</f>
        <v>0</v>
      </c>
      <c r="R168" s="17">
        <f>IF(ISNUMBER(Data!$L168), (Data!$L168*$G168)/2000, IF(AND(ISNUMBER(Data!$H168), ISNUMBER(Data!$J168)), (Data!$H168*Data!$J168*$G168)/2000, 0)) * IF(ISNUMBER(Data!$O168), 1-Data!$O168, 1) * IF(AND($K$3="yes",ISNUMBER(Data!$Q168)),(1-Data!$Q168),1)</f>
        <v>0</v>
      </c>
      <c r="S168" s="3">
        <f>IF(OR(Data!T168="", Data!$H168="", $G168=""), 0, ((Data!T168*Data!$H168*$G168)/2000) * IF(AND(S$5="Particulate", ISNUMBER(Data!$O168)), (1-Data!$O168), 1) * IF(AND($K$3="Yes", ISNUMBER(Data!$Q168)), (1-Data!$Q168), 1))</f>
        <v>0</v>
      </c>
      <c r="T168" s="3">
        <f>IF(OR(Data!U168="", Data!$H168="", $G168=""), 0, ((Data!U168*Data!$H168*$G168)/2000) * IF(AND(T$5="Particulate", ISNUMBER(Data!$O168)), (1-Data!$O168), 1) * IF(AND($K$3="Yes", ISNUMBER(Data!$Q168)), (1-Data!$Q168), 1))</f>
        <v>0</v>
      </c>
      <c r="U168" s="3">
        <f>IF(OR(Data!V168="", Data!$H168="", $G168=""), 0, ((Data!V168*Data!$H168*$G168)/2000) * IF(AND(U$5="Particulate", ISNUMBER(Data!$O168)), (1-Data!$O168), 1) * IF(AND($K$3="Yes", ISNUMBER(Data!$Q168)), (1-Data!$Q168), 1))</f>
        <v>0</v>
      </c>
      <c r="V168" s="3">
        <f>IF(OR(Data!W168="", Data!$H168="", $G168=""), 0, ((Data!W168*Data!$H168*$G168)/2000) * IF(AND(V$5="Particulate", ISNUMBER(Data!$O168)), (1-Data!$O168), 1) * IF(AND($K$3="Yes", ISNUMBER(Data!$Q168)), (1-Data!$Q168), 1))</f>
        <v>0</v>
      </c>
      <c r="W168" s="3">
        <f>IF(OR(Data!X168="", Data!$H168="", $G168=""), 0, ((Data!X168*Data!$H168*$G168)/2000) * IF(AND(W$5="Particulate", ISNUMBER(Data!$O168)), (1-Data!$O168), 1) * IF(AND($K$3="Yes", ISNUMBER(Data!$Q168)), (1-Data!$Q168), 1))</f>
        <v>0</v>
      </c>
      <c r="X168" s="3">
        <f>IF(OR(Data!Y168="", Data!$H168="", $G168=""), 0, ((Data!Y168*Data!$H168*$G168)/2000) * IF(AND(X$5="Particulate", ISNUMBER(Data!$O168)), (1-Data!$O168), 1) * IF(AND($K$3="Yes", ISNUMBER(Data!$Q168)), (1-Data!$Q168), 1))</f>
        <v>0</v>
      </c>
      <c r="Y168" s="3">
        <f>IF(OR(Data!Z168="", Data!$H168="", $G168=""), 0, ((Data!Z168*Data!$H168*$G168)/2000) * IF(AND(Y$5="Particulate", ISNUMBER(Data!$O168)), (1-Data!$O168), 1) * IF(AND($K$3="Yes", ISNUMBER(Data!$Q168)), (1-Data!$Q168), 1))</f>
        <v>0</v>
      </c>
      <c r="Z168" s="3">
        <f>IF(OR(Data!AA168="", Data!$H168="", $G168=""), 0, ((Data!AA168*Data!$H168*$G168)/2000) * IF(AND(Z$5="Particulate", ISNUMBER(Data!$O168)), (1-Data!$O168), 1) * IF(AND($K$3="Yes", ISNUMBER(Data!$Q168)), (1-Data!$Q168), 1))</f>
        <v>0</v>
      </c>
      <c r="AA168" s="3">
        <f>IF(OR(Data!AB168="", Data!$H168="", $G168=""), 0, ((Data!AB168*Data!$H168*$G168)/2000) * IF(AND(AA$5="Particulate", ISNUMBER(Data!$O168)), (1-Data!$O168), 1) * IF(AND($K$3="Yes", ISNUMBER(Data!$Q168)), (1-Data!$Q168), 1))</f>
        <v>0</v>
      </c>
      <c r="AB168" s="3">
        <f>IF(OR(Data!AC168="", Data!$H168="", $G168=""), 0, ((Data!AC168*Data!$H168*$G168)/2000) * IF(AND(AB$5="Particulate", ISNUMBER(Data!$O168)), (1-Data!$O168), 1) * IF(AND($K$3="Yes", ISNUMBER(Data!$Q168)), (1-Data!$Q168), 1))</f>
        <v>0</v>
      </c>
      <c r="AC168" s="3">
        <f>IF(OR(Data!AD168="", Data!$H168="", $G168=""), 0, ((Data!AD168*Data!$H168*$G168)/2000) * IF(AND(AC$5="Particulate", ISNUMBER(Data!$O168)), (1-Data!$O168), 1) * IF(AND($K$3="Yes", ISNUMBER(Data!$Q168)), (1-Data!$Q168), 1))</f>
        <v>0</v>
      </c>
      <c r="AD168" s="3">
        <f>IF(OR(Data!AE168="", Data!$H168="", $G168=""), 0, ((Data!AE168*Data!$H168*$G168)/2000) * IF(AND(AD$5="Particulate", ISNUMBER(Data!$O168)), (1-Data!$O168), 1) * IF(AND($K$3="Yes", ISNUMBER(Data!$Q168)), (1-Data!$Q168), 1))</f>
        <v>0</v>
      </c>
      <c r="AE168" s="3">
        <f>IF(OR(Data!AF168="", Data!$H168="", $G168=""), 0, ((Data!AF168*Data!$H168*$G168)/2000) * IF(AND(AE$5="Particulate", ISNUMBER(Data!$O168)), (1-Data!$O168), 1) * IF(AND($K$3="Yes", ISNUMBER(Data!$Q168)), (1-Data!$Q168), 1))</f>
        <v>0</v>
      </c>
      <c r="AF168" s="3">
        <f>IF(OR(Data!AG168="", Data!$H168="", $G168=""), 0, ((Data!AG168*Data!$H168*$G168)/2000) * IF(AND(AF$5="Particulate", ISNUMBER(Data!$O168)), (1-Data!$O168), 1) * IF(AND($K$3="Yes", ISNUMBER(Data!$Q168)), (1-Data!$Q168), 1))</f>
        <v>0</v>
      </c>
      <c r="AG168" s="3">
        <f>IF(OR(Data!AH168="", Data!$H168="", $G168=""), 0, ((Data!AH168*Data!$H168*$G168)/2000) * IF(AND(AG$5="Particulate", ISNUMBER(Data!$O168)), (1-Data!$O168), 1) * IF(AND($K$3="Yes", ISNUMBER(Data!$Q168)), (1-Data!$Q168), 1))</f>
        <v>0</v>
      </c>
      <c r="AH168" s="3">
        <f>IF(OR(Data!AI168="", Data!$H168="", $G168=""), 0, ((Data!AI168*Data!$H168*$G168)/2000) * IF(AND(AH$5="Particulate", ISNUMBER(Data!$O168)), (1-Data!$O168), 1) * IF(AND($K$3="Yes", ISNUMBER(Data!$Q168)), (1-Data!$Q168), 1))</f>
        <v>0</v>
      </c>
      <c r="AI168" s="3">
        <f>IF(OR(Data!AJ168="", Data!$H168="", $G168=""), 0, ((Data!AJ168*Data!$H168*$G168)/2000) * IF(AND(AI$5="Particulate", ISNUMBER(Data!$O168)), (1-Data!$O168), 1) * IF(AND($K$3="Yes", ISNUMBER(Data!$Q168)), (1-Data!$Q168), 1))</f>
        <v>0</v>
      </c>
      <c r="AJ168" s="3">
        <f>IF(OR(Data!AK168="", Data!$H168="", $G168=""), 0, ((Data!AK168*Data!$H168*$G168)/2000) * IF(AND(AJ$5="Particulate", ISNUMBER(Data!$O168)), (1-Data!$O168), 1) * IF(AND($K$3="Yes", ISNUMBER(Data!$Q168)), (1-Data!$Q168), 1))</f>
        <v>0</v>
      </c>
      <c r="AK168" s="3">
        <f>IF(OR(Data!AL168="", Data!$H168="", $G168=""), 0, ((Data!AL168*Data!$H168*$G168)/2000) * IF(AND(AK$5="Particulate", ISNUMBER(Data!$O168)), (1-Data!$O168), 1) * IF(AND($K$3="Yes", ISNUMBER(Data!$Q168)), (1-Data!$Q168), 1))</f>
        <v>0</v>
      </c>
      <c r="AL168" s="3">
        <f>IF(OR(Data!AM168="", Data!$H168="", $G168=""), 0, ((Data!AM168*Data!$H168*$G168)/2000) * IF(AND(AL$5="Particulate", ISNUMBER(Data!$O168)), (1-Data!$O168), 1) * IF(AND($K$3="Yes", ISNUMBER(Data!$Q168)), (1-Data!$Q168), 1))</f>
        <v>0</v>
      </c>
      <c r="AM168" s="3">
        <f>IF(OR(Data!AN168="", Data!$H168="", $G168=""), 0, ((Data!AN168*Data!$H168*$G168)/2000) * IF(AND(AM$5="Particulate", ISNUMBER(Data!$O168)), (1-Data!$O168), 1) * IF(AND($K$3="Yes", ISNUMBER(Data!$Q168)), (1-Data!$Q168), 1))</f>
        <v>0</v>
      </c>
      <c r="AN168" s="3">
        <f>IF(OR(Data!AO168="", Data!$H168="", $G168=""), 0, ((Data!AO168*Data!$H168*$G168)/2000) * IF(AND(AN$5="Particulate", ISNUMBER(Data!$O168)), (1-Data!$O168), 1) * IF(AND($K$3="Yes", ISNUMBER(Data!$Q168)), (1-Data!$Q168), 1))</f>
        <v>0</v>
      </c>
      <c r="AO168" s="3">
        <f>IF(OR(Data!AP168="", Data!$H168="", $G168=""), 0, ((Data!AP168*Data!$H168*$G168)/2000) * IF(AND(AO$5="Particulate", ISNUMBER(Data!$O168)), (1-Data!$O168), 1) * IF(AND($K$3="Yes", ISNUMBER(Data!$Q168)), (1-Data!$Q168), 1))</f>
        <v>0</v>
      </c>
      <c r="AP168" s="3">
        <f>IF(OR(Data!AQ168="", Data!$H168="", $G168=""), 0, ((Data!AQ168*Data!$H168*$G168)/2000) * IF(AND(AP$5="Particulate", ISNUMBER(Data!$O168)), (1-Data!$O168), 1) * IF(AND($K$3="Yes", ISNUMBER(Data!$Q168)), (1-Data!$Q168), 1))</f>
        <v>0</v>
      </c>
      <c r="AQ168" s="3">
        <f>IF(OR(Data!AR168="", Data!$H168="", $G168=""), 0, ((Data!AR168*Data!$H168*$G168)/2000) * IF(AND(AQ$5="Particulate", ISNUMBER(Data!$O168)), (1-Data!$O168), 1) * IF(AND($K$3="Yes", ISNUMBER(Data!$Q168)), (1-Data!$Q168), 1))</f>
        <v>0</v>
      </c>
      <c r="AR168" s="3">
        <f>IF(OR(Data!AS168="", Data!$H168="", $G168=""), 0, ((Data!AS168*Data!$H168*$G168)/2000) * IF(AND(AR$5="Particulate", ISNUMBER(Data!$O168)), (1-Data!$O168), 1) * IF(AND($K$3="Yes", ISNUMBER(Data!$Q168)), (1-Data!$Q168), 1))</f>
        <v>0</v>
      </c>
      <c r="AS168" s="3">
        <f>IF(OR(Data!AT168="", Data!$H168="", $G168=""), 0, ((Data!AT168*Data!$H168*$G168)/2000) * IF(AND(AS$5="Particulate", ISNUMBER(Data!$O168)), (1-Data!$O168), 1) * IF(AND($K$3="Yes", ISNUMBER(Data!$Q168)), (1-Data!$Q168), 1))</f>
        <v>0</v>
      </c>
      <c r="AT168" s="3">
        <f>IF(OR(Data!AU168="", Data!$H168="", $G168=""), 0, ((Data!AU168*Data!$H168*$G168)/2000) * IF(AND(AT$5="Particulate", ISNUMBER(Data!$O168)), (1-Data!$O168), 1) * IF(AND($K$3="Yes", ISNUMBER(Data!$Q168)), (1-Data!$Q168), 1))</f>
        <v>0</v>
      </c>
      <c r="AU168" s="3">
        <f>IF(OR(Data!AV168="", Data!$H168="", $G168=""), 0, ((Data!AV168*Data!$H168*$G168)/2000) * IF(AND(AU$5="Particulate", ISNUMBER(Data!$O168)), (1-Data!$O168), 1) * IF(AND($K$3="Yes", ISNUMBER(Data!$Q168)), (1-Data!$Q168), 1))</f>
        <v>0</v>
      </c>
      <c r="AV168" s="3">
        <f>IF(OR(Data!AW168="", Data!$H168="", $G168=""), 0, ((Data!AW168*Data!$H168*$G168)/2000) * IF(AND(AV$5="Particulate", ISNUMBER(Data!$O168)), (1-Data!$O168), 1) * IF(AND($K$3="Yes", ISNUMBER(Data!$Q168)), (1-Data!$Q168), 1))</f>
        <v>0</v>
      </c>
      <c r="AW168" s="3">
        <f>IF(OR(Data!AX168="", Data!$H168="", $G168=""), 0, ((Data!AX168*Data!$H168*$G168)/2000) * IF(AND(AW$5="Particulate", ISNUMBER(Data!$O168)), (1-Data!$O168), 1) * IF(AND($K$3="Yes", ISNUMBER(Data!$Q168)), (1-Data!$Q168), 1))</f>
        <v>0</v>
      </c>
      <c r="AX168" s="3">
        <f>IF(OR(Data!AY168="", Data!$H168="", $G168=""), 0, ((Data!AY168*Data!$H168*$G168)/2000) * IF(AND(AX$5="Particulate", ISNUMBER(Data!$O168)), (1-Data!$O168), 1) * IF(AND($K$3="Yes", ISNUMBER(Data!$Q168)), (1-Data!$Q168), 1))</f>
        <v>0</v>
      </c>
      <c r="AY168" s="3">
        <f>IF(OR(Data!AZ168="", Data!$H168="", $G168=""), 0, ((Data!AZ168*Data!$H168*$G168)/2000) * IF(AND(AY$5="Particulate", ISNUMBER(Data!$O168)), (1-Data!$O168), 1) * IF(AND($K$3="Yes", ISNUMBER(Data!$Q168)), (1-Data!$Q168), 1))</f>
        <v>0</v>
      </c>
      <c r="AZ168" s="3">
        <f>IF(OR(Data!BA168="", Data!$H168="", $G168=""), 0, ((Data!BA168*Data!$H168*$G168)/2000) * IF(AND(AZ$5="Particulate", ISNUMBER(Data!$O168)), (1-Data!$O168), 1) * IF(AND($K$3="Yes", ISNUMBER(Data!$Q168)), (1-Data!$Q168), 1))</f>
        <v>0</v>
      </c>
      <c r="BA168" s="3">
        <f>IF(OR(Data!BB168="", Data!$H168="", $G168=""), 0, ((Data!BB168*Data!$H168*$G168)/2000) * IF(AND(BA$5="Particulate", ISNUMBER(Data!$O168)), (1-Data!$O168), 1) * IF(AND($K$3="Yes", ISNUMBER(Data!$Q168)), (1-Data!$Q168), 1))</f>
        <v>0</v>
      </c>
      <c r="BB168" s="3">
        <f>IF(OR(Data!BC168="", Data!$H168="", $G168=""), 0, ((Data!BC168*Data!$H168*$G168)/2000) * IF(AND(BB$5="Particulate", ISNUMBER(Data!$O168)), (1-Data!$O168), 1) * IF(AND($K$3="Yes", ISNUMBER(Data!$Q168)), (1-Data!$Q168), 1))</f>
        <v>0</v>
      </c>
      <c r="BC168" s="3">
        <f>IF(OR(Data!BD168="", Data!$H168="", $G168=""), 0, ((Data!BD168*Data!$H168*$G168)/2000) * IF(AND(BC$5="Particulate", ISNUMBER(Data!$O168)), (1-Data!$O168), 1) * IF(AND($K$3="Yes", ISNUMBER(Data!$Q168)), (1-Data!$Q168), 1))</f>
        <v>0</v>
      </c>
      <c r="BD168" s="3">
        <f>IF(OR(Data!BE168="", Data!$H168="", $G168=""), 0, ((Data!BE168*Data!$H168*$G168)/2000) * IF(AND(BD$5="Particulate", ISNUMBER(Data!$O168)), (1-Data!$O168), 1) * IF(AND($K$3="Yes", ISNUMBER(Data!$Q168)), (1-Data!$Q168), 1))</f>
        <v>0</v>
      </c>
      <c r="BE168" s="3">
        <f>IF(OR(Data!BF168="", Data!$H168="", $G168=""), 0, ((Data!BF168*Data!$H168*$G168)/2000) * IF(AND(BE$5="Particulate", ISNUMBER(Data!$O168)), (1-Data!$O168), 1) * IF(AND($K$3="Yes", ISNUMBER(Data!$Q168)), (1-Data!$Q168), 1))</f>
        <v>0</v>
      </c>
      <c r="BF168" s="3">
        <f>IF(OR(Data!BG168="", Data!$H168="", $G168=""), 0, ((Data!BG168*Data!$H168*$G168)/2000) * IF(AND(BF$5="Particulate", ISNUMBER(Data!$O168)), (1-Data!$O168), 1) * IF(AND($K$3="Yes", ISNUMBER(Data!$Q168)), (1-Data!$Q168), 1))</f>
        <v>0</v>
      </c>
      <c r="BG168" s="3">
        <f>IF(OR(Data!BH168="", Data!$H168="", $G168=""), 0, ((Data!BH168*Data!$H168*$G168)/2000) * IF(AND(BG$5="Particulate", ISNUMBER(Data!$O168)), (1-Data!$O168), 1) * IF(AND($K$3="Yes", ISNUMBER(Data!$Q168)), (1-Data!$Q168), 1))</f>
        <v>0</v>
      </c>
      <c r="BH168" s="3">
        <f>IF(OR(Data!BI168="", Data!$H168="", $G168=""), 0, ((Data!BI168*Data!$H168*$G168)/2000) * IF(AND(BH$5="Particulate", ISNUMBER(Data!$O168)), (1-Data!$O168), 1) * IF(AND($K$3="Yes", ISNUMBER(Data!$Q168)), (1-Data!$Q168), 1))</f>
        <v>0</v>
      </c>
      <c r="BI168" s="3">
        <f>IF(OR(Data!BJ168="", Data!$H168="", $G168=""), 0, ((Data!BJ168*Data!$H168*$G168)/2000) * IF(AND(BI$5="Particulate", ISNUMBER(Data!$O168)), (1-Data!$O168), 1) * IF(AND($K$3="Yes", ISNUMBER(Data!$Q168)), (1-Data!$Q168), 1))</f>
        <v>0</v>
      </c>
      <c r="BJ168" s="3">
        <f>IF(OR(Data!BK168="", Data!$H168="", $G168=""), 0, ((Data!BK168*Data!$H168*$G168)/2000) * IF(AND(BJ$5="Particulate", ISNUMBER(Data!$O168)), (1-Data!$O168), 1) * IF(AND($K$3="Yes", ISNUMBER(Data!$Q168)), (1-Data!$Q168), 1))</f>
        <v>0</v>
      </c>
      <c r="BK168" s="3">
        <f>IF(OR(Data!BL168="", Data!$H168="", $G168=""), 0, ((Data!BL168*Data!$H168*$G168)/2000) * IF(AND(BK$5="Particulate", ISNUMBER(Data!$O168)), (1-Data!$O168), 1) * IF(AND($K$3="Yes", ISNUMBER(Data!$Q168)), (1-Data!$Q168), 1))</f>
        <v>0</v>
      </c>
      <c r="BL168" s="3">
        <f>IF(OR(Data!BM168="", Data!$H168="", $G168=""), 0, ((Data!BM168*Data!$H168*$G168)/2000) * IF(AND(BL$5="Particulate", ISNUMBER(Data!$O168)), (1-Data!$O168), 1) * IF(AND($K$3="Yes", ISNUMBER(Data!$Q168)), (1-Data!$Q168), 1))</f>
        <v>0</v>
      </c>
      <c r="BM168" s="3">
        <f>IF(OR(Data!BN168="", Data!$H168="", $G168=""), 0, ((Data!BN168*Data!$H168*$G168)/2000) * IF(AND(BM$5="Particulate", ISNUMBER(Data!$O168)), (1-Data!$O168), 1) * IF(AND($K$3="Yes", ISNUMBER(Data!$Q168)), (1-Data!$Q168), 1))</f>
        <v>0</v>
      </c>
      <c r="BN168" s="3">
        <f>IF(OR(Data!BO168="", Data!$H168="", $G168=""), 0, ((Data!BO168*Data!$H168*$G168)/2000) * IF(AND(BN$5="Particulate", ISNUMBER(Data!$O168)), (1-Data!$O168), 1) * IF(AND($K$3="Yes", ISNUMBER(Data!$Q168)), (1-Data!$Q168), 1))</f>
        <v>0</v>
      </c>
      <c r="BO168" s="3">
        <f>IF(OR(Data!BP168="", Data!$H168="", $G168=""), 0, ((Data!BP168*Data!$H168*$G168)/2000) * IF(AND(BO$5="Particulate", ISNUMBER(Data!$O168)), (1-Data!$O168), 1) * IF(AND($K$3="Yes", ISNUMBER(Data!$Q168)), (1-Data!$Q168), 1))</f>
        <v>0</v>
      </c>
      <c r="BP168" s="3">
        <f>IF(OR(Data!BQ168="", Data!$H168="", $G168=""), 0, ((Data!BQ168*Data!$H168*$G168)/2000) * IF(AND(BP$5="Particulate", ISNUMBER(Data!$O168)), (1-Data!$O168), 1) * IF(AND($K$3="Yes", ISNUMBER(Data!$Q168)), (1-Data!$Q168), 1))</f>
        <v>0</v>
      </c>
      <c r="BQ168" s="3">
        <f>IF(OR(Data!BR168="", Data!$H168="", $G168=""), 0, ((Data!BR168*Data!$H168*$G168)/2000) * IF(AND(BQ$5="Particulate", ISNUMBER(Data!$O168)), (1-Data!$O168), 1) * IF(AND($K$3="Yes", ISNUMBER(Data!$Q168)), (1-Data!$Q168), 1))</f>
        <v>0</v>
      </c>
      <c r="BR168" s="3">
        <f>IF(OR(Data!BS168="", Data!$H168="", $G168=""), 0, ((Data!BS168*Data!$H168*$G168)/2000) * IF(AND(BR$5="Particulate", ISNUMBER(Data!$O168)), (1-Data!$O168), 1) * IF(AND($K$3="Yes", ISNUMBER(Data!$Q168)), (1-Data!$Q168), 1))</f>
        <v>0</v>
      </c>
      <c r="BS168" s="3">
        <f>IF(OR(Data!BT168="", Data!$H168="", $G168=""), 0, ((Data!BT168*Data!$H168*$G168)/2000) * IF(AND(BS$5="Particulate", ISNUMBER(Data!$O168)), (1-Data!$O168), 1) * IF(AND($K$3="Yes", ISNUMBER(Data!$Q168)), (1-Data!$Q168), 1))</f>
        <v>0</v>
      </c>
      <c r="BT168" s="3">
        <f>IF(OR(Data!BU168="", Data!$H168="", $G168=""), 0, ((Data!BU168*Data!$H168*$G168)/2000) * IF(AND(BT$5="Particulate", ISNUMBER(Data!$O168)), (1-Data!$O168), 1) * IF(AND($K$3="Yes", ISNUMBER(Data!$Q168)), (1-Data!$Q168), 1))</f>
        <v>0</v>
      </c>
      <c r="BU168" s="3">
        <f>IF(OR(Data!BV168="", Data!$H168="", $G168=""), 0, ((Data!BV168*Data!$H168*$G168)/2000) * IF(AND(BU$5="Particulate", ISNUMBER(Data!$O168)), (1-Data!$O168), 1) * IF(AND($K$3="Yes", ISNUMBER(Data!$Q168)), (1-Data!$Q168), 1))</f>
        <v>0</v>
      </c>
      <c r="BV168" s="3">
        <f>IF(OR(Data!BW168="", Data!$H168="", $G168=""), 0, ((Data!BW168*Data!$H168*$G168)/2000) * IF(AND(BV$5="Particulate", ISNUMBER(Data!$O168)), (1-Data!$O168), 1) * IF(AND($K$3="Yes", ISNUMBER(Data!$Q168)), (1-Data!$Q168), 1))</f>
        <v>0</v>
      </c>
      <c r="BW168" s="3">
        <f>IF(OR(Data!BX168="", Data!$H168="", $G168=""), 0, ((Data!BX168*Data!$H168*$G168)/2000) * IF(AND(BW$5="Particulate", ISNUMBER(Data!$O168)), (1-Data!$O168), 1) * IF(AND($K$3="Yes", ISNUMBER(Data!$Q168)), (1-Data!$Q168), 1))</f>
        <v>0</v>
      </c>
      <c r="BX168" s="3">
        <f>IF(OR(Data!BY168="", Data!$H168="", $G168=""), 0, ((Data!BY168*Data!$H168*$G168)/2000) * IF(AND(BX$5="Particulate", ISNUMBER(Data!$O168)), (1-Data!$O168), 1) * IF(AND($K$3="Yes", ISNUMBER(Data!$Q168)), (1-Data!$Q168), 1))</f>
        <v>0</v>
      </c>
      <c r="BY168" s="3">
        <f>IF(OR(Data!BZ168="", Data!$H168="", $G168=""), 0, ((Data!BZ168*Data!$H168*$G168)/2000) * IF(AND(BY$5="Particulate", ISNUMBER(Data!$O168)), (1-Data!$O168), 1) * IF(AND($K$3="Yes", ISNUMBER(Data!$Q168)), (1-Data!$Q168), 1))</f>
        <v>0</v>
      </c>
      <c r="BZ168" s="3">
        <f>IF(OR(Data!CA168="", Data!$H168="", $G168=""), 0, ((Data!CA168*Data!$H168*$G168)/2000) * IF(AND(BZ$5="Particulate", ISNUMBER(Data!$O168)), (1-Data!$O168), 1) * IF(AND($K$3="Yes", ISNUMBER(Data!$Q168)), (1-Data!$Q168), 1))</f>
        <v>0</v>
      </c>
    </row>
    <row r="169" spans="1:78" x14ac:dyDescent="0.25">
      <c r="A169" s="347">
        <f>Data!A169</f>
        <v>161</v>
      </c>
      <c r="B169" s="108">
        <f>Data!B169</f>
        <v>0</v>
      </c>
      <c r="C169" s="108">
        <f>Data!C169</f>
        <v>0</v>
      </c>
      <c r="D169" s="108">
        <f>Data!D169</f>
        <v>0</v>
      </c>
      <c r="E169" s="108">
        <f>Data!E169</f>
        <v>0</v>
      </c>
      <c r="F169" s="108">
        <f>Data!F169</f>
        <v>0</v>
      </c>
      <c r="G169" s="189"/>
      <c r="Q169" s="365">
        <f>IF(ISNUMBER(Data!$K169), (Data!$K169*$G169)/2000, IF(AND(ISNUMBER(Data!$H169), ISNUMBER(Data!$I169)), (Data!$H169*Data!$I169*$G169)/2000, 0))</f>
        <v>0</v>
      </c>
      <c r="R169" s="17">
        <f>IF(ISNUMBER(Data!$L169), (Data!$L169*$G169)/2000, IF(AND(ISNUMBER(Data!$H169), ISNUMBER(Data!$J169)), (Data!$H169*Data!$J169*$G169)/2000, 0)) * IF(ISNUMBER(Data!$O169), 1-Data!$O169, 1) * IF(AND($K$3="yes",ISNUMBER(Data!$Q169)),(1-Data!$Q169),1)</f>
        <v>0</v>
      </c>
      <c r="S169" s="3">
        <f>IF(OR(Data!T169="", Data!$H169="", $G169=""), 0, ((Data!T169*Data!$H169*$G169)/2000) * IF(AND(S$5="Particulate", ISNUMBER(Data!$O169)), (1-Data!$O169), 1) * IF(AND($K$3="Yes", ISNUMBER(Data!$Q169)), (1-Data!$Q169), 1))</f>
        <v>0</v>
      </c>
      <c r="T169" s="3">
        <f>IF(OR(Data!U169="", Data!$H169="", $G169=""), 0, ((Data!U169*Data!$H169*$G169)/2000) * IF(AND(T$5="Particulate", ISNUMBER(Data!$O169)), (1-Data!$O169), 1) * IF(AND($K$3="Yes", ISNUMBER(Data!$Q169)), (1-Data!$Q169), 1))</f>
        <v>0</v>
      </c>
      <c r="U169" s="3">
        <f>IF(OR(Data!V169="", Data!$H169="", $G169=""), 0, ((Data!V169*Data!$H169*$G169)/2000) * IF(AND(U$5="Particulate", ISNUMBER(Data!$O169)), (1-Data!$O169), 1) * IF(AND($K$3="Yes", ISNUMBER(Data!$Q169)), (1-Data!$Q169), 1))</f>
        <v>0</v>
      </c>
      <c r="V169" s="3">
        <f>IF(OR(Data!W169="", Data!$H169="", $G169=""), 0, ((Data!W169*Data!$H169*$G169)/2000) * IF(AND(V$5="Particulate", ISNUMBER(Data!$O169)), (1-Data!$O169), 1) * IF(AND($K$3="Yes", ISNUMBER(Data!$Q169)), (1-Data!$Q169), 1))</f>
        <v>0</v>
      </c>
      <c r="W169" s="3">
        <f>IF(OR(Data!X169="", Data!$H169="", $G169=""), 0, ((Data!X169*Data!$H169*$G169)/2000) * IF(AND(W$5="Particulate", ISNUMBER(Data!$O169)), (1-Data!$O169), 1) * IF(AND($K$3="Yes", ISNUMBER(Data!$Q169)), (1-Data!$Q169), 1))</f>
        <v>0</v>
      </c>
      <c r="X169" s="3">
        <f>IF(OR(Data!Y169="", Data!$H169="", $G169=""), 0, ((Data!Y169*Data!$H169*$G169)/2000) * IF(AND(X$5="Particulate", ISNUMBER(Data!$O169)), (1-Data!$O169), 1) * IF(AND($K$3="Yes", ISNUMBER(Data!$Q169)), (1-Data!$Q169), 1))</f>
        <v>0</v>
      </c>
      <c r="Y169" s="3">
        <f>IF(OR(Data!Z169="", Data!$H169="", $G169=""), 0, ((Data!Z169*Data!$H169*$G169)/2000) * IF(AND(Y$5="Particulate", ISNUMBER(Data!$O169)), (1-Data!$O169), 1) * IF(AND($K$3="Yes", ISNUMBER(Data!$Q169)), (1-Data!$Q169), 1))</f>
        <v>0</v>
      </c>
      <c r="Z169" s="3">
        <f>IF(OR(Data!AA169="", Data!$H169="", $G169=""), 0, ((Data!AA169*Data!$H169*$G169)/2000) * IF(AND(Z$5="Particulate", ISNUMBER(Data!$O169)), (1-Data!$O169), 1) * IF(AND($K$3="Yes", ISNUMBER(Data!$Q169)), (1-Data!$Q169), 1))</f>
        <v>0</v>
      </c>
      <c r="AA169" s="3">
        <f>IF(OR(Data!AB169="", Data!$H169="", $G169=""), 0, ((Data!AB169*Data!$H169*$G169)/2000) * IF(AND(AA$5="Particulate", ISNUMBER(Data!$O169)), (1-Data!$O169), 1) * IF(AND($K$3="Yes", ISNUMBER(Data!$Q169)), (1-Data!$Q169), 1))</f>
        <v>0</v>
      </c>
      <c r="AB169" s="3">
        <f>IF(OR(Data!AC169="", Data!$H169="", $G169=""), 0, ((Data!AC169*Data!$H169*$G169)/2000) * IF(AND(AB$5="Particulate", ISNUMBER(Data!$O169)), (1-Data!$O169), 1) * IF(AND($K$3="Yes", ISNUMBER(Data!$Q169)), (1-Data!$Q169), 1))</f>
        <v>0</v>
      </c>
      <c r="AC169" s="3">
        <f>IF(OR(Data!AD169="", Data!$H169="", $G169=""), 0, ((Data!AD169*Data!$H169*$G169)/2000) * IF(AND(AC$5="Particulate", ISNUMBER(Data!$O169)), (1-Data!$O169), 1) * IF(AND($K$3="Yes", ISNUMBER(Data!$Q169)), (1-Data!$Q169), 1))</f>
        <v>0</v>
      </c>
      <c r="AD169" s="3">
        <f>IF(OR(Data!AE169="", Data!$H169="", $G169=""), 0, ((Data!AE169*Data!$H169*$G169)/2000) * IF(AND(AD$5="Particulate", ISNUMBER(Data!$O169)), (1-Data!$O169), 1) * IF(AND($K$3="Yes", ISNUMBER(Data!$Q169)), (1-Data!$Q169), 1))</f>
        <v>0</v>
      </c>
      <c r="AE169" s="3">
        <f>IF(OR(Data!AF169="", Data!$H169="", $G169=""), 0, ((Data!AF169*Data!$H169*$G169)/2000) * IF(AND(AE$5="Particulate", ISNUMBER(Data!$O169)), (1-Data!$O169), 1) * IF(AND($K$3="Yes", ISNUMBER(Data!$Q169)), (1-Data!$Q169), 1))</f>
        <v>0</v>
      </c>
      <c r="AF169" s="3">
        <f>IF(OR(Data!AG169="", Data!$H169="", $G169=""), 0, ((Data!AG169*Data!$H169*$G169)/2000) * IF(AND(AF$5="Particulate", ISNUMBER(Data!$O169)), (1-Data!$O169), 1) * IF(AND($K$3="Yes", ISNUMBER(Data!$Q169)), (1-Data!$Q169), 1))</f>
        <v>0</v>
      </c>
      <c r="AG169" s="3">
        <f>IF(OR(Data!AH169="", Data!$H169="", $G169=""), 0, ((Data!AH169*Data!$H169*$G169)/2000) * IF(AND(AG$5="Particulate", ISNUMBER(Data!$O169)), (1-Data!$O169), 1) * IF(AND($K$3="Yes", ISNUMBER(Data!$Q169)), (1-Data!$Q169), 1))</f>
        <v>0</v>
      </c>
      <c r="AH169" s="3">
        <f>IF(OR(Data!AI169="", Data!$H169="", $G169=""), 0, ((Data!AI169*Data!$H169*$G169)/2000) * IF(AND(AH$5="Particulate", ISNUMBER(Data!$O169)), (1-Data!$O169), 1) * IF(AND($K$3="Yes", ISNUMBER(Data!$Q169)), (1-Data!$Q169), 1))</f>
        <v>0</v>
      </c>
      <c r="AI169" s="3">
        <f>IF(OR(Data!AJ169="", Data!$H169="", $G169=""), 0, ((Data!AJ169*Data!$H169*$G169)/2000) * IF(AND(AI$5="Particulate", ISNUMBER(Data!$O169)), (1-Data!$O169), 1) * IF(AND($K$3="Yes", ISNUMBER(Data!$Q169)), (1-Data!$Q169), 1))</f>
        <v>0</v>
      </c>
      <c r="AJ169" s="3">
        <f>IF(OR(Data!AK169="", Data!$H169="", $G169=""), 0, ((Data!AK169*Data!$H169*$G169)/2000) * IF(AND(AJ$5="Particulate", ISNUMBER(Data!$O169)), (1-Data!$O169), 1) * IF(AND($K$3="Yes", ISNUMBER(Data!$Q169)), (1-Data!$Q169), 1))</f>
        <v>0</v>
      </c>
      <c r="AK169" s="3">
        <f>IF(OR(Data!AL169="", Data!$H169="", $G169=""), 0, ((Data!AL169*Data!$H169*$G169)/2000) * IF(AND(AK$5="Particulate", ISNUMBER(Data!$O169)), (1-Data!$O169), 1) * IF(AND($K$3="Yes", ISNUMBER(Data!$Q169)), (1-Data!$Q169), 1))</f>
        <v>0</v>
      </c>
      <c r="AL169" s="3">
        <f>IF(OR(Data!AM169="", Data!$H169="", $G169=""), 0, ((Data!AM169*Data!$H169*$G169)/2000) * IF(AND(AL$5="Particulate", ISNUMBER(Data!$O169)), (1-Data!$O169), 1) * IF(AND($K$3="Yes", ISNUMBER(Data!$Q169)), (1-Data!$Q169), 1))</f>
        <v>0</v>
      </c>
      <c r="AM169" s="3">
        <f>IF(OR(Data!AN169="", Data!$H169="", $G169=""), 0, ((Data!AN169*Data!$H169*$G169)/2000) * IF(AND(AM$5="Particulate", ISNUMBER(Data!$O169)), (1-Data!$O169), 1) * IF(AND($K$3="Yes", ISNUMBER(Data!$Q169)), (1-Data!$Q169), 1))</f>
        <v>0</v>
      </c>
      <c r="AN169" s="3">
        <f>IF(OR(Data!AO169="", Data!$H169="", $G169=""), 0, ((Data!AO169*Data!$H169*$G169)/2000) * IF(AND(AN$5="Particulate", ISNUMBER(Data!$O169)), (1-Data!$O169), 1) * IF(AND($K$3="Yes", ISNUMBER(Data!$Q169)), (1-Data!$Q169), 1))</f>
        <v>0</v>
      </c>
      <c r="AO169" s="3">
        <f>IF(OR(Data!AP169="", Data!$H169="", $G169=""), 0, ((Data!AP169*Data!$H169*$G169)/2000) * IF(AND(AO$5="Particulate", ISNUMBER(Data!$O169)), (1-Data!$O169), 1) * IF(AND($K$3="Yes", ISNUMBER(Data!$Q169)), (1-Data!$Q169), 1))</f>
        <v>0</v>
      </c>
      <c r="AP169" s="3">
        <f>IF(OR(Data!AQ169="", Data!$H169="", $G169=""), 0, ((Data!AQ169*Data!$H169*$G169)/2000) * IF(AND(AP$5="Particulate", ISNUMBER(Data!$O169)), (1-Data!$O169), 1) * IF(AND($K$3="Yes", ISNUMBER(Data!$Q169)), (1-Data!$Q169), 1))</f>
        <v>0</v>
      </c>
      <c r="AQ169" s="3">
        <f>IF(OR(Data!AR169="", Data!$H169="", $G169=""), 0, ((Data!AR169*Data!$H169*$G169)/2000) * IF(AND(AQ$5="Particulate", ISNUMBER(Data!$O169)), (1-Data!$O169), 1) * IF(AND($K$3="Yes", ISNUMBER(Data!$Q169)), (1-Data!$Q169), 1))</f>
        <v>0</v>
      </c>
      <c r="AR169" s="3">
        <f>IF(OR(Data!AS169="", Data!$H169="", $G169=""), 0, ((Data!AS169*Data!$H169*$G169)/2000) * IF(AND(AR$5="Particulate", ISNUMBER(Data!$O169)), (1-Data!$O169), 1) * IF(AND($K$3="Yes", ISNUMBER(Data!$Q169)), (1-Data!$Q169), 1))</f>
        <v>0</v>
      </c>
      <c r="AS169" s="3">
        <f>IF(OR(Data!AT169="", Data!$H169="", $G169=""), 0, ((Data!AT169*Data!$H169*$G169)/2000) * IF(AND(AS$5="Particulate", ISNUMBER(Data!$O169)), (1-Data!$O169), 1) * IF(AND($K$3="Yes", ISNUMBER(Data!$Q169)), (1-Data!$Q169), 1))</f>
        <v>0</v>
      </c>
      <c r="AT169" s="3">
        <f>IF(OR(Data!AU169="", Data!$H169="", $G169=""), 0, ((Data!AU169*Data!$H169*$G169)/2000) * IF(AND(AT$5="Particulate", ISNUMBER(Data!$O169)), (1-Data!$O169), 1) * IF(AND($K$3="Yes", ISNUMBER(Data!$Q169)), (1-Data!$Q169), 1))</f>
        <v>0</v>
      </c>
      <c r="AU169" s="3">
        <f>IF(OR(Data!AV169="", Data!$H169="", $G169=""), 0, ((Data!AV169*Data!$H169*$G169)/2000) * IF(AND(AU$5="Particulate", ISNUMBER(Data!$O169)), (1-Data!$O169), 1) * IF(AND($K$3="Yes", ISNUMBER(Data!$Q169)), (1-Data!$Q169), 1))</f>
        <v>0</v>
      </c>
      <c r="AV169" s="3">
        <f>IF(OR(Data!AW169="", Data!$H169="", $G169=""), 0, ((Data!AW169*Data!$H169*$G169)/2000) * IF(AND(AV$5="Particulate", ISNUMBER(Data!$O169)), (1-Data!$O169), 1) * IF(AND($K$3="Yes", ISNUMBER(Data!$Q169)), (1-Data!$Q169), 1))</f>
        <v>0</v>
      </c>
      <c r="AW169" s="3">
        <f>IF(OR(Data!AX169="", Data!$H169="", $G169=""), 0, ((Data!AX169*Data!$H169*$G169)/2000) * IF(AND(AW$5="Particulate", ISNUMBER(Data!$O169)), (1-Data!$O169), 1) * IF(AND($K$3="Yes", ISNUMBER(Data!$Q169)), (1-Data!$Q169), 1))</f>
        <v>0</v>
      </c>
      <c r="AX169" s="3">
        <f>IF(OR(Data!AY169="", Data!$H169="", $G169=""), 0, ((Data!AY169*Data!$H169*$G169)/2000) * IF(AND(AX$5="Particulate", ISNUMBER(Data!$O169)), (1-Data!$O169), 1) * IF(AND($K$3="Yes", ISNUMBER(Data!$Q169)), (1-Data!$Q169), 1))</f>
        <v>0</v>
      </c>
      <c r="AY169" s="3">
        <f>IF(OR(Data!AZ169="", Data!$H169="", $G169=""), 0, ((Data!AZ169*Data!$H169*$G169)/2000) * IF(AND(AY$5="Particulate", ISNUMBER(Data!$O169)), (1-Data!$O169), 1) * IF(AND($K$3="Yes", ISNUMBER(Data!$Q169)), (1-Data!$Q169), 1))</f>
        <v>0</v>
      </c>
      <c r="AZ169" s="3">
        <f>IF(OR(Data!BA169="", Data!$H169="", $G169=""), 0, ((Data!BA169*Data!$H169*$G169)/2000) * IF(AND(AZ$5="Particulate", ISNUMBER(Data!$O169)), (1-Data!$O169), 1) * IF(AND($K$3="Yes", ISNUMBER(Data!$Q169)), (1-Data!$Q169), 1))</f>
        <v>0</v>
      </c>
      <c r="BA169" s="3">
        <f>IF(OR(Data!BB169="", Data!$H169="", $G169=""), 0, ((Data!BB169*Data!$H169*$G169)/2000) * IF(AND(BA$5="Particulate", ISNUMBER(Data!$O169)), (1-Data!$O169), 1) * IF(AND($K$3="Yes", ISNUMBER(Data!$Q169)), (1-Data!$Q169), 1))</f>
        <v>0</v>
      </c>
      <c r="BB169" s="3">
        <f>IF(OR(Data!BC169="", Data!$H169="", $G169=""), 0, ((Data!BC169*Data!$H169*$G169)/2000) * IF(AND(BB$5="Particulate", ISNUMBER(Data!$O169)), (1-Data!$O169), 1) * IF(AND($K$3="Yes", ISNUMBER(Data!$Q169)), (1-Data!$Q169), 1))</f>
        <v>0</v>
      </c>
      <c r="BC169" s="3">
        <f>IF(OR(Data!BD169="", Data!$H169="", $G169=""), 0, ((Data!BD169*Data!$H169*$G169)/2000) * IF(AND(BC$5="Particulate", ISNUMBER(Data!$O169)), (1-Data!$O169), 1) * IF(AND($K$3="Yes", ISNUMBER(Data!$Q169)), (1-Data!$Q169), 1))</f>
        <v>0</v>
      </c>
      <c r="BD169" s="3">
        <f>IF(OR(Data!BE169="", Data!$H169="", $G169=""), 0, ((Data!BE169*Data!$H169*$G169)/2000) * IF(AND(BD$5="Particulate", ISNUMBER(Data!$O169)), (1-Data!$O169), 1) * IF(AND($K$3="Yes", ISNUMBER(Data!$Q169)), (1-Data!$Q169), 1))</f>
        <v>0</v>
      </c>
      <c r="BE169" s="3">
        <f>IF(OR(Data!BF169="", Data!$H169="", $G169=""), 0, ((Data!BF169*Data!$H169*$G169)/2000) * IF(AND(BE$5="Particulate", ISNUMBER(Data!$O169)), (1-Data!$O169), 1) * IF(AND($K$3="Yes", ISNUMBER(Data!$Q169)), (1-Data!$Q169), 1))</f>
        <v>0</v>
      </c>
      <c r="BF169" s="3">
        <f>IF(OR(Data!BG169="", Data!$H169="", $G169=""), 0, ((Data!BG169*Data!$H169*$G169)/2000) * IF(AND(BF$5="Particulate", ISNUMBER(Data!$O169)), (1-Data!$O169), 1) * IF(AND($K$3="Yes", ISNUMBER(Data!$Q169)), (1-Data!$Q169), 1))</f>
        <v>0</v>
      </c>
      <c r="BG169" s="3">
        <f>IF(OR(Data!BH169="", Data!$H169="", $G169=""), 0, ((Data!BH169*Data!$H169*$G169)/2000) * IF(AND(BG$5="Particulate", ISNUMBER(Data!$O169)), (1-Data!$O169), 1) * IF(AND($K$3="Yes", ISNUMBER(Data!$Q169)), (1-Data!$Q169), 1))</f>
        <v>0</v>
      </c>
      <c r="BH169" s="3">
        <f>IF(OR(Data!BI169="", Data!$H169="", $G169=""), 0, ((Data!BI169*Data!$H169*$G169)/2000) * IF(AND(BH$5="Particulate", ISNUMBER(Data!$O169)), (1-Data!$O169), 1) * IF(AND($K$3="Yes", ISNUMBER(Data!$Q169)), (1-Data!$Q169), 1))</f>
        <v>0</v>
      </c>
      <c r="BI169" s="3">
        <f>IF(OR(Data!BJ169="", Data!$H169="", $G169=""), 0, ((Data!BJ169*Data!$H169*$G169)/2000) * IF(AND(BI$5="Particulate", ISNUMBER(Data!$O169)), (1-Data!$O169), 1) * IF(AND($K$3="Yes", ISNUMBER(Data!$Q169)), (1-Data!$Q169), 1))</f>
        <v>0</v>
      </c>
      <c r="BJ169" s="3">
        <f>IF(OR(Data!BK169="", Data!$H169="", $G169=""), 0, ((Data!BK169*Data!$H169*$G169)/2000) * IF(AND(BJ$5="Particulate", ISNUMBER(Data!$O169)), (1-Data!$O169), 1) * IF(AND($K$3="Yes", ISNUMBER(Data!$Q169)), (1-Data!$Q169), 1))</f>
        <v>0</v>
      </c>
      <c r="BK169" s="3">
        <f>IF(OR(Data!BL169="", Data!$H169="", $G169=""), 0, ((Data!BL169*Data!$H169*$G169)/2000) * IF(AND(BK$5="Particulate", ISNUMBER(Data!$O169)), (1-Data!$O169), 1) * IF(AND($K$3="Yes", ISNUMBER(Data!$Q169)), (1-Data!$Q169), 1))</f>
        <v>0</v>
      </c>
      <c r="BL169" s="3">
        <f>IF(OR(Data!BM169="", Data!$H169="", $G169=""), 0, ((Data!BM169*Data!$H169*$G169)/2000) * IF(AND(BL$5="Particulate", ISNUMBER(Data!$O169)), (1-Data!$O169), 1) * IF(AND($K$3="Yes", ISNUMBER(Data!$Q169)), (1-Data!$Q169), 1))</f>
        <v>0</v>
      </c>
      <c r="BM169" s="3">
        <f>IF(OR(Data!BN169="", Data!$H169="", $G169=""), 0, ((Data!BN169*Data!$H169*$G169)/2000) * IF(AND(BM$5="Particulate", ISNUMBER(Data!$O169)), (1-Data!$O169), 1) * IF(AND($K$3="Yes", ISNUMBER(Data!$Q169)), (1-Data!$Q169), 1))</f>
        <v>0</v>
      </c>
      <c r="BN169" s="3">
        <f>IF(OR(Data!BO169="", Data!$H169="", $G169=""), 0, ((Data!BO169*Data!$H169*$G169)/2000) * IF(AND(BN$5="Particulate", ISNUMBER(Data!$O169)), (1-Data!$O169), 1) * IF(AND($K$3="Yes", ISNUMBER(Data!$Q169)), (1-Data!$Q169), 1))</f>
        <v>0</v>
      </c>
      <c r="BO169" s="3">
        <f>IF(OR(Data!BP169="", Data!$H169="", $G169=""), 0, ((Data!BP169*Data!$H169*$G169)/2000) * IF(AND(BO$5="Particulate", ISNUMBER(Data!$O169)), (1-Data!$O169), 1) * IF(AND($K$3="Yes", ISNUMBER(Data!$Q169)), (1-Data!$Q169), 1))</f>
        <v>0</v>
      </c>
      <c r="BP169" s="3">
        <f>IF(OR(Data!BQ169="", Data!$H169="", $G169=""), 0, ((Data!BQ169*Data!$H169*$G169)/2000) * IF(AND(BP$5="Particulate", ISNUMBER(Data!$O169)), (1-Data!$O169), 1) * IF(AND($K$3="Yes", ISNUMBER(Data!$Q169)), (1-Data!$Q169), 1))</f>
        <v>0</v>
      </c>
      <c r="BQ169" s="3">
        <f>IF(OR(Data!BR169="", Data!$H169="", $G169=""), 0, ((Data!BR169*Data!$H169*$G169)/2000) * IF(AND(BQ$5="Particulate", ISNUMBER(Data!$O169)), (1-Data!$O169), 1) * IF(AND($K$3="Yes", ISNUMBER(Data!$Q169)), (1-Data!$Q169), 1))</f>
        <v>0</v>
      </c>
      <c r="BR169" s="3">
        <f>IF(OR(Data!BS169="", Data!$H169="", $G169=""), 0, ((Data!BS169*Data!$H169*$G169)/2000) * IF(AND(BR$5="Particulate", ISNUMBER(Data!$O169)), (1-Data!$O169), 1) * IF(AND($K$3="Yes", ISNUMBER(Data!$Q169)), (1-Data!$Q169), 1))</f>
        <v>0</v>
      </c>
      <c r="BS169" s="3">
        <f>IF(OR(Data!BT169="", Data!$H169="", $G169=""), 0, ((Data!BT169*Data!$H169*$G169)/2000) * IF(AND(BS$5="Particulate", ISNUMBER(Data!$O169)), (1-Data!$O169), 1) * IF(AND($K$3="Yes", ISNUMBER(Data!$Q169)), (1-Data!$Q169), 1))</f>
        <v>0</v>
      </c>
      <c r="BT169" s="3">
        <f>IF(OR(Data!BU169="", Data!$H169="", $G169=""), 0, ((Data!BU169*Data!$H169*$G169)/2000) * IF(AND(BT$5="Particulate", ISNUMBER(Data!$O169)), (1-Data!$O169), 1) * IF(AND($K$3="Yes", ISNUMBER(Data!$Q169)), (1-Data!$Q169), 1))</f>
        <v>0</v>
      </c>
      <c r="BU169" s="3">
        <f>IF(OR(Data!BV169="", Data!$H169="", $G169=""), 0, ((Data!BV169*Data!$H169*$G169)/2000) * IF(AND(BU$5="Particulate", ISNUMBER(Data!$O169)), (1-Data!$O169), 1) * IF(AND($K$3="Yes", ISNUMBER(Data!$Q169)), (1-Data!$Q169), 1))</f>
        <v>0</v>
      </c>
      <c r="BV169" s="3">
        <f>IF(OR(Data!BW169="", Data!$H169="", $G169=""), 0, ((Data!BW169*Data!$H169*$G169)/2000) * IF(AND(BV$5="Particulate", ISNUMBER(Data!$O169)), (1-Data!$O169), 1) * IF(AND($K$3="Yes", ISNUMBER(Data!$Q169)), (1-Data!$Q169), 1))</f>
        <v>0</v>
      </c>
      <c r="BW169" s="3">
        <f>IF(OR(Data!BX169="", Data!$H169="", $G169=""), 0, ((Data!BX169*Data!$H169*$G169)/2000) * IF(AND(BW$5="Particulate", ISNUMBER(Data!$O169)), (1-Data!$O169), 1) * IF(AND($K$3="Yes", ISNUMBER(Data!$Q169)), (1-Data!$Q169), 1))</f>
        <v>0</v>
      </c>
      <c r="BX169" s="3">
        <f>IF(OR(Data!BY169="", Data!$H169="", $G169=""), 0, ((Data!BY169*Data!$H169*$G169)/2000) * IF(AND(BX$5="Particulate", ISNUMBER(Data!$O169)), (1-Data!$O169), 1) * IF(AND($K$3="Yes", ISNUMBER(Data!$Q169)), (1-Data!$Q169), 1))</f>
        <v>0</v>
      </c>
      <c r="BY169" s="3">
        <f>IF(OR(Data!BZ169="", Data!$H169="", $G169=""), 0, ((Data!BZ169*Data!$H169*$G169)/2000) * IF(AND(BY$5="Particulate", ISNUMBER(Data!$O169)), (1-Data!$O169), 1) * IF(AND($K$3="Yes", ISNUMBER(Data!$Q169)), (1-Data!$Q169), 1))</f>
        <v>0</v>
      </c>
      <c r="BZ169" s="3">
        <f>IF(OR(Data!CA169="", Data!$H169="", $G169=""), 0, ((Data!CA169*Data!$H169*$G169)/2000) * IF(AND(BZ$5="Particulate", ISNUMBER(Data!$O169)), (1-Data!$O169), 1) * IF(AND($K$3="Yes", ISNUMBER(Data!$Q169)), (1-Data!$Q169), 1))</f>
        <v>0</v>
      </c>
    </row>
    <row r="170" spans="1:78" x14ac:dyDescent="0.25">
      <c r="A170" s="347">
        <f>Data!A170</f>
        <v>162</v>
      </c>
      <c r="B170" s="108">
        <f>Data!B170</f>
        <v>0</v>
      </c>
      <c r="C170" s="108">
        <f>Data!C170</f>
        <v>0</v>
      </c>
      <c r="D170" s="108">
        <f>Data!D170</f>
        <v>0</v>
      </c>
      <c r="E170" s="108">
        <f>Data!E170</f>
        <v>0</v>
      </c>
      <c r="F170" s="108">
        <f>Data!F170</f>
        <v>0</v>
      </c>
      <c r="G170" s="189"/>
      <c r="Q170" s="365">
        <f>IF(ISNUMBER(Data!$K170), (Data!$K170*$G170)/2000, IF(AND(ISNUMBER(Data!$H170), ISNUMBER(Data!$I170)), (Data!$H170*Data!$I170*$G170)/2000, 0))</f>
        <v>0</v>
      </c>
      <c r="R170" s="17">
        <f>IF(ISNUMBER(Data!$L170), (Data!$L170*$G170)/2000, IF(AND(ISNUMBER(Data!$H170), ISNUMBER(Data!$J170)), (Data!$H170*Data!$J170*$G170)/2000, 0)) * IF(ISNUMBER(Data!$O170), 1-Data!$O170, 1) * IF(AND($K$3="yes",ISNUMBER(Data!$Q170)),(1-Data!$Q170),1)</f>
        <v>0</v>
      </c>
      <c r="S170" s="3">
        <f>IF(OR(Data!T170="", Data!$H170="", $G170=""), 0, ((Data!T170*Data!$H170*$G170)/2000) * IF(AND(S$5="Particulate", ISNUMBER(Data!$O170)), (1-Data!$O170), 1) * IF(AND($K$3="Yes", ISNUMBER(Data!$Q170)), (1-Data!$Q170), 1))</f>
        <v>0</v>
      </c>
      <c r="T170" s="3">
        <f>IF(OR(Data!U170="", Data!$H170="", $G170=""), 0, ((Data!U170*Data!$H170*$G170)/2000) * IF(AND(T$5="Particulate", ISNUMBER(Data!$O170)), (1-Data!$O170), 1) * IF(AND($K$3="Yes", ISNUMBER(Data!$Q170)), (1-Data!$Q170), 1))</f>
        <v>0</v>
      </c>
      <c r="U170" s="3">
        <f>IF(OR(Data!V170="", Data!$H170="", $G170=""), 0, ((Data!V170*Data!$H170*$G170)/2000) * IF(AND(U$5="Particulate", ISNUMBER(Data!$O170)), (1-Data!$O170), 1) * IF(AND($K$3="Yes", ISNUMBER(Data!$Q170)), (1-Data!$Q170), 1))</f>
        <v>0</v>
      </c>
      <c r="V170" s="3">
        <f>IF(OR(Data!W170="", Data!$H170="", $G170=""), 0, ((Data!W170*Data!$H170*$G170)/2000) * IF(AND(V$5="Particulate", ISNUMBER(Data!$O170)), (1-Data!$O170), 1) * IF(AND($K$3="Yes", ISNUMBER(Data!$Q170)), (1-Data!$Q170), 1))</f>
        <v>0</v>
      </c>
      <c r="W170" s="3">
        <f>IF(OR(Data!X170="", Data!$H170="", $G170=""), 0, ((Data!X170*Data!$H170*$G170)/2000) * IF(AND(W$5="Particulate", ISNUMBER(Data!$O170)), (1-Data!$O170), 1) * IF(AND($K$3="Yes", ISNUMBER(Data!$Q170)), (1-Data!$Q170), 1))</f>
        <v>0</v>
      </c>
      <c r="X170" s="3">
        <f>IF(OR(Data!Y170="", Data!$H170="", $G170=""), 0, ((Data!Y170*Data!$H170*$G170)/2000) * IF(AND(X$5="Particulate", ISNUMBER(Data!$O170)), (1-Data!$O170), 1) * IF(AND($K$3="Yes", ISNUMBER(Data!$Q170)), (1-Data!$Q170), 1))</f>
        <v>0</v>
      </c>
      <c r="Y170" s="3">
        <f>IF(OR(Data!Z170="", Data!$H170="", $G170=""), 0, ((Data!Z170*Data!$H170*$G170)/2000) * IF(AND(Y$5="Particulate", ISNUMBER(Data!$O170)), (1-Data!$O170), 1) * IF(AND($K$3="Yes", ISNUMBER(Data!$Q170)), (1-Data!$Q170), 1))</f>
        <v>0</v>
      </c>
      <c r="Z170" s="3">
        <f>IF(OR(Data!AA170="", Data!$H170="", $G170=""), 0, ((Data!AA170*Data!$H170*$G170)/2000) * IF(AND(Z$5="Particulate", ISNUMBER(Data!$O170)), (1-Data!$O170), 1) * IF(AND($K$3="Yes", ISNUMBER(Data!$Q170)), (1-Data!$Q170), 1))</f>
        <v>0</v>
      </c>
      <c r="AA170" s="3">
        <f>IF(OR(Data!AB170="", Data!$H170="", $G170=""), 0, ((Data!AB170*Data!$H170*$G170)/2000) * IF(AND(AA$5="Particulate", ISNUMBER(Data!$O170)), (1-Data!$O170), 1) * IF(AND($K$3="Yes", ISNUMBER(Data!$Q170)), (1-Data!$Q170), 1))</f>
        <v>0</v>
      </c>
      <c r="AB170" s="3">
        <f>IF(OR(Data!AC170="", Data!$H170="", $G170=""), 0, ((Data!AC170*Data!$H170*$G170)/2000) * IF(AND(AB$5="Particulate", ISNUMBER(Data!$O170)), (1-Data!$O170), 1) * IF(AND($K$3="Yes", ISNUMBER(Data!$Q170)), (1-Data!$Q170), 1))</f>
        <v>0</v>
      </c>
      <c r="AC170" s="3">
        <f>IF(OR(Data!AD170="", Data!$H170="", $G170=""), 0, ((Data!AD170*Data!$H170*$G170)/2000) * IF(AND(AC$5="Particulate", ISNUMBER(Data!$O170)), (1-Data!$O170), 1) * IF(AND($K$3="Yes", ISNUMBER(Data!$Q170)), (1-Data!$Q170), 1))</f>
        <v>0</v>
      </c>
      <c r="AD170" s="3">
        <f>IF(OR(Data!AE170="", Data!$H170="", $G170=""), 0, ((Data!AE170*Data!$H170*$G170)/2000) * IF(AND(AD$5="Particulate", ISNUMBER(Data!$O170)), (1-Data!$O170), 1) * IF(AND($K$3="Yes", ISNUMBER(Data!$Q170)), (1-Data!$Q170), 1))</f>
        <v>0</v>
      </c>
      <c r="AE170" s="3">
        <f>IF(OR(Data!AF170="", Data!$H170="", $G170=""), 0, ((Data!AF170*Data!$H170*$G170)/2000) * IF(AND(AE$5="Particulate", ISNUMBER(Data!$O170)), (1-Data!$O170), 1) * IF(AND($K$3="Yes", ISNUMBER(Data!$Q170)), (1-Data!$Q170), 1))</f>
        <v>0</v>
      </c>
      <c r="AF170" s="3">
        <f>IF(OR(Data!AG170="", Data!$H170="", $G170=""), 0, ((Data!AG170*Data!$H170*$G170)/2000) * IF(AND(AF$5="Particulate", ISNUMBER(Data!$O170)), (1-Data!$O170), 1) * IF(AND($K$3="Yes", ISNUMBER(Data!$Q170)), (1-Data!$Q170), 1))</f>
        <v>0</v>
      </c>
      <c r="AG170" s="3">
        <f>IF(OR(Data!AH170="", Data!$H170="", $G170=""), 0, ((Data!AH170*Data!$H170*$G170)/2000) * IF(AND(AG$5="Particulate", ISNUMBER(Data!$O170)), (1-Data!$O170), 1) * IF(AND($K$3="Yes", ISNUMBER(Data!$Q170)), (1-Data!$Q170), 1))</f>
        <v>0</v>
      </c>
      <c r="AH170" s="3">
        <f>IF(OR(Data!AI170="", Data!$H170="", $G170=""), 0, ((Data!AI170*Data!$H170*$G170)/2000) * IF(AND(AH$5="Particulate", ISNUMBER(Data!$O170)), (1-Data!$O170), 1) * IF(AND($K$3="Yes", ISNUMBER(Data!$Q170)), (1-Data!$Q170), 1))</f>
        <v>0</v>
      </c>
      <c r="AI170" s="3">
        <f>IF(OR(Data!AJ170="", Data!$H170="", $G170=""), 0, ((Data!AJ170*Data!$H170*$G170)/2000) * IF(AND(AI$5="Particulate", ISNUMBER(Data!$O170)), (1-Data!$O170), 1) * IF(AND($K$3="Yes", ISNUMBER(Data!$Q170)), (1-Data!$Q170), 1))</f>
        <v>0</v>
      </c>
      <c r="AJ170" s="3">
        <f>IF(OR(Data!AK170="", Data!$H170="", $G170=""), 0, ((Data!AK170*Data!$H170*$G170)/2000) * IF(AND(AJ$5="Particulate", ISNUMBER(Data!$O170)), (1-Data!$O170), 1) * IF(AND($K$3="Yes", ISNUMBER(Data!$Q170)), (1-Data!$Q170), 1))</f>
        <v>0</v>
      </c>
      <c r="AK170" s="3">
        <f>IF(OR(Data!AL170="", Data!$H170="", $G170=""), 0, ((Data!AL170*Data!$H170*$G170)/2000) * IF(AND(AK$5="Particulate", ISNUMBER(Data!$O170)), (1-Data!$O170), 1) * IF(AND($K$3="Yes", ISNUMBER(Data!$Q170)), (1-Data!$Q170), 1))</f>
        <v>0</v>
      </c>
      <c r="AL170" s="3">
        <f>IF(OR(Data!AM170="", Data!$H170="", $G170=""), 0, ((Data!AM170*Data!$H170*$G170)/2000) * IF(AND(AL$5="Particulate", ISNUMBER(Data!$O170)), (1-Data!$O170), 1) * IF(AND($K$3="Yes", ISNUMBER(Data!$Q170)), (1-Data!$Q170), 1))</f>
        <v>0</v>
      </c>
      <c r="AM170" s="3">
        <f>IF(OR(Data!AN170="", Data!$H170="", $G170=""), 0, ((Data!AN170*Data!$H170*$G170)/2000) * IF(AND(AM$5="Particulate", ISNUMBER(Data!$O170)), (1-Data!$O170), 1) * IF(AND($K$3="Yes", ISNUMBER(Data!$Q170)), (1-Data!$Q170), 1))</f>
        <v>0</v>
      </c>
      <c r="AN170" s="3">
        <f>IF(OR(Data!AO170="", Data!$H170="", $G170=""), 0, ((Data!AO170*Data!$H170*$G170)/2000) * IF(AND(AN$5="Particulate", ISNUMBER(Data!$O170)), (1-Data!$O170), 1) * IF(AND($K$3="Yes", ISNUMBER(Data!$Q170)), (1-Data!$Q170), 1))</f>
        <v>0</v>
      </c>
      <c r="AO170" s="3">
        <f>IF(OR(Data!AP170="", Data!$H170="", $G170=""), 0, ((Data!AP170*Data!$H170*$G170)/2000) * IF(AND(AO$5="Particulate", ISNUMBER(Data!$O170)), (1-Data!$O170), 1) * IF(AND($K$3="Yes", ISNUMBER(Data!$Q170)), (1-Data!$Q170), 1))</f>
        <v>0</v>
      </c>
      <c r="AP170" s="3">
        <f>IF(OR(Data!AQ170="", Data!$H170="", $G170=""), 0, ((Data!AQ170*Data!$H170*$G170)/2000) * IF(AND(AP$5="Particulate", ISNUMBER(Data!$O170)), (1-Data!$O170), 1) * IF(AND($K$3="Yes", ISNUMBER(Data!$Q170)), (1-Data!$Q170), 1))</f>
        <v>0</v>
      </c>
      <c r="AQ170" s="3">
        <f>IF(OR(Data!AR170="", Data!$H170="", $G170=""), 0, ((Data!AR170*Data!$H170*$G170)/2000) * IF(AND(AQ$5="Particulate", ISNUMBER(Data!$O170)), (1-Data!$O170), 1) * IF(AND($K$3="Yes", ISNUMBER(Data!$Q170)), (1-Data!$Q170), 1))</f>
        <v>0</v>
      </c>
      <c r="AR170" s="3">
        <f>IF(OR(Data!AS170="", Data!$H170="", $G170=""), 0, ((Data!AS170*Data!$H170*$G170)/2000) * IF(AND(AR$5="Particulate", ISNUMBER(Data!$O170)), (1-Data!$O170), 1) * IF(AND($K$3="Yes", ISNUMBER(Data!$Q170)), (1-Data!$Q170), 1))</f>
        <v>0</v>
      </c>
      <c r="AS170" s="3">
        <f>IF(OR(Data!AT170="", Data!$H170="", $G170=""), 0, ((Data!AT170*Data!$H170*$G170)/2000) * IF(AND(AS$5="Particulate", ISNUMBER(Data!$O170)), (1-Data!$O170), 1) * IF(AND($K$3="Yes", ISNUMBER(Data!$Q170)), (1-Data!$Q170), 1))</f>
        <v>0</v>
      </c>
      <c r="AT170" s="3">
        <f>IF(OR(Data!AU170="", Data!$H170="", $G170=""), 0, ((Data!AU170*Data!$H170*$G170)/2000) * IF(AND(AT$5="Particulate", ISNUMBER(Data!$O170)), (1-Data!$O170), 1) * IF(AND($K$3="Yes", ISNUMBER(Data!$Q170)), (1-Data!$Q170), 1))</f>
        <v>0</v>
      </c>
      <c r="AU170" s="3">
        <f>IF(OR(Data!AV170="", Data!$H170="", $G170=""), 0, ((Data!AV170*Data!$H170*$G170)/2000) * IF(AND(AU$5="Particulate", ISNUMBER(Data!$O170)), (1-Data!$O170), 1) * IF(AND($K$3="Yes", ISNUMBER(Data!$Q170)), (1-Data!$Q170), 1))</f>
        <v>0</v>
      </c>
      <c r="AV170" s="3">
        <f>IF(OR(Data!AW170="", Data!$H170="", $G170=""), 0, ((Data!AW170*Data!$H170*$G170)/2000) * IF(AND(AV$5="Particulate", ISNUMBER(Data!$O170)), (1-Data!$O170), 1) * IF(AND($K$3="Yes", ISNUMBER(Data!$Q170)), (1-Data!$Q170), 1))</f>
        <v>0</v>
      </c>
      <c r="AW170" s="3">
        <f>IF(OR(Data!AX170="", Data!$H170="", $G170=""), 0, ((Data!AX170*Data!$H170*$G170)/2000) * IF(AND(AW$5="Particulate", ISNUMBER(Data!$O170)), (1-Data!$O170), 1) * IF(AND($K$3="Yes", ISNUMBER(Data!$Q170)), (1-Data!$Q170), 1))</f>
        <v>0</v>
      </c>
      <c r="AX170" s="3">
        <f>IF(OR(Data!AY170="", Data!$H170="", $G170=""), 0, ((Data!AY170*Data!$H170*$G170)/2000) * IF(AND(AX$5="Particulate", ISNUMBER(Data!$O170)), (1-Data!$O170), 1) * IF(AND($K$3="Yes", ISNUMBER(Data!$Q170)), (1-Data!$Q170), 1))</f>
        <v>0</v>
      </c>
      <c r="AY170" s="3">
        <f>IF(OR(Data!AZ170="", Data!$H170="", $G170=""), 0, ((Data!AZ170*Data!$H170*$G170)/2000) * IF(AND(AY$5="Particulate", ISNUMBER(Data!$O170)), (1-Data!$O170), 1) * IF(AND($K$3="Yes", ISNUMBER(Data!$Q170)), (1-Data!$Q170), 1))</f>
        <v>0</v>
      </c>
      <c r="AZ170" s="3">
        <f>IF(OR(Data!BA170="", Data!$H170="", $G170=""), 0, ((Data!BA170*Data!$H170*$G170)/2000) * IF(AND(AZ$5="Particulate", ISNUMBER(Data!$O170)), (1-Data!$O170), 1) * IF(AND($K$3="Yes", ISNUMBER(Data!$Q170)), (1-Data!$Q170), 1))</f>
        <v>0</v>
      </c>
      <c r="BA170" s="3">
        <f>IF(OR(Data!BB170="", Data!$H170="", $G170=""), 0, ((Data!BB170*Data!$H170*$G170)/2000) * IF(AND(BA$5="Particulate", ISNUMBER(Data!$O170)), (1-Data!$O170), 1) * IF(AND($K$3="Yes", ISNUMBER(Data!$Q170)), (1-Data!$Q170), 1))</f>
        <v>0</v>
      </c>
      <c r="BB170" s="3">
        <f>IF(OR(Data!BC170="", Data!$H170="", $G170=""), 0, ((Data!BC170*Data!$H170*$G170)/2000) * IF(AND(BB$5="Particulate", ISNUMBER(Data!$O170)), (1-Data!$O170), 1) * IF(AND($K$3="Yes", ISNUMBER(Data!$Q170)), (1-Data!$Q170), 1))</f>
        <v>0</v>
      </c>
      <c r="BC170" s="3">
        <f>IF(OR(Data!BD170="", Data!$H170="", $G170=""), 0, ((Data!BD170*Data!$H170*$G170)/2000) * IF(AND(BC$5="Particulate", ISNUMBER(Data!$O170)), (1-Data!$O170), 1) * IF(AND($K$3="Yes", ISNUMBER(Data!$Q170)), (1-Data!$Q170), 1))</f>
        <v>0</v>
      </c>
      <c r="BD170" s="3">
        <f>IF(OR(Data!BE170="", Data!$H170="", $G170=""), 0, ((Data!BE170*Data!$H170*$G170)/2000) * IF(AND(BD$5="Particulate", ISNUMBER(Data!$O170)), (1-Data!$O170), 1) * IF(AND($K$3="Yes", ISNUMBER(Data!$Q170)), (1-Data!$Q170), 1))</f>
        <v>0</v>
      </c>
      <c r="BE170" s="3">
        <f>IF(OR(Data!BF170="", Data!$H170="", $G170=""), 0, ((Data!BF170*Data!$H170*$G170)/2000) * IF(AND(BE$5="Particulate", ISNUMBER(Data!$O170)), (1-Data!$O170), 1) * IF(AND($K$3="Yes", ISNUMBER(Data!$Q170)), (1-Data!$Q170), 1))</f>
        <v>0</v>
      </c>
      <c r="BF170" s="3">
        <f>IF(OR(Data!BG170="", Data!$H170="", $G170=""), 0, ((Data!BG170*Data!$H170*$G170)/2000) * IF(AND(BF$5="Particulate", ISNUMBER(Data!$O170)), (1-Data!$O170), 1) * IF(AND($K$3="Yes", ISNUMBER(Data!$Q170)), (1-Data!$Q170), 1))</f>
        <v>0</v>
      </c>
      <c r="BG170" s="3">
        <f>IF(OR(Data!BH170="", Data!$H170="", $G170=""), 0, ((Data!BH170*Data!$H170*$G170)/2000) * IF(AND(BG$5="Particulate", ISNUMBER(Data!$O170)), (1-Data!$O170), 1) * IF(AND($K$3="Yes", ISNUMBER(Data!$Q170)), (1-Data!$Q170), 1))</f>
        <v>0</v>
      </c>
      <c r="BH170" s="3">
        <f>IF(OR(Data!BI170="", Data!$H170="", $G170=""), 0, ((Data!BI170*Data!$H170*$G170)/2000) * IF(AND(BH$5="Particulate", ISNUMBER(Data!$O170)), (1-Data!$O170), 1) * IF(AND($K$3="Yes", ISNUMBER(Data!$Q170)), (1-Data!$Q170), 1))</f>
        <v>0</v>
      </c>
      <c r="BI170" s="3">
        <f>IF(OR(Data!BJ170="", Data!$H170="", $G170=""), 0, ((Data!BJ170*Data!$H170*$G170)/2000) * IF(AND(BI$5="Particulate", ISNUMBER(Data!$O170)), (1-Data!$O170), 1) * IF(AND($K$3="Yes", ISNUMBER(Data!$Q170)), (1-Data!$Q170), 1))</f>
        <v>0</v>
      </c>
      <c r="BJ170" s="3">
        <f>IF(OR(Data!BK170="", Data!$H170="", $G170=""), 0, ((Data!BK170*Data!$H170*$G170)/2000) * IF(AND(BJ$5="Particulate", ISNUMBER(Data!$O170)), (1-Data!$O170), 1) * IF(AND($K$3="Yes", ISNUMBER(Data!$Q170)), (1-Data!$Q170), 1))</f>
        <v>0</v>
      </c>
      <c r="BK170" s="3">
        <f>IF(OR(Data!BL170="", Data!$H170="", $G170=""), 0, ((Data!BL170*Data!$H170*$G170)/2000) * IF(AND(BK$5="Particulate", ISNUMBER(Data!$O170)), (1-Data!$O170), 1) * IF(AND($K$3="Yes", ISNUMBER(Data!$Q170)), (1-Data!$Q170), 1))</f>
        <v>0</v>
      </c>
      <c r="BL170" s="3">
        <f>IF(OR(Data!BM170="", Data!$H170="", $G170=""), 0, ((Data!BM170*Data!$H170*$G170)/2000) * IF(AND(BL$5="Particulate", ISNUMBER(Data!$O170)), (1-Data!$O170), 1) * IF(AND($K$3="Yes", ISNUMBER(Data!$Q170)), (1-Data!$Q170), 1))</f>
        <v>0</v>
      </c>
      <c r="BM170" s="3">
        <f>IF(OR(Data!BN170="", Data!$H170="", $G170=""), 0, ((Data!BN170*Data!$H170*$G170)/2000) * IF(AND(BM$5="Particulate", ISNUMBER(Data!$O170)), (1-Data!$O170), 1) * IF(AND($K$3="Yes", ISNUMBER(Data!$Q170)), (1-Data!$Q170), 1))</f>
        <v>0</v>
      </c>
      <c r="BN170" s="3">
        <f>IF(OR(Data!BO170="", Data!$H170="", $G170=""), 0, ((Data!BO170*Data!$H170*$G170)/2000) * IF(AND(BN$5="Particulate", ISNUMBER(Data!$O170)), (1-Data!$O170), 1) * IF(AND($K$3="Yes", ISNUMBER(Data!$Q170)), (1-Data!$Q170), 1))</f>
        <v>0</v>
      </c>
      <c r="BO170" s="3">
        <f>IF(OR(Data!BP170="", Data!$H170="", $G170=""), 0, ((Data!BP170*Data!$H170*$G170)/2000) * IF(AND(BO$5="Particulate", ISNUMBER(Data!$O170)), (1-Data!$O170), 1) * IF(AND($K$3="Yes", ISNUMBER(Data!$Q170)), (1-Data!$Q170), 1))</f>
        <v>0</v>
      </c>
      <c r="BP170" s="3">
        <f>IF(OR(Data!BQ170="", Data!$H170="", $G170=""), 0, ((Data!BQ170*Data!$H170*$G170)/2000) * IF(AND(BP$5="Particulate", ISNUMBER(Data!$O170)), (1-Data!$O170), 1) * IF(AND($K$3="Yes", ISNUMBER(Data!$Q170)), (1-Data!$Q170), 1))</f>
        <v>0</v>
      </c>
      <c r="BQ170" s="3">
        <f>IF(OR(Data!BR170="", Data!$H170="", $G170=""), 0, ((Data!BR170*Data!$H170*$G170)/2000) * IF(AND(BQ$5="Particulate", ISNUMBER(Data!$O170)), (1-Data!$O170), 1) * IF(AND($K$3="Yes", ISNUMBER(Data!$Q170)), (1-Data!$Q170), 1))</f>
        <v>0</v>
      </c>
      <c r="BR170" s="3">
        <f>IF(OR(Data!BS170="", Data!$H170="", $G170=""), 0, ((Data!BS170*Data!$H170*$G170)/2000) * IF(AND(BR$5="Particulate", ISNUMBER(Data!$O170)), (1-Data!$O170), 1) * IF(AND($K$3="Yes", ISNUMBER(Data!$Q170)), (1-Data!$Q170), 1))</f>
        <v>0</v>
      </c>
      <c r="BS170" s="3">
        <f>IF(OR(Data!BT170="", Data!$H170="", $G170=""), 0, ((Data!BT170*Data!$H170*$G170)/2000) * IF(AND(BS$5="Particulate", ISNUMBER(Data!$O170)), (1-Data!$O170), 1) * IF(AND($K$3="Yes", ISNUMBER(Data!$Q170)), (1-Data!$Q170), 1))</f>
        <v>0</v>
      </c>
      <c r="BT170" s="3">
        <f>IF(OR(Data!BU170="", Data!$H170="", $G170=""), 0, ((Data!BU170*Data!$H170*$G170)/2000) * IF(AND(BT$5="Particulate", ISNUMBER(Data!$O170)), (1-Data!$O170), 1) * IF(AND($K$3="Yes", ISNUMBER(Data!$Q170)), (1-Data!$Q170), 1))</f>
        <v>0</v>
      </c>
      <c r="BU170" s="3">
        <f>IF(OR(Data!BV170="", Data!$H170="", $G170=""), 0, ((Data!BV170*Data!$H170*$G170)/2000) * IF(AND(BU$5="Particulate", ISNUMBER(Data!$O170)), (1-Data!$O170), 1) * IF(AND($K$3="Yes", ISNUMBER(Data!$Q170)), (1-Data!$Q170), 1))</f>
        <v>0</v>
      </c>
      <c r="BV170" s="3">
        <f>IF(OR(Data!BW170="", Data!$H170="", $G170=""), 0, ((Data!BW170*Data!$H170*$G170)/2000) * IF(AND(BV$5="Particulate", ISNUMBER(Data!$O170)), (1-Data!$O170), 1) * IF(AND($K$3="Yes", ISNUMBER(Data!$Q170)), (1-Data!$Q170), 1))</f>
        <v>0</v>
      </c>
      <c r="BW170" s="3">
        <f>IF(OR(Data!BX170="", Data!$H170="", $G170=""), 0, ((Data!BX170*Data!$H170*$G170)/2000) * IF(AND(BW$5="Particulate", ISNUMBER(Data!$O170)), (1-Data!$O170), 1) * IF(AND($K$3="Yes", ISNUMBER(Data!$Q170)), (1-Data!$Q170), 1))</f>
        <v>0</v>
      </c>
      <c r="BX170" s="3">
        <f>IF(OR(Data!BY170="", Data!$H170="", $G170=""), 0, ((Data!BY170*Data!$H170*$G170)/2000) * IF(AND(BX$5="Particulate", ISNUMBER(Data!$O170)), (1-Data!$O170), 1) * IF(AND($K$3="Yes", ISNUMBER(Data!$Q170)), (1-Data!$Q170), 1))</f>
        <v>0</v>
      </c>
      <c r="BY170" s="3">
        <f>IF(OR(Data!BZ170="", Data!$H170="", $G170=""), 0, ((Data!BZ170*Data!$H170*$G170)/2000) * IF(AND(BY$5="Particulate", ISNUMBER(Data!$O170)), (1-Data!$O170), 1) * IF(AND($K$3="Yes", ISNUMBER(Data!$Q170)), (1-Data!$Q170), 1))</f>
        <v>0</v>
      </c>
      <c r="BZ170" s="3">
        <f>IF(OR(Data!CA170="", Data!$H170="", $G170=""), 0, ((Data!CA170*Data!$H170*$G170)/2000) * IF(AND(BZ$5="Particulate", ISNUMBER(Data!$O170)), (1-Data!$O170), 1) * IF(AND($K$3="Yes", ISNUMBER(Data!$Q170)), (1-Data!$Q170), 1))</f>
        <v>0</v>
      </c>
    </row>
    <row r="171" spans="1:78" x14ac:dyDescent="0.25">
      <c r="A171" s="347">
        <f>Data!A171</f>
        <v>163</v>
      </c>
      <c r="B171" s="108">
        <f>Data!B171</f>
        <v>0</v>
      </c>
      <c r="C171" s="108">
        <f>Data!C171</f>
        <v>0</v>
      </c>
      <c r="D171" s="108">
        <f>Data!D171</f>
        <v>0</v>
      </c>
      <c r="E171" s="108">
        <f>Data!E171</f>
        <v>0</v>
      </c>
      <c r="F171" s="108">
        <f>Data!F171</f>
        <v>0</v>
      </c>
      <c r="G171" s="189"/>
      <c r="Q171" s="365">
        <f>IF(ISNUMBER(Data!$K171), (Data!$K171*$G171)/2000, IF(AND(ISNUMBER(Data!$H171), ISNUMBER(Data!$I171)), (Data!$H171*Data!$I171*$G171)/2000, 0))</f>
        <v>0</v>
      </c>
      <c r="R171" s="17">
        <f>IF(ISNUMBER(Data!$L171), (Data!$L171*$G171)/2000, IF(AND(ISNUMBER(Data!$H171), ISNUMBER(Data!$J171)), (Data!$H171*Data!$J171*$G171)/2000, 0)) * IF(ISNUMBER(Data!$O171), 1-Data!$O171, 1) * IF(AND($K$3="yes",ISNUMBER(Data!$Q171)),(1-Data!$Q171),1)</f>
        <v>0</v>
      </c>
      <c r="S171" s="3">
        <f>IF(OR(Data!T171="", Data!$H171="", $G171=""), 0, ((Data!T171*Data!$H171*$G171)/2000) * IF(AND(S$5="Particulate", ISNUMBER(Data!$O171)), (1-Data!$O171), 1) * IF(AND($K$3="Yes", ISNUMBER(Data!$Q171)), (1-Data!$Q171), 1))</f>
        <v>0</v>
      </c>
      <c r="T171" s="3">
        <f>IF(OR(Data!U171="", Data!$H171="", $G171=""), 0, ((Data!U171*Data!$H171*$G171)/2000) * IF(AND(T$5="Particulate", ISNUMBER(Data!$O171)), (1-Data!$O171), 1) * IF(AND($K$3="Yes", ISNUMBER(Data!$Q171)), (1-Data!$Q171), 1))</f>
        <v>0</v>
      </c>
      <c r="U171" s="3">
        <f>IF(OR(Data!V171="", Data!$H171="", $G171=""), 0, ((Data!V171*Data!$H171*$G171)/2000) * IF(AND(U$5="Particulate", ISNUMBER(Data!$O171)), (1-Data!$O171), 1) * IF(AND($K$3="Yes", ISNUMBER(Data!$Q171)), (1-Data!$Q171), 1))</f>
        <v>0</v>
      </c>
      <c r="V171" s="3">
        <f>IF(OR(Data!W171="", Data!$H171="", $G171=""), 0, ((Data!W171*Data!$H171*$G171)/2000) * IF(AND(V$5="Particulate", ISNUMBER(Data!$O171)), (1-Data!$O171), 1) * IF(AND($K$3="Yes", ISNUMBER(Data!$Q171)), (1-Data!$Q171), 1))</f>
        <v>0</v>
      </c>
      <c r="W171" s="3">
        <f>IF(OR(Data!X171="", Data!$H171="", $G171=""), 0, ((Data!X171*Data!$H171*$G171)/2000) * IF(AND(W$5="Particulate", ISNUMBER(Data!$O171)), (1-Data!$O171), 1) * IF(AND($K$3="Yes", ISNUMBER(Data!$Q171)), (1-Data!$Q171), 1))</f>
        <v>0</v>
      </c>
      <c r="X171" s="3">
        <f>IF(OR(Data!Y171="", Data!$H171="", $G171=""), 0, ((Data!Y171*Data!$H171*$G171)/2000) * IF(AND(X$5="Particulate", ISNUMBER(Data!$O171)), (1-Data!$O171), 1) * IF(AND($K$3="Yes", ISNUMBER(Data!$Q171)), (1-Data!$Q171), 1))</f>
        <v>0</v>
      </c>
      <c r="Y171" s="3">
        <f>IF(OR(Data!Z171="", Data!$H171="", $G171=""), 0, ((Data!Z171*Data!$H171*$G171)/2000) * IF(AND(Y$5="Particulate", ISNUMBER(Data!$O171)), (1-Data!$O171), 1) * IF(AND($K$3="Yes", ISNUMBER(Data!$Q171)), (1-Data!$Q171), 1))</f>
        <v>0</v>
      </c>
      <c r="Z171" s="3">
        <f>IF(OR(Data!AA171="", Data!$H171="", $G171=""), 0, ((Data!AA171*Data!$H171*$G171)/2000) * IF(AND(Z$5="Particulate", ISNUMBER(Data!$O171)), (1-Data!$O171), 1) * IF(AND($K$3="Yes", ISNUMBER(Data!$Q171)), (1-Data!$Q171), 1))</f>
        <v>0</v>
      </c>
      <c r="AA171" s="3">
        <f>IF(OR(Data!AB171="", Data!$H171="", $G171=""), 0, ((Data!AB171*Data!$H171*$G171)/2000) * IF(AND(AA$5="Particulate", ISNUMBER(Data!$O171)), (1-Data!$O171), 1) * IF(AND($K$3="Yes", ISNUMBER(Data!$Q171)), (1-Data!$Q171), 1))</f>
        <v>0</v>
      </c>
      <c r="AB171" s="3">
        <f>IF(OR(Data!AC171="", Data!$H171="", $G171=""), 0, ((Data!AC171*Data!$H171*$G171)/2000) * IF(AND(AB$5="Particulate", ISNUMBER(Data!$O171)), (1-Data!$O171), 1) * IF(AND($K$3="Yes", ISNUMBER(Data!$Q171)), (1-Data!$Q171), 1))</f>
        <v>0</v>
      </c>
      <c r="AC171" s="3">
        <f>IF(OR(Data!AD171="", Data!$H171="", $G171=""), 0, ((Data!AD171*Data!$H171*$G171)/2000) * IF(AND(AC$5="Particulate", ISNUMBER(Data!$O171)), (1-Data!$O171), 1) * IF(AND($K$3="Yes", ISNUMBER(Data!$Q171)), (1-Data!$Q171), 1))</f>
        <v>0</v>
      </c>
      <c r="AD171" s="3">
        <f>IF(OR(Data!AE171="", Data!$H171="", $G171=""), 0, ((Data!AE171*Data!$H171*$G171)/2000) * IF(AND(AD$5="Particulate", ISNUMBER(Data!$O171)), (1-Data!$O171), 1) * IF(AND($K$3="Yes", ISNUMBER(Data!$Q171)), (1-Data!$Q171), 1))</f>
        <v>0</v>
      </c>
      <c r="AE171" s="3">
        <f>IF(OR(Data!AF171="", Data!$H171="", $G171=""), 0, ((Data!AF171*Data!$H171*$G171)/2000) * IF(AND(AE$5="Particulate", ISNUMBER(Data!$O171)), (1-Data!$O171), 1) * IF(AND($K$3="Yes", ISNUMBER(Data!$Q171)), (1-Data!$Q171), 1))</f>
        <v>0</v>
      </c>
      <c r="AF171" s="3">
        <f>IF(OR(Data!AG171="", Data!$H171="", $G171=""), 0, ((Data!AG171*Data!$H171*$G171)/2000) * IF(AND(AF$5="Particulate", ISNUMBER(Data!$O171)), (1-Data!$O171), 1) * IF(AND($K$3="Yes", ISNUMBER(Data!$Q171)), (1-Data!$Q171), 1))</f>
        <v>0</v>
      </c>
      <c r="AG171" s="3">
        <f>IF(OR(Data!AH171="", Data!$H171="", $G171=""), 0, ((Data!AH171*Data!$H171*$G171)/2000) * IF(AND(AG$5="Particulate", ISNUMBER(Data!$O171)), (1-Data!$O171), 1) * IF(AND($K$3="Yes", ISNUMBER(Data!$Q171)), (1-Data!$Q171), 1))</f>
        <v>0</v>
      </c>
      <c r="AH171" s="3">
        <f>IF(OR(Data!AI171="", Data!$H171="", $G171=""), 0, ((Data!AI171*Data!$H171*$G171)/2000) * IF(AND(AH$5="Particulate", ISNUMBER(Data!$O171)), (1-Data!$O171), 1) * IF(AND($K$3="Yes", ISNUMBER(Data!$Q171)), (1-Data!$Q171), 1))</f>
        <v>0</v>
      </c>
      <c r="AI171" s="3">
        <f>IF(OR(Data!AJ171="", Data!$H171="", $G171=""), 0, ((Data!AJ171*Data!$H171*$G171)/2000) * IF(AND(AI$5="Particulate", ISNUMBER(Data!$O171)), (1-Data!$O171), 1) * IF(AND($K$3="Yes", ISNUMBER(Data!$Q171)), (1-Data!$Q171), 1))</f>
        <v>0</v>
      </c>
      <c r="AJ171" s="3">
        <f>IF(OR(Data!AK171="", Data!$H171="", $G171=""), 0, ((Data!AK171*Data!$H171*$G171)/2000) * IF(AND(AJ$5="Particulate", ISNUMBER(Data!$O171)), (1-Data!$O171), 1) * IF(AND($K$3="Yes", ISNUMBER(Data!$Q171)), (1-Data!$Q171), 1))</f>
        <v>0</v>
      </c>
      <c r="AK171" s="3">
        <f>IF(OR(Data!AL171="", Data!$H171="", $G171=""), 0, ((Data!AL171*Data!$H171*$G171)/2000) * IF(AND(AK$5="Particulate", ISNUMBER(Data!$O171)), (1-Data!$O171), 1) * IF(AND($K$3="Yes", ISNUMBER(Data!$Q171)), (1-Data!$Q171), 1))</f>
        <v>0</v>
      </c>
      <c r="AL171" s="3">
        <f>IF(OR(Data!AM171="", Data!$H171="", $G171=""), 0, ((Data!AM171*Data!$H171*$G171)/2000) * IF(AND(AL$5="Particulate", ISNUMBER(Data!$O171)), (1-Data!$O171), 1) * IF(AND($K$3="Yes", ISNUMBER(Data!$Q171)), (1-Data!$Q171), 1))</f>
        <v>0</v>
      </c>
      <c r="AM171" s="3">
        <f>IF(OR(Data!AN171="", Data!$H171="", $G171=""), 0, ((Data!AN171*Data!$H171*$G171)/2000) * IF(AND(AM$5="Particulate", ISNUMBER(Data!$O171)), (1-Data!$O171), 1) * IF(AND($K$3="Yes", ISNUMBER(Data!$Q171)), (1-Data!$Q171), 1))</f>
        <v>0</v>
      </c>
      <c r="AN171" s="3">
        <f>IF(OR(Data!AO171="", Data!$H171="", $G171=""), 0, ((Data!AO171*Data!$H171*$G171)/2000) * IF(AND(AN$5="Particulate", ISNUMBER(Data!$O171)), (1-Data!$O171), 1) * IF(AND($K$3="Yes", ISNUMBER(Data!$Q171)), (1-Data!$Q171), 1))</f>
        <v>0</v>
      </c>
      <c r="AO171" s="3">
        <f>IF(OR(Data!AP171="", Data!$H171="", $G171=""), 0, ((Data!AP171*Data!$H171*$G171)/2000) * IF(AND(AO$5="Particulate", ISNUMBER(Data!$O171)), (1-Data!$O171), 1) * IF(AND($K$3="Yes", ISNUMBER(Data!$Q171)), (1-Data!$Q171), 1))</f>
        <v>0</v>
      </c>
      <c r="AP171" s="3">
        <f>IF(OR(Data!AQ171="", Data!$H171="", $G171=""), 0, ((Data!AQ171*Data!$H171*$G171)/2000) * IF(AND(AP$5="Particulate", ISNUMBER(Data!$O171)), (1-Data!$O171), 1) * IF(AND($K$3="Yes", ISNUMBER(Data!$Q171)), (1-Data!$Q171), 1))</f>
        <v>0</v>
      </c>
      <c r="AQ171" s="3">
        <f>IF(OR(Data!AR171="", Data!$H171="", $G171=""), 0, ((Data!AR171*Data!$H171*$G171)/2000) * IF(AND(AQ$5="Particulate", ISNUMBER(Data!$O171)), (1-Data!$O171), 1) * IF(AND($K$3="Yes", ISNUMBER(Data!$Q171)), (1-Data!$Q171), 1))</f>
        <v>0</v>
      </c>
      <c r="AR171" s="3">
        <f>IF(OR(Data!AS171="", Data!$H171="", $G171=""), 0, ((Data!AS171*Data!$H171*$G171)/2000) * IF(AND(AR$5="Particulate", ISNUMBER(Data!$O171)), (1-Data!$O171), 1) * IF(AND($K$3="Yes", ISNUMBER(Data!$Q171)), (1-Data!$Q171), 1))</f>
        <v>0</v>
      </c>
      <c r="AS171" s="3">
        <f>IF(OR(Data!AT171="", Data!$H171="", $G171=""), 0, ((Data!AT171*Data!$H171*$G171)/2000) * IF(AND(AS$5="Particulate", ISNUMBER(Data!$O171)), (1-Data!$O171), 1) * IF(AND($K$3="Yes", ISNUMBER(Data!$Q171)), (1-Data!$Q171), 1))</f>
        <v>0</v>
      </c>
      <c r="AT171" s="3">
        <f>IF(OR(Data!AU171="", Data!$H171="", $G171=""), 0, ((Data!AU171*Data!$H171*$G171)/2000) * IF(AND(AT$5="Particulate", ISNUMBER(Data!$O171)), (1-Data!$O171), 1) * IF(AND($K$3="Yes", ISNUMBER(Data!$Q171)), (1-Data!$Q171), 1))</f>
        <v>0</v>
      </c>
      <c r="AU171" s="3">
        <f>IF(OR(Data!AV171="", Data!$H171="", $G171=""), 0, ((Data!AV171*Data!$H171*$G171)/2000) * IF(AND(AU$5="Particulate", ISNUMBER(Data!$O171)), (1-Data!$O171), 1) * IF(AND($K$3="Yes", ISNUMBER(Data!$Q171)), (1-Data!$Q171), 1))</f>
        <v>0</v>
      </c>
      <c r="AV171" s="3">
        <f>IF(OR(Data!AW171="", Data!$H171="", $G171=""), 0, ((Data!AW171*Data!$H171*$G171)/2000) * IF(AND(AV$5="Particulate", ISNUMBER(Data!$O171)), (1-Data!$O171), 1) * IF(AND($K$3="Yes", ISNUMBER(Data!$Q171)), (1-Data!$Q171), 1))</f>
        <v>0</v>
      </c>
      <c r="AW171" s="3">
        <f>IF(OR(Data!AX171="", Data!$H171="", $G171=""), 0, ((Data!AX171*Data!$H171*$G171)/2000) * IF(AND(AW$5="Particulate", ISNUMBER(Data!$O171)), (1-Data!$O171), 1) * IF(AND($K$3="Yes", ISNUMBER(Data!$Q171)), (1-Data!$Q171), 1))</f>
        <v>0</v>
      </c>
      <c r="AX171" s="3">
        <f>IF(OR(Data!AY171="", Data!$H171="", $G171=""), 0, ((Data!AY171*Data!$H171*$G171)/2000) * IF(AND(AX$5="Particulate", ISNUMBER(Data!$O171)), (1-Data!$O171), 1) * IF(AND($K$3="Yes", ISNUMBER(Data!$Q171)), (1-Data!$Q171), 1))</f>
        <v>0</v>
      </c>
      <c r="AY171" s="3">
        <f>IF(OR(Data!AZ171="", Data!$H171="", $G171=""), 0, ((Data!AZ171*Data!$H171*$G171)/2000) * IF(AND(AY$5="Particulate", ISNUMBER(Data!$O171)), (1-Data!$O171), 1) * IF(AND($K$3="Yes", ISNUMBER(Data!$Q171)), (1-Data!$Q171), 1))</f>
        <v>0</v>
      </c>
      <c r="AZ171" s="3">
        <f>IF(OR(Data!BA171="", Data!$H171="", $G171=""), 0, ((Data!BA171*Data!$H171*$G171)/2000) * IF(AND(AZ$5="Particulate", ISNUMBER(Data!$O171)), (1-Data!$O171), 1) * IF(AND($K$3="Yes", ISNUMBER(Data!$Q171)), (1-Data!$Q171), 1))</f>
        <v>0</v>
      </c>
      <c r="BA171" s="3">
        <f>IF(OR(Data!BB171="", Data!$H171="", $G171=""), 0, ((Data!BB171*Data!$H171*$G171)/2000) * IF(AND(BA$5="Particulate", ISNUMBER(Data!$O171)), (1-Data!$O171), 1) * IF(AND($K$3="Yes", ISNUMBER(Data!$Q171)), (1-Data!$Q171), 1))</f>
        <v>0</v>
      </c>
      <c r="BB171" s="3">
        <f>IF(OR(Data!BC171="", Data!$H171="", $G171=""), 0, ((Data!BC171*Data!$H171*$G171)/2000) * IF(AND(BB$5="Particulate", ISNUMBER(Data!$O171)), (1-Data!$O171), 1) * IF(AND($K$3="Yes", ISNUMBER(Data!$Q171)), (1-Data!$Q171), 1))</f>
        <v>0</v>
      </c>
      <c r="BC171" s="3">
        <f>IF(OR(Data!BD171="", Data!$H171="", $G171=""), 0, ((Data!BD171*Data!$H171*$G171)/2000) * IF(AND(BC$5="Particulate", ISNUMBER(Data!$O171)), (1-Data!$O171), 1) * IF(AND($K$3="Yes", ISNUMBER(Data!$Q171)), (1-Data!$Q171), 1))</f>
        <v>0</v>
      </c>
      <c r="BD171" s="3">
        <f>IF(OR(Data!BE171="", Data!$H171="", $G171=""), 0, ((Data!BE171*Data!$H171*$G171)/2000) * IF(AND(BD$5="Particulate", ISNUMBER(Data!$O171)), (1-Data!$O171), 1) * IF(AND($K$3="Yes", ISNUMBER(Data!$Q171)), (1-Data!$Q171), 1))</f>
        <v>0</v>
      </c>
      <c r="BE171" s="3">
        <f>IF(OR(Data!BF171="", Data!$H171="", $G171=""), 0, ((Data!BF171*Data!$H171*$G171)/2000) * IF(AND(BE$5="Particulate", ISNUMBER(Data!$O171)), (1-Data!$O171), 1) * IF(AND($K$3="Yes", ISNUMBER(Data!$Q171)), (1-Data!$Q171), 1))</f>
        <v>0</v>
      </c>
      <c r="BF171" s="3">
        <f>IF(OR(Data!BG171="", Data!$H171="", $G171=""), 0, ((Data!BG171*Data!$H171*$G171)/2000) * IF(AND(BF$5="Particulate", ISNUMBER(Data!$O171)), (1-Data!$O171), 1) * IF(AND($K$3="Yes", ISNUMBER(Data!$Q171)), (1-Data!$Q171), 1))</f>
        <v>0</v>
      </c>
      <c r="BG171" s="3">
        <f>IF(OR(Data!BH171="", Data!$H171="", $G171=""), 0, ((Data!BH171*Data!$H171*$G171)/2000) * IF(AND(BG$5="Particulate", ISNUMBER(Data!$O171)), (1-Data!$O171), 1) * IF(AND($K$3="Yes", ISNUMBER(Data!$Q171)), (1-Data!$Q171), 1))</f>
        <v>0</v>
      </c>
      <c r="BH171" s="3">
        <f>IF(OR(Data!BI171="", Data!$H171="", $G171=""), 0, ((Data!BI171*Data!$H171*$G171)/2000) * IF(AND(BH$5="Particulate", ISNUMBER(Data!$O171)), (1-Data!$O171), 1) * IF(AND($K$3="Yes", ISNUMBER(Data!$Q171)), (1-Data!$Q171), 1))</f>
        <v>0</v>
      </c>
      <c r="BI171" s="3">
        <f>IF(OR(Data!BJ171="", Data!$H171="", $G171=""), 0, ((Data!BJ171*Data!$H171*$G171)/2000) * IF(AND(BI$5="Particulate", ISNUMBER(Data!$O171)), (1-Data!$O171), 1) * IF(AND($K$3="Yes", ISNUMBER(Data!$Q171)), (1-Data!$Q171), 1))</f>
        <v>0</v>
      </c>
      <c r="BJ171" s="3">
        <f>IF(OR(Data!BK171="", Data!$H171="", $G171=""), 0, ((Data!BK171*Data!$H171*$G171)/2000) * IF(AND(BJ$5="Particulate", ISNUMBER(Data!$O171)), (1-Data!$O171), 1) * IF(AND($K$3="Yes", ISNUMBER(Data!$Q171)), (1-Data!$Q171), 1))</f>
        <v>0</v>
      </c>
      <c r="BK171" s="3">
        <f>IF(OR(Data!BL171="", Data!$H171="", $G171=""), 0, ((Data!BL171*Data!$H171*$G171)/2000) * IF(AND(BK$5="Particulate", ISNUMBER(Data!$O171)), (1-Data!$O171), 1) * IF(AND($K$3="Yes", ISNUMBER(Data!$Q171)), (1-Data!$Q171), 1))</f>
        <v>0</v>
      </c>
      <c r="BL171" s="3">
        <f>IF(OR(Data!BM171="", Data!$H171="", $G171=""), 0, ((Data!BM171*Data!$H171*$G171)/2000) * IF(AND(BL$5="Particulate", ISNUMBER(Data!$O171)), (1-Data!$O171), 1) * IF(AND($K$3="Yes", ISNUMBER(Data!$Q171)), (1-Data!$Q171), 1))</f>
        <v>0</v>
      </c>
      <c r="BM171" s="3">
        <f>IF(OR(Data!BN171="", Data!$H171="", $G171=""), 0, ((Data!BN171*Data!$H171*$G171)/2000) * IF(AND(BM$5="Particulate", ISNUMBER(Data!$O171)), (1-Data!$O171), 1) * IF(AND($K$3="Yes", ISNUMBER(Data!$Q171)), (1-Data!$Q171), 1))</f>
        <v>0</v>
      </c>
      <c r="BN171" s="3">
        <f>IF(OR(Data!BO171="", Data!$H171="", $G171=""), 0, ((Data!BO171*Data!$H171*$G171)/2000) * IF(AND(BN$5="Particulate", ISNUMBER(Data!$O171)), (1-Data!$O171), 1) * IF(AND($K$3="Yes", ISNUMBER(Data!$Q171)), (1-Data!$Q171), 1))</f>
        <v>0</v>
      </c>
      <c r="BO171" s="3">
        <f>IF(OR(Data!BP171="", Data!$H171="", $G171=""), 0, ((Data!BP171*Data!$H171*$G171)/2000) * IF(AND(BO$5="Particulate", ISNUMBER(Data!$O171)), (1-Data!$O171), 1) * IF(AND($K$3="Yes", ISNUMBER(Data!$Q171)), (1-Data!$Q171), 1))</f>
        <v>0</v>
      </c>
      <c r="BP171" s="3">
        <f>IF(OR(Data!BQ171="", Data!$H171="", $G171=""), 0, ((Data!BQ171*Data!$H171*$G171)/2000) * IF(AND(BP$5="Particulate", ISNUMBER(Data!$O171)), (1-Data!$O171), 1) * IF(AND($K$3="Yes", ISNUMBER(Data!$Q171)), (1-Data!$Q171), 1))</f>
        <v>0</v>
      </c>
      <c r="BQ171" s="3">
        <f>IF(OR(Data!BR171="", Data!$H171="", $G171=""), 0, ((Data!BR171*Data!$H171*$G171)/2000) * IF(AND(BQ$5="Particulate", ISNUMBER(Data!$O171)), (1-Data!$O171), 1) * IF(AND($K$3="Yes", ISNUMBER(Data!$Q171)), (1-Data!$Q171), 1))</f>
        <v>0</v>
      </c>
      <c r="BR171" s="3">
        <f>IF(OR(Data!BS171="", Data!$H171="", $G171=""), 0, ((Data!BS171*Data!$H171*$G171)/2000) * IF(AND(BR$5="Particulate", ISNUMBER(Data!$O171)), (1-Data!$O171), 1) * IF(AND($K$3="Yes", ISNUMBER(Data!$Q171)), (1-Data!$Q171), 1))</f>
        <v>0</v>
      </c>
      <c r="BS171" s="3">
        <f>IF(OR(Data!BT171="", Data!$H171="", $G171=""), 0, ((Data!BT171*Data!$H171*$G171)/2000) * IF(AND(BS$5="Particulate", ISNUMBER(Data!$O171)), (1-Data!$O171), 1) * IF(AND($K$3="Yes", ISNUMBER(Data!$Q171)), (1-Data!$Q171), 1))</f>
        <v>0</v>
      </c>
      <c r="BT171" s="3">
        <f>IF(OR(Data!BU171="", Data!$H171="", $G171=""), 0, ((Data!BU171*Data!$H171*$G171)/2000) * IF(AND(BT$5="Particulate", ISNUMBER(Data!$O171)), (1-Data!$O171), 1) * IF(AND($K$3="Yes", ISNUMBER(Data!$Q171)), (1-Data!$Q171), 1))</f>
        <v>0</v>
      </c>
      <c r="BU171" s="3">
        <f>IF(OR(Data!BV171="", Data!$H171="", $G171=""), 0, ((Data!BV171*Data!$H171*$G171)/2000) * IF(AND(BU$5="Particulate", ISNUMBER(Data!$O171)), (1-Data!$O171), 1) * IF(AND($K$3="Yes", ISNUMBER(Data!$Q171)), (1-Data!$Q171), 1))</f>
        <v>0</v>
      </c>
      <c r="BV171" s="3">
        <f>IF(OR(Data!BW171="", Data!$H171="", $G171=""), 0, ((Data!BW171*Data!$H171*$G171)/2000) * IF(AND(BV$5="Particulate", ISNUMBER(Data!$O171)), (1-Data!$O171), 1) * IF(AND($K$3="Yes", ISNUMBER(Data!$Q171)), (1-Data!$Q171), 1))</f>
        <v>0</v>
      </c>
      <c r="BW171" s="3">
        <f>IF(OR(Data!BX171="", Data!$H171="", $G171=""), 0, ((Data!BX171*Data!$H171*$G171)/2000) * IF(AND(BW$5="Particulate", ISNUMBER(Data!$O171)), (1-Data!$O171), 1) * IF(AND($K$3="Yes", ISNUMBER(Data!$Q171)), (1-Data!$Q171), 1))</f>
        <v>0</v>
      </c>
      <c r="BX171" s="3">
        <f>IF(OR(Data!BY171="", Data!$H171="", $G171=""), 0, ((Data!BY171*Data!$H171*$G171)/2000) * IF(AND(BX$5="Particulate", ISNUMBER(Data!$O171)), (1-Data!$O171), 1) * IF(AND($K$3="Yes", ISNUMBER(Data!$Q171)), (1-Data!$Q171), 1))</f>
        <v>0</v>
      </c>
      <c r="BY171" s="3">
        <f>IF(OR(Data!BZ171="", Data!$H171="", $G171=""), 0, ((Data!BZ171*Data!$H171*$G171)/2000) * IF(AND(BY$5="Particulate", ISNUMBER(Data!$O171)), (1-Data!$O171), 1) * IF(AND($K$3="Yes", ISNUMBER(Data!$Q171)), (1-Data!$Q171), 1))</f>
        <v>0</v>
      </c>
      <c r="BZ171" s="3">
        <f>IF(OR(Data!CA171="", Data!$H171="", $G171=""), 0, ((Data!CA171*Data!$H171*$G171)/2000) * IF(AND(BZ$5="Particulate", ISNUMBER(Data!$O171)), (1-Data!$O171), 1) * IF(AND($K$3="Yes", ISNUMBER(Data!$Q171)), (1-Data!$Q171), 1))</f>
        <v>0</v>
      </c>
    </row>
    <row r="172" spans="1:78" x14ac:dyDescent="0.25">
      <c r="A172" s="347">
        <f>Data!A172</f>
        <v>164</v>
      </c>
      <c r="B172" s="108">
        <f>Data!B172</f>
        <v>0</v>
      </c>
      <c r="C172" s="108">
        <f>Data!C172</f>
        <v>0</v>
      </c>
      <c r="D172" s="108">
        <f>Data!D172</f>
        <v>0</v>
      </c>
      <c r="E172" s="108">
        <f>Data!E172</f>
        <v>0</v>
      </c>
      <c r="F172" s="108">
        <f>Data!F172</f>
        <v>0</v>
      </c>
      <c r="G172" s="189"/>
      <c r="Q172" s="365">
        <f>IF(ISNUMBER(Data!$K172), (Data!$K172*$G172)/2000, IF(AND(ISNUMBER(Data!$H172), ISNUMBER(Data!$I172)), (Data!$H172*Data!$I172*$G172)/2000, 0))</f>
        <v>0</v>
      </c>
      <c r="R172" s="17">
        <f>IF(ISNUMBER(Data!$L172), (Data!$L172*$G172)/2000, IF(AND(ISNUMBER(Data!$H172), ISNUMBER(Data!$J172)), (Data!$H172*Data!$J172*$G172)/2000, 0)) * IF(ISNUMBER(Data!$O172), 1-Data!$O172, 1) * IF(AND($K$3="yes",ISNUMBER(Data!$Q172)),(1-Data!$Q172),1)</f>
        <v>0</v>
      </c>
      <c r="S172" s="3">
        <f>IF(OR(Data!T172="", Data!$H172="", $G172=""), 0, ((Data!T172*Data!$H172*$G172)/2000) * IF(AND(S$5="Particulate", ISNUMBER(Data!$O172)), (1-Data!$O172), 1) * IF(AND($K$3="Yes", ISNUMBER(Data!$Q172)), (1-Data!$Q172), 1))</f>
        <v>0</v>
      </c>
      <c r="T172" s="3">
        <f>IF(OR(Data!U172="", Data!$H172="", $G172=""), 0, ((Data!U172*Data!$H172*$G172)/2000) * IF(AND(T$5="Particulate", ISNUMBER(Data!$O172)), (1-Data!$O172), 1) * IF(AND($K$3="Yes", ISNUMBER(Data!$Q172)), (1-Data!$Q172), 1))</f>
        <v>0</v>
      </c>
      <c r="U172" s="3">
        <f>IF(OR(Data!V172="", Data!$H172="", $G172=""), 0, ((Data!V172*Data!$H172*$G172)/2000) * IF(AND(U$5="Particulate", ISNUMBER(Data!$O172)), (1-Data!$O172), 1) * IF(AND($K$3="Yes", ISNUMBER(Data!$Q172)), (1-Data!$Q172), 1))</f>
        <v>0</v>
      </c>
      <c r="V172" s="3">
        <f>IF(OR(Data!W172="", Data!$H172="", $G172=""), 0, ((Data!W172*Data!$H172*$G172)/2000) * IF(AND(V$5="Particulate", ISNUMBER(Data!$O172)), (1-Data!$O172), 1) * IF(AND($K$3="Yes", ISNUMBER(Data!$Q172)), (1-Data!$Q172), 1))</f>
        <v>0</v>
      </c>
      <c r="W172" s="3">
        <f>IF(OR(Data!X172="", Data!$H172="", $G172=""), 0, ((Data!X172*Data!$H172*$G172)/2000) * IF(AND(W$5="Particulate", ISNUMBER(Data!$O172)), (1-Data!$O172), 1) * IF(AND($K$3="Yes", ISNUMBER(Data!$Q172)), (1-Data!$Q172), 1))</f>
        <v>0</v>
      </c>
      <c r="X172" s="3">
        <f>IF(OR(Data!Y172="", Data!$H172="", $G172=""), 0, ((Data!Y172*Data!$H172*$G172)/2000) * IF(AND(X$5="Particulate", ISNUMBER(Data!$O172)), (1-Data!$O172), 1) * IF(AND($K$3="Yes", ISNUMBER(Data!$Q172)), (1-Data!$Q172), 1))</f>
        <v>0</v>
      </c>
      <c r="Y172" s="3">
        <f>IF(OR(Data!Z172="", Data!$H172="", $G172=""), 0, ((Data!Z172*Data!$H172*$G172)/2000) * IF(AND(Y$5="Particulate", ISNUMBER(Data!$O172)), (1-Data!$O172), 1) * IF(AND($K$3="Yes", ISNUMBER(Data!$Q172)), (1-Data!$Q172), 1))</f>
        <v>0</v>
      </c>
      <c r="Z172" s="3">
        <f>IF(OR(Data!AA172="", Data!$H172="", $G172=""), 0, ((Data!AA172*Data!$H172*$G172)/2000) * IF(AND(Z$5="Particulate", ISNUMBER(Data!$O172)), (1-Data!$O172), 1) * IF(AND($K$3="Yes", ISNUMBER(Data!$Q172)), (1-Data!$Q172), 1))</f>
        <v>0</v>
      </c>
      <c r="AA172" s="3">
        <f>IF(OR(Data!AB172="", Data!$H172="", $G172=""), 0, ((Data!AB172*Data!$H172*$G172)/2000) * IF(AND(AA$5="Particulate", ISNUMBER(Data!$O172)), (1-Data!$O172), 1) * IF(AND($K$3="Yes", ISNUMBER(Data!$Q172)), (1-Data!$Q172), 1))</f>
        <v>0</v>
      </c>
      <c r="AB172" s="3">
        <f>IF(OR(Data!AC172="", Data!$H172="", $G172=""), 0, ((Data!AC172*Data!$H172*$G172)/2000) * IF(AND(AB$5="Particulate", ISNUMBER(Data!$O172)), (1-Data!$O172), 1) * IF(AND($K$3="Yes", ISNUMBER(Data!$Q172)), (1-Data!$Q172), 1))</f>
        <v>0</v>
      </c>
      <c r="AC172" s="3">
        <f>IF(OR(Data!AD172="", Data!$H172="", $G172=""), 0, ((Data!AD172*Data!$H172*$G172)/2000) * IF(AND(AC$5="Particulate", ISNUMBER(Data!$O172)), (1-Data!$O172), 1) * IF(AND($K$3="Yes", ISNUMBER(Data!$Q172)), (1-Data!$Q172), 1))</f>
        <v>0</v>
      </c>
      <c r="AD172" s="3">
        <f>IF(OR(Data!AE172="", Data!$H172="", $G172=""), 0, ((Data!AE172*Data!$H172*$G172)/2000) * IF(AND(AD$5="Particulate", ISNUMBER(Data!$O172)), (1-Data!$O172), 1) * IF(AND($K$3="Yes", ISNUMBER(Data!$Q172)), (1-Data!$Q172), 1))</f>
        <v>0</v>
      </c>
      <c r="AE172" s="3">
        <f>IF(OR(Data!AF172="", Data!$H172="", $G172=""), 0, ((Data!AF172*Data!$H172*$G172)/2000) * IF(AND(AE$5="Particulate", ISNUMBER(Data!$O172)), (1-Data!$O172), 1) * IF(AND($K$3="Yes", ISNUMBER(Data!$Q172)), (1-Data!$Q172), 1))</f>
        <v>0</v>
      </c>
      <c r="AF172" s="3">
        <f>IF(OR(Data!AG172="", Data!$H172="", $G172=""), 0, ((Data!AG172*Data!$H172*$G172)/2000) * IF(AND(AF$5="Particulate", ISNUMBER(Data!$O172)), (1-Data!$O172), 1) * IF(AND($K$3="Yes", ISNUMBER(Data!$Q172)), (1-Data!$Q172), 1))</f>
        <v>0</v>
      </c>
      <c r="AG172" s="3">
        <f>IF(OR(Data!AH172="", Data!$H172="", $G172=""), 0, ((Data!AH172*Data!$H172*$G172)/2000) * IF(AND(AG$5="Particulate", ISNUMBER(Data!$O172)), (1-Data!$O172), 1) * IF(AND($K$3="Yes", ISNUMBER(Data!$Q172)), (1-Data!$Q172), 1))</f>
        <v>0</v>
      </c>
      <c r="AH172" s="3">
        <f>IF(OR(Data!AI172="", Data!$H172="", $G172=""), 0, ((Data!AI172*Data!$H172*$G172)/2000) * IF(AND(AH$5="Particulate", ISNUMBER(Data!$O172)), (1-Data!$O172), 1) * IF(AND($K$3="Yes", ISNUMBER(Data!$Q172)), (1-Data!$Q172), 1))</f>
        <v>0</v>
      </c>
      <c r="AI172" s="3">
        <f>IF(OR(Data!AJ172="", Data!$H172="", $G172=""), 0, ((Data!AJ172*Data!$H172*$G172)/2000) * IF(AND(AI$5="Particulate", ISNUMBER(Data!$O172)), (1-Data!$O172), 1) * IF(AND($K$3="Yes", ISNUMBER(Data!$Q172)), (1-Data!$Q172), 1))</f>
        <v>0</v>
      </c>
      <c r="AJ172" s="3">
        <f>IF(OR(Data!AK172="", Data!$H172="", $G172=""), 0, ((Data!AK172*Data!$H172*$G172)/2000) * IF(AND(AJ$5="Particulate", ISNUMBER(Data!$O172)), (1-Data!$O172), 1) * IF(AND($K$3="Yes", ISNUMBER(Data!$Q172)), (1-Data!$Q172), 1))</f>
        <v>0</v>
      </c>
      <c r="AK172" s="3">
        <f>IF(OR(Data!AL172="", Data!$H172="", $G172=""), 0, ((Data!AL172*Data!$H172*$G172)/2000) * IF(AND(AK$5="Particulate", ISNUMBER(Data!$O172)), (1-Data!$O172), 1) * IF(AND($K$3="Yes", ISNUMBER(Data!$Q172)), (1-Data!$Q172), 1))</f>
        <v>0</v>
      </c>
      <c r="AL172" s="3">
        <f>IF(OR(Data!AM172="", Data!$H172="", $G172=""), 0, ((Data!AM172*Data!$H172*$G172)/2000) * IF(AND(AL$5="Particulate", ISNUMBER(Data!$O172)), (1-Data!$O172), 1) * IF(AND($K$3="Yes", ISNUMBER(Data!$Q172)), (1-Data!$Q172), 1))</f>
        <v>0</v>
      </c>
      <c r="AM172" s="3">
        <f>IF(OR(Data!AN172="", Data!$H172="", $G172=""), 0, ((Data!AN172*Data!$H172*$G172)/2000) * IF(AND(AM$5="Particulate", ISNUMBER(Data!$O172)), (1-Data!$O172), 1) * IF(AND($K$3="Yes", ISNUMBER(Data!$Q172)), (1-Data!$Q172), 1))</f>
        <v>0</v>
      </c>
      <c r="AN172" s="3">
        <f>IF(OR(Data!AO172="", Data!$H172="", $G172=""), 0, ((Data!AO172*Data!$H172*$G172)/2000) * IF(AND(AN$5="Particulate", ISNUMBER(Data!$O172)), (1-Data!$O172), 1) * IF(AND($K$3="Yes", ISNUMBER(Data!$Q172)), (1-Data!$Q172), 1))</f>
        <v>0</v>
      </c>
      <c r="AO172" s="3">
        <f>IF(OR(Data!AP172="", Data!$H172="", $G172=""), 0, ((Data!AP172*Data!$H172*$G172)/2000) * IF(AND(AO$5="Particulate", ISNUMBER(Data!$O172)), (1-Data!$O172), 1) * IF(AND($K$3="Yes", ISNUMBER(Data!$Q172)), (1-Data!$Q172), 1))</f>
        <v>0</v>
      </c>
      <c r="AP172" s="3">
        <f>IF(OR(Data!AQ172="", Data!$H172="", $G172=""), 0, ((Data!AQ172*Data!$H172*$G172)/2000) * IF(AND(AP$5="Particulate", ISNUMBER(Data!$O172)), (1-Data!$O172), 1) * IF(AND($K$3="Yes", ISNUMBER(Data!$Q172)), (1-Data!$Q172), 1))</f>
        <v>0</v>
      </c>
      <c r="AQ172" s="3">
        <f>IF(OR(Data!AR172="", Data!$H172="", $G172=""), 0, ((Data!AR172*Data!$H172*$G172)/2000) * IF(AND(AQ$5="Particulate", ISNUMBER(Data!$O172)), (1-Data!$O172), 1) * IF(AND($K$3="Yes", ISNUMBER(Data!$Q172)), (1-Data!$Q172), 1))</f>
        <v>0</v>
      </c>
      <c r="AR172" s="3">
        <f>IF(OR(Data!AS172="", Data!$H172="", $G172=""), 0, ((Data!AS172*Data!$H172*$G172)/2000) * IF(AND(AR$5="Particulate", ISNUMBER(Data!$O172)), (1-Data!$O172), 1) * IF(AND($K$3="Yes", ISNUMBER(Data!$Q172)), (1-Data!$Q172), 1))</f>
        <v>0</v>
      </c>
      <c r="AS172" s="3">
        <f>IF(OR(Data!AT172="", Data!$H172="", $G172=""), 0, ((Data!AT172*Data!$H172*$G172)/2000) * IF(AND(AS$5="Particulate", ISNUMBER(Data!$O172)), (1-Data!$O172), 1) * IF(AND($K$3="Yes", ISNUMBER(Data!$Q172)), (1-Data!$Q172), 1))</f>
        <v>0</v>
      </c>
      <c r="AT172" s="3">
        <f>IF(OR(Data!AU172="", Data!$H172="", $G172=""), 0, ((Data!AU172*Data!$H172*$G172)/2000) * IF(AND(AT$5="Particulate", ISNUMBER(Data!$O172)), (1-Data!$O172), 1) * IF(AND($K$3="Yes", ISNUMBER(Data!$Q172)), (1-Data!$Q172), 1))</f>
        <v>0</v>
      </c>
      <c r="AU172" s="3">
        <f>IF(OR(Data!AV172="", Data!$H172="", $G172=""), 0, ((Data!AV172*Data!$H172*$G172)/2000) * IF(AND(AU$5="Particulate", ISNUMBER(Data!$O172)), (1-Data!$O172), 1) * IF(AND($K$3="Yes", ISNUMBER(Data!$Q172)), (1-Data!$Q172), 1))</f>
        <v>0</v>
      </c>
      <c r="AV172" s="3">
        <f>IF(OR(Data!AW172="", Data!$H172="", $G172=""), 0, ((Data!AW172*Data!$H172*$G172)/2000) * IF(AND(AV$5="Particulate", ISNUMBER(Data!$O172)), (1-Data!$O172), 1) * IF(AND($K$3="Yes", ISNUMBER(Data!$Q172)), (1-Data!$Q172), 1))</f>
        <v>0</v>
      </c>
      <c r="AW172" s="3">
        <f>IF(OR(Data!AX172="", Data!$H172="", $G172=""), 0, ((Data!AX172*Data!$H172*$G172)/2000) * IF(AND(AW$5="Particulate", ISNUMBER(Data!$O172)), (1-Data!$O172), 1) * IF(AND($K$3="Yes", ISNUMBER(Data!$Q172)), (1-Data!$Q172), 1))</f>
        <v>0</v>
      </c>
      <c r="AX172" s="3">
        <f>IF(OR(Data!AY172="", Data!$H172="", $G172=""), 0, ((Data!AY172*Data!$H172*$G172)/2000) * IF(AND(AX$5="Particulate", ISNUMBER(Data!$O172)), (1-Data!$O172), 1) * IF(AND($K$3="Yes", ISNUMBER(Data!$Q172)), (1-Data!$Q172), 1))</f>
        <v>0</v>
      </c>
      <c r="AY172" s="3">
        <f>IF(OR(Data!AZ172="", Data!$H172="", $G172=""), 0, ((Data!AZ172*Data!$H172*$G172)/2000) * IF(AND(AY$5="Particulate", ISNUMBER(Data!$O172)), (1-Data!$O172), 1) * IF(AND($K$3="Yes", ISNUMBER(Data!$Q172)), (1-Data!$Q172), 1))</f>
        <v>0</v>
      </c>
      <c r="AZ172" s="3">
        <f>IF(OR(Data!BA172="", Data!$H172="", $G172=""), 0, ((Data!BA172*Data!$H172*$G172)/2000) * IF(AND(AZ$5="Particulate", ISNUMBER(Data!$O172)), (1-Data!$O172), 1) * IF(AND($K$3="Yes", ISNUMBER(Data!$Q172)), (1-Data!$Q172), 1))</f>
        <v>0</v>
      </c>
      <c r="BA172" s="3">
        <f>IF(OR(Data!BB172="", Data!$H172="", $G172=""), 0, ((Data!BB172*Data!$H172*$G172)/2000) * IF(AND(BA$5="Particulate", ISNUMBER(Data!$O172)), (1-Data!$O172), 1) * IF(AND($K$3="Yes", ISNUMBER(Data!$Q172)), (1-Data!$Q172), 1))</f>
        <v>0</v>
      </c>
      <c r="BB172" s="3">
        <f>IF(OR(Data!BC172="", Data!$H172="", $G172=""), 0, ((Data!BC172*Data!$H172*$G172)/2000) * IF(AND(BB$5="Particulate", ISNUMBER(Data!$O172)), (1-Data!$O172), 1) * IF(AND($K$3="Yes", ISNUMBER(Data!$Q172)), (1-Data!$Q172), 1))</f>
        <v>0</v>
      </c>
      <c r="BC172" s="3">
        <f>IF(OR(Data!BD172="", Data!$H172="", $G172=""), 0, ((Data!BD172*Data!$H172*$G172)/2000) * IF(AND(BC$5="Particulate", ISNUMBER(Data!$O172)), (1-Data!$O172), 1) * IF(AND($K$3="Yes", ISNUMBER(Data!$Q172)), (1-Data!$Q172), 1))</f>
        <v>0</v>
      </c>
      <c r="BD172" s="3">
        <f>IF(OR(Data!BE172="", Data!$H172="", $G172=""), 0, ((Data!BE172*Data!$H172*$G172)/2000) * IF(AND(BD$5="Particulate", ISNUMBER(Data!$O172)), (1-Data!$O172), 1) * IF(AND($K$3="Yes", ISNUMBER(Data!$Q172)), (1-Data!$Q172), 1))</f>
        <v>0</v>
      </c>
      <c r="BE172" s="3">
        <f>IF(OR(Data!BF172="", Data!$H172="", $G172=""), 0, ((Data!BF172*Data!$H172*$G172)/2000) * IF(AND(BE$5="Particulate", ISNUMBER(Data!$O172)), (1-Data!$O172), 1) * IF(AND($K$3="Yes", ISNUMBER(Data!$Q172)), (1-Data!$Q172), 1))</f>
        <v>0</v>
      </c>
      <c r="BF172" s="3">
        <f>IF(OR(Data!BG172="", Data!$H172="", $G172=""), 0, ((Data!BG172*Data!$H172*$G172)/2000) * IF(AND(BF$5="Particulate", ISNUMBER(Data!$O172)), (1-Data!$O172), 1) * IF(AND($K$3="Yes", ISNUMBER(Data!$Q172)), (1-Data!$Q172), 1))</f>
        <v>0</v>
      </c>
      <c r="BG172" s="3">
        <f>IF(OR(Data!BH172="", Data!$H172="", $G172=""), 0, ((Data!BH172*Data!$H172*$G172)/2000) * IF(AND(BG$5="Particulate", ISNUMBER(Data!$O172)), (1-Data!$O172), 1) * IF(AND($K$3="Yes", ISNUMBER(Data!$Q172)), (1-Data!$Q172), 1))</f>
        <v>0</v>
      </c>
      <c r="BH172" s="3">
        <f>IF(OR(Data!BI172="", Data!$H172="", $G172=""), 0, ((Data!BI172*Data!$H172*$G172)/2000) * IF(AND(BH$5="Particulate", ISNUMBER(Data!$O172)), (1-Data!$O172), 1) * IF(AND($K$3="Yes", ISNUMBER(Data!$Q172)), (1-Data!$Q172), 1))</f>
        <v>0</v>
      </c>
      <c r="BI172" s="3">
        <f>IF(OR(Data!BJ172="", Data!$H172="", $G172=""), 0, ((Data!BJ172*Data!$H172*$G172)/2000) * IF(AND(BI$5="Particulate", ISNUMBER(Data!$O172)), (1-Data!$O172), 1) * IF(AND($K$3="Yes", ISNUMBER(Data!$Q172)), (1-Data!$Q172), 1))</f>
        <v>0</v>
      </c>
      <c r="BJ172" s="3">
        <f>IF(OR(Data!BK172="", Data!$H172="", $G172=""), 0, ((Data!BK172*Data!$H172*$G172)/2000) * IF(AND(BJ$5="Particulate", ISNUMBER(Data!$O172)), (1-Data!$O172), 1) * IF(AND($K$3="Yes", ISNUMBER(Data!$Q172)), (1-Data!$Q172), 1))</f>
        <v>0</v>
      </c>
      <c r="BK172" s="3">
        <f>IF(OR(Data!BL172="", Data!$H172="", $G172=""), 0, ((Data!BL172*Data!$H172*$G172)/2000) * IF(AND(BK$5="Particulate", ISNUMBER(Data!$O172)), (1-Data!$O172), 1) * IF(AND($K$3="Yes", ISNUMBER(Data!$Q172)), (1-Data!$Q172), 1))</f>
        <v>0</v>
      </c>
      <c r="BL172" s="3">
        <f>IF(OR(Data!BM172="", Data!$H172="", $G172=""), 0, ((Data!BM172*Data!$H172*$G172)/2000) * IF(AND(BL$5="Particulate", ISNUMBER(Data!$O172)), (1-Data!$O172), 1) * IF(AND($K$3="Yes", ISNUMBER(Data!$Q172)), (1-Data!$Q172), 1))</f>
        <v>0</v>
      </c>
      <c r="BM172" s="3">
        <f>IF(OR(Data!BN172="", Data!$H172="", $G172=""), 0, ((Data!BN172*Data!$H172*$G172)/2000) * IF(AND(BM$5="Particulate", ISNUMBER(Data!$O172)), (1-Data!$O172), 1) * IF(AND($K$3="Yes", ISNUMBER(Data!$Q172)), (1-Data!$Q172), 1))</f>
        <v>0</v>
      </c>
      <c r="BN172" s="3">
        <f>IF(OR(Data!BO172="", Data!$H172="", $G172=""), 0, ((Data!BO172*Data!$H172*$G172)/2000) * IF(AND(BN$5="Particulate", ISNUMBER(Data!$O172)), (1-Data!$O172), 1) * IF(AND($K$3="Yes", ISNUMBER(Data!$Q172)), (1-Data!$Q172), 1))</f>
        <v>0</v>
      </c>
      <c r="BO172" s="3">
        <f>IF(OR(Data!BP172="", Data!$H172="", $G172=""), 0, ((Data!BP172*Data!$H172*$G172)/2000) * IF(AND(BO$5="Particulate", ISNUMBER(Data!$O172)), (1-Data!$O172), 1) * IF(AND($K$3="Yes", ISNUMBER(Data!$Q172)), (1-Data!$Q172), 1))</f>
        <v>0</v>
      </c>
      <c r="BP172" s="3">
        <f>IF(OR(Data!BQ172="", Data!$H172="", $G172=""), 0, ((Data!BQ172*Data!$H172*$G172)/2000) * IF(AND(BP$5="Particulate", ISNUMBER(Data!$O172)), (1-Data!$O172), 1) * IF(AND($K$3="Yes", ISNUMBER(Data!$Q172)), (1-Data!$Q172), 1))</f>
        <v>0</v>
      </c>
      <c r="BQ172" s="3">
        <f>IF(OR(Data!BR172="", Data!$H172="", $G172=""), 0, ((Data!BR172*Data!$H172*$G172)/2000) * IF(AND(BQ$5="Particulate", ISNUMBER(Data!$O172)), (1-Data!$O172), 1) * IF(AND($K$3="Yes", ISNUMBER(Data!$Q172)), (1-Data!$Q172), 1))</f>
        <v>0</v>
      </c>
      <c r="BR172" s="3">
        <f>IF(OR(Data!BS172="", Data!$H172="", $G172=""), 0, ((Data!BS172*Data!$H172*$G172)/2000) * IF(AND(BR$5="Particulate", ISNUMBER(Data!$O172)), (1-Data!$O172), 1) * IF(AND($K$3="Yes", ISNUMBER(Data!$Q172)), (1-Data!$Q172), 1))</f>
        <v>0</v>
      </c>
      <c r="BS172" s="3">
        <f>IF(OR(Data!BT172="", Data!$H172="", $G172=""), 0, ((Data!BT172*Data!$H172*$G172)/2000) * IF(AND(BS$5="Particulate", ISNUMBER(Data!$O172)), (1-Data!$O172), 1) * IF(AND($K$3="Yes", ISNUMBER(Data!$Q172)), (1-Data!$Q172), 1))</f>
        <v>0</v>
      </c>
      <c r="BT172" s="3">
        <f>IF(OR(Data!BU172="", Data!$H172="", $G172=""), 0, ((Data!BU172*Data!$H172*$G172)/2000) * IF(AND(BT$5="Particulate", ISNUMBER(Data!$O172)), (1-Data!$O172), 1) * IF(AND($K$3="Yes", ISNUMBER(Data!$Q172)), (1-Data!$Q172), 1))</f>
        <v>0</v>
      </c>
      <c r="BU172" s="3">
        <f>IF(OR(Data!BV172="", Data!$H172="", $G172=""), 0, ((Data!BV172*Data!$H172*$G172)/2000) * IF(AND(BU$5="Particulate", ISNUMBER(Data!$O172)), (1-Data!$O172), 1) * IF(AND($K$3="Yes", ISNUMBER(Data!$Q172)), (1-Data!$Q172), 1))</f>
        <v>0</v>
      </c>
      <c r="BV172" s="3">
        <f>IF(OR(Data!BW172="", Data!$H172="", $G172=""), 0, ((Data!BW172*Data!$H172*$G172)/2000) * IF(AND(BV$5="Particulate", ISNUMBER(Data!$O172)), (1-Data!$O172), 1) * IF(AND($K$3="Yes", ISNUMBER(Data!$Q172)), (1-Data!$Q172), 1))</f>
        <v>0</v>
      </c>
      <c r="BW172" s="3">
        <f>IF(OR(Data!BX172="", Data!$H172="", $G172=""), 0, ((Data!BX172*Data!$H172*$G172)/2000) * IF(AND(BW$5="Particulate", ISNUMBER(Data!$O172)), (1-Data!$O172), 1) * IF(AND($K$3="Yes", ISNUMBER(Data!$Q172)), (1-Data!$Q172), 1))</f>
        <v>0</v>
      </c>
      <c r="BX172" s="3">
        <f>IF(OR(Data!BY172="", Data!$H172="", $G172=""), 0, ((Data!BY172*Data!$H172*$G172)/2000) * IF(AND(BX$5="Particulate", ISNUMBER(Data!$O172)), (1-Data!$O172), 1) * IF(AND($K$3="Yes", ISNUMBER(Data!$Q172)), (1-Data!$Q172), 1))</f>
        <v>0</v>
      </c>
      <c r="BY172" s="3">
        <f>IF(OR(Data!BZ172="", Data!$H172="", $G172=""), 0, ((Data!BZ172*Data!$H172*$G172)/2000) * IF(AND(BY$5="Particulate", ISNUMBER(Data!$O172)), (1-Data!$O172), 1) * IF(AND($K$3="Yes", ISNUMBER(Data!$Q172)), (1-Data!$Q172), 1))</f>
        <v>0</v>
      </c>
      <c r="BZ172" s="3">
        <f>IF(OR(Data!CA172="", Data!$H172="", $G172=""), 0, ((Data!CA172*Data!$H172*$G172)/2000) * IF(AND(BZ$5="Particulate", ISNUMBER(Data!$O172)), (1-Data!$O172), 1) * IF(AND($K$3="Yes", ISNUMBER(Data!$Q172)), (1-Data!$Q172), 1))</f>
        <v>0</v>
      </c>
    </row>
    <row r="173" spans="1:78" x14ac:dyDescent="0.25">
      <c r="A173" s="347">
        <f>Data!A173</f>
        <v>165</v>
      </c>
      <c r="B173" s="108">
        <f>Data!B173</f>
        <v>0</v>
      </c>
      <c r="C173" s="108">
        <f>Data!C173</f>
        <v>0</v>
      </c>
      <c r="D173" s="108">
        <f>Data!D173</f>
        <v>0</v>
      </c>
      <c r="E173" s="108">
        <f>Data!E173</f>
        <v>0</v>
      </c>
      <c r="F173" s="108">
        <f>Data!F173</f>
        <v>0</v>
      </c>
      <c r="G173" s="189"/>
      <c r="Q173" s="365">
        <f>IF(ISNUMBER(Data!$K173), (Data!$K173*$G173)/2000, IF(AND(ISNUMBER(Data!$H173), ISNUMBER(Data!$I173)), (Data!$H173*Data!$I173*$G173)/2000, 0))</f>
        <v>0</v>
      </c>
      <c r="R173" s="17">
        <f>IF(ISNUMBER(Data!$L173), (Data!$L173*$G173)/2000, IF(AND(ISNUMBER(Data!$H173), ISNUMBER(Data!$J173)), (Data!$H173*Data!$J173*$G173)/2000, 0)) * IF(ISNUMBER(Data!$O173), 1-Data!$O173, 1) * IF(AND($K$3="yes",ISNUMBER(Data!$Q173)),(1-Data!$Q173),1)</f>
        <v>0</v>
      </c>
      <c r="S173" s="3">
        <f>IF(OR(Data!T173="", Data!$H173="", $G173=""), 0, ((Data!T173*Data!$H173*$G173)/2000) * IF(AND(S$5="Particulate", ISNUMBER(Data!$O173)), (1-Data!$O173), 1) * IF(AND($K$3="Yes", ISNUMBER(Data!$Q173)), (1-Data!$Q173), 1))</f>
        <v>0</v>
      </c>
      <c r="T173" s="3">
        <f>IF(OR(Data!U173="", Data!$H173="", $G173=""), 0, ((Data!U173*Data!$H173*$G173)/2000) * IF(AND(T$5="Particulate", ISNUMBER(Data!$O173)), (1-Data!$O173), 1) * IF(AND($K$3="Yes", ISNUMBER(Data!$Q173)), (1-Data!$Q173), 1))</f>
        <v>0</v>
      </c>
      <c r="U173" s="3">
        <f>IF(OR(Data!V173="", Data!$H173="", $G173=""), 0, ((Data!V173*Data!$H173*$G173)/2000) * IF(AND(U$5="Particulate", ISNUMBER(Data!$O173)), (1-Data!$O173), 1) * IF(AND($K$3="Yes", ISNUMBER(Data!$Q173)), (1-Data!$Q173), 1))</f>
        <v>0</v>
      </c>
      <c r="V173" s="3">
        <f>IF(OR(Data!W173="", Data!$H173="", $G173=""), 0, ((Data!W173*Data!$H173*$G173)/2000) * IF(AND(V$5="Particulate", ISNUMBER(Data!$O173)), (1-Data!$O173), 1) * IF(AND($K$3="Yes", ISNUMBER(Data!$Q173)), (1-Data!$Q173), 1))</f>
        <v>0</v>
      </c>
      <c r="W173" s="3">
        <f>IF(OR(Data!X173="", Data!$H173="", $G173=""), 0, ((Data!X173*Data!$H173*$G173)/2000) * IF(AND(W$5="Particulate", ISNUMBER(Data!$O173)), (1-Data!$O173), 1) * IF(AND($K$3="Yes", ISNUMBER(Data!$Q173)), (1-Data!$Q173), 1))</f>
        <v>0</v>
      </c>
      <c r="X173" s="3">
        <f>IF(OR(Data!Y173="", Data!$H173="", $G173=""), 0, ((Data!Y173*Data!$H173*$G173)/2000) * IF(AND(X$5="Particulate", ISNUMBER(Data!$O173)), (1-Data!$O173), 1) * IF(AND($K$3="Yes", ISNUMBER(Data!$Q173)), (1-Data!$Q173), 1))</f>
        <v>0</v>
      </c>
      <c r="Y173" s="3">
        <f>IF(OR(Data!Z173="", Data!$H173="", $G173=""), 0, ((Data!Z173*Data!$H173*$G173)/2000) * IF(AND(Y$5="Particulate", ISNUMBER(Data!$O173)), (1-Data!$O173), 1) * IF(AND($K$3="Yes", ISNUMBER(Data!$Q173)), (1-Data!$Q173), 1))</f>
        <v>0</v>
      </c>
      <c r="Z173" s="3">
        <f>IF(OR(Data!AA173="", Data!$H173="", $G173=""), 0, ((Data!AA173*Data!$H173*$G173)/2000) * IF(AND(Z$5="Particulate", ISNUMBER(Data!$O173)), (1-Data!$O173), 1) * IF(AND($K$3="Yes", ISNUMBER(Data!$Q173)), (1-Data!$Q173), 1))</f>
        <v>0</v>
      </c>
      <c r="AA173" s="3">
        <f>IF(OR(Data!AB173="", Data!$H173="", $G173=""), 0, ((Data!AB173*Data!$H173*$G173)/2000) * IF(AND(AA$5="Particulate", ISNUMBER(Data!$O173)), (1-Data!$O173), 1) * IF(AND($K$3="Yes", ISNUMBER(Data!$Q173)), (1-Data!$Q173), 1))</f>
        <v>0</v>
      </c>
      <c r="AB173" s="3">
        <f>IF(OR(Data!AC173="", Data!$H173="", $G173=""), 0, ((Data!AC173*Data!$H173*$G173)/2000) * IF(AND(AB$5="Particulate", ISNUMBER(Data!$O173)), (1-Data!$O173), 1) * IF(AND($K$3="Yes", ISNUMBER(Data!$Q173)), (1-Data!$Q173), 1))</f>
        <v>0</v>
      </c>
      <c r="AC173" s="3">
        <f>IF(OR(Data!AD173="", Data!$H173="", $G173=""), 0, ((Data!AD173*Data!$H173*$G173)/2000) * IF(AND(AC$5="Particulate", ISNUMBER(Data!$O173)), (1-Data!$O173), 1) * IF(AND($K$3="Yes", ISNUMBER(Data!$Q173)), (1-Data!$Q173), 1))</f>
        <v>0</v>
      </c>
      <c r="AD173" s="3">
        <f>IF(OR(Data!AE173="", Data!$H173="", $G173=""), 0, ((Data!AE173*Data!$H173*$G173)/2000) * IF(AND(AD$5="Particulate", ISNUMBER(Data!$O173)), (1-Data!$O173), 1) * IF(AND($K$3="Yes", ISNUMBER(Data!$Q173)), (1-Data!$Q173), 1))</f>
        <v>0</v>
      </c>
      <c r="AE173" s="3">
        <f>IF(OR(Data!AF173="", Data!$H173="", $G173=""), 0, ((Data!AF173*Data!$H173*$G173)/2000) * IF(AND(AE$5="Particulate", ISNUMBER(Data!$O173)), (1-Data!$O173), 1) * IF(AND($K$3="Yes", ISNUMBER(Data!$Q173)), (1-Data!$Q173), 1))</f>
        <v>0</v>
      </c>
      <c r="AF173" s="3">
        <f>IF(OR(Data!AG173="", Data!$H173="", $G173=""), 0, ((Data!AG173*Data!$H173*$G173)/2000) * IF(AND(AF$5="Particulate", ISNUMBER(Data!$O173)), (1-Data!$O173), 1) * IF(AND($K$3="Yes", ISNUMBER(Data!$Q173)), (1-Data!$Q173), 1))</f>
        <v>0</v>
      </c>
      <c r="AG173" s="3">
        <f>IF(OR(Data!AH173="", Data!$H173="", $G173=""), 0, ((Data!AH173*Data!$H173*$G173)/2000) * IF(AND(AG$5="Particulate", ISNUMBER(Data!$O173)), (1-Data!$O173), 1) * IF(AND($K$3="Yes", ISNUMBER(Data!$Q173)), (1-Data!$Q173), 1))</f>
        <v>0</v>
      </c>
      <c r="AH173" s="3">
        <f>IF(OR(Data!AI173="", Data!$H173="", $G173=""), 0, ((Data!AI173*Data!$H173*$G173)/2000) * IF(AND(AH$5="Particulate", ISNUMBER(Data!$O173)), (1-Data!$O173), 1) * IF(AND($K$3="Yes", ISNUMBER(Data!$Q173)), (1-Data!$Q173), 1))</f>
        <v>0</v>
      </c>
      <c r="AI173" s="3">
        <f>IF(OR(Data!AJ173="", Data!$H173="", $G173=""), 0, ((Data!AJ173*Data!$H173*$G173)/2000) * IF(AND(AI$5="Particulate", ISNUMBER(Data!$O173)), (1-Data!$O173), 1) * IF(AND($K$3="Yes", ISNUMBER(Data!$Q173)), (1-Data!$Q173), 1))</f>
        <v>0</v>
      </c>
      <c r="AJ173" s="3">
        <f>IF(OR(Data!AK173="", Data!$H173="", $G173=""), 0, ((Data!AK173*Data!$H173*$G173)/2000) * IF(AND(AJ$5="Particulate", ISNUMBER(Data!$O173)), (1-Data!$O173), 1) * IF(AND($K$3="Yes", ISNUMBER(Data!$Q173)), (1-Data!$Q173), 1))</f>
        <v>0</v>
      </c>
      <c r="AK173" s="3">
        <f>IF(OR(Data!AL173="", Data!$H173="", $G173=""), 0, ((Data!AL173*Data!$H173*$G173)/2000) * IF(AND(AK$5="Particulate", ISNUMBER(Data!$O173)), (1-Data!$O173), 1) * IF(AND($K$3="Yes", ISNUMBER(Data!$Q173)), (1-Data!$Q173), 1))</f>
        <v>0</v>
      </c>
      <c r="AL173" s="3">
        <f>IF(OR(Data!AM173="", Data!$H173="", $G173=""), 0, ((Data!AM173*Data!$H173*$G173)/2000) * IF(AND(AL$5="Particulate", ISNUMBER(Data!$O173)), (1-Data!$O173), 1) * IF(AND($K$3="Yes", ISNUMBER(Data!$Q173)), (1-Data!$Q173), 1))</f>
        <v>0</v>
      </c>
      <c r="AM173" s="3">
        <f>IF(OR(Data!AN173="", Data!$H173="", $G173=""), 0, ((Data!AN173*Data!$H173*$G173)/2000) * IF(AND(AM$5="Particulate", ISNUMBER(Data!$O173)), (1-Data!$O173), 1) * IF(AND($K$3="Yes", ISNUMBER(Data!$Q173)), (1-Data!$Q173), 1))</f>
        <v>0</v>
      </c>
      <c r="AN173" s="3">
        <f>IF(OR(Data!AO173="", Data!$H173="", $G173=""), 0, ((Data!AO173*Data!$H173*$G173)/2000) * IF(AND(AN$5="Particulate", ISNUMBER(Data!$O173)), (1-Data!$O173), 1) * IF(AND($K$3="Yes", ISNUMBER(Data!$Q173)), (1-Data!$Q173), 1))</f>
        <v>0</v>
      </c>
      <c r="AO173" s="3">
        <f>IF(OR(Data!AP173="", Data!$H173="", $G173=""), 0, ((Data!AP173*Data!$H173*$G173)/2000) * IF(AND(AO$5="Particulate", ISNUMBER(Data!$O173)), (1-Data!$O173), 1) * IF(AND($K$3="Yes", ISNUMBER(Data!$Q173)), (1-Data!$Q173), 1))</f>
        <v>0</v>
      </c>
      <c r="AP173" s="3">
        <f>IF(OR(Data!AQ173="", Data!$H173="", $G173=""), 0, ((Data!AQ173*Data!$H173*$G173)/2000) * IF(AND(AP$5="Particulate", ISNUMBER(Data!$O173)), (1-Data!$O173), 1) * IF(AND($K$3="Yes", ISNUMBER(Data!$Q173)), (1-Data!$Q173), 1))</f>
        <v>0</v>
      </c>
      <c r="AQ173" s="3">
        <f>IF(OR(Data!AR173="", Data!$H173="", $G173=""), 0, ((Data!AR173*Data!$H173*$G173)/2000) * IF(AND(AQ$5="Particulate", ISNUMBER(Data!$O173)), (1-Data!$O173), 1) * IF(AND($K$3="Yes", ISNUMBER(Data!$Q173)), (1-Data!$Q173), 1))</f>
        <v>0</v>
      </c>
      <c r="AR173" s="3">
        <f>IF(OR(Data!AS173="", Data!$H173="", $G173=""), 0, ((Data!AS173*Data!$H173*$G173)/2000) * IF(AND(AR$5="Particulate", ISNUMBER(Data!$O173)), (1-Data!$O173), 1) * IF(AND($K$3="Yes", ISNUMBER(Data!$Q173)), (1-Data!$Q173), 1))</f>
        <v>0</v>
      </c>
      <c r="AS173" s="3">
        <f>IF(OR(Data!AT173="", Data!$H173="", $G173=""), 0, ((Data!AT173*Data!$H173*$G173)/2000) * IF(AND(AS$5="Particulate", ISNUMBER(Data!$O173)), (1-Data!$O173), 1) * IF(AND($K$3="Yes", ISNUMBER(Data!$Q173)), (1-Data!$Q173), 1))</f>
        <v>0</v>
      </c>
      <c r="AT173" s="3">
        <f>IF(OR(Data!AU173="", Data!$H173="", $G173=""), 0, ((Data!AU173*Data!$H173*$G173)/2000) * IF(AND(AT$5="Particulate", ISNUMBER(Data!$O173)), (1-Data!$O173), 1) * IF(AND($K$3="Yes", ISNUMBER(Data!$Q173)), (1-Data!$Q173), 1))</f>
        <v>0</v>
      </c>
      <c r="AU173" s="3">
        <f>IF(OR(Data!AV173="", Data!$H173="", $G173=""), 0, ((Data!AV173*Data!$H173*$G173)/2000) * IF(AND(AU$5="Particulate", ISNUMBER(Data!$O173)), (1-Data!$O173), 1) * IF(AND($K$3="Yes", ISNUMBER(Data!$Q173)), (1-Data!$Q173), 1))</f>
        <v>0</v>
      </c>
      <c r="AV173" s="3">
        <f>IF(OR(Data!AW173="", Data!$H173="", $G173=""), 0, ((Data!AW173*Data!$H173*$G173)/2000) * IF(AND(AV$5="Particulate", ISNUMBER(Data!$O173)), (1-Data!$O173), 1) * IF(AND($K$3="Yes", ISNUMBER(Data!$Q173)), (1-Data!$Q173), 1))</f>
        <v>0</v>
      </c>
      <c r="AW173" s="3">
        <f>IF(OR(Data!AX173="", Data!$H173="", $G173=""), 0, ((Data!AX173*Data!$H173*$G173)/2000) * IF(AND(AW$5="Particulate", ISNUMBER(Data!$O173)), (1-Data!$O173), 1) * IF(AND($K$3="Yes", ISNUMBER(Data!$Q173)), (1-Data!$Q173), 1))</f>
        <v>0</v>
      </c>
      <c r="AX173" s="3">
        <f>IF(OR(Data!AY173="", Data!$H173="", $G173=""), 0, ((Data!AY173*Data!$H173*$G173)/2000) * IF(AND(AX$5="Particulate", ISNUMBER(Data!$O173)), (1-Data!$O173), 1) * IF(AND($K$3="Yes", ISNUMBER(Data!$Q173)), (1-Data!$Q173), 1))</f>
        <v>0</v>
      </c>
      <c r="AY173" s="3">
        <f>IF(OR(Data!AZ173="", Data!$H173="", $G173=""), 0, ((Data!AZ173*Data!$H173*$G173)/2000) * IF(AND(AY$5="Particulate", ISNUMBER(Data!$O173)), (1-Data!$O173), 1) * IF(AND($K$3="Yes", ISNUMBER(Data!$Q173)), (1-Data!$Q173), 1))</f>
        <v>0</v>
      </c>
      <c r="AZ173" s="3">
        <f>IF(OR(Data!BA173="", Data!$H173="", $G173=""), 0, ((Data!BA173*Data!$H173*$G173)/2000) * IF(AND(AZ$5="Particulate", ISNUMBER(Data!$O173)), (1-Data!$O173), 1) * IF(AND($K$3="Yes", ISNUMBER(Data!$Q173)), (1-Data!$Q173), 1))</f>
        <v>0</v>
      </c>
      <c r="BA173" s="3">
        <f>IF(OR(Data!BB173="", Data!$H173="", $G173=""), 0, ((Data!BB173*Data!$H173*$G173)/2000) * IF(AND(BA$5="Particulate", ISNUMBER(Data!$O173)), (1-Data!$O173), 1) * IF(AND($K$3="Yes", ISNUMBER(Data!$Q173)), (1-Data!$Q173), 1))</f>
        <v>0</v>
      </c>
      <c r="BB173" s="3">
        <f>IF(OR(Data!BC173="", Data!$H173="", $G173=""), 0, ((Data!BC173*Data!$H173*$G173)/2000) * IF(AND(BB$5="Particulate", ISNUMBER(Data!$O173)), (1-Data!$O173), 1) * IF(AND($K$3="Yes", ISNUMBER(Data!$Q173)), (1-Data!$Q173), 1))</f>
        <v>0</v>
      </c>
      <c r="BC173" s="3">
        <f>IF(OR(Data!BD173="", Data!$H173="", $G173=""), 0, ((Data!BD173*Data!$H173*$G173)/2000) * IF(AND(BC$5="Particulate", ISNUMBER(Data!$O173)), (1-Data!$O173), 1) * IF(AND($K$3="Yes", ISNUMBER(Data!$Q173)), (1-Data!$Q173), 1))</f>
        <v>0</v>
      </c>
      <c r="BD173" s="3">
        <f>IF(OR(Data!BE173="", Data!$H173="", $G173=""), 0, ((Data!BE173*Data!$H173*$G173)/2000) * IF(AND(BD$5="Particulate", ISNUMBER(Data!$O173)), (1-Data!$O173), 1) * IF(AND($K$3="Yes", ISNUMBER(Data!$Q173)), (1-Data!$Q173), 1))</f>
        <v>0</v>
      </c>
      <c r="BE173" s="3">
        <f>IF(OR(Data!BF173="", Data!$H173="", $G173=""), 0, ((Data!BF173*Data!$H173*$G173)/2000) * IF(AND(BE$5="Particulate", ISNUMBER(Data!$O173)), (1-Data!$O173), 1) * IF(AND($K$3="Yes", ISNUMBER(Data!$Q173)), (1-Data!$Q173), 1))</f>
        <v>0</v>
      </c>
      <c r="BF173" s="3">
        <f>IF(OR(Data!BG173="", Data!$H173="", $G173=""), 0, ((Data!BG173*Data!$H173*$G173)/2000) * IF(AND(BF$5="Particulate", ISNUMBER(Data!$O173)), (1-Data!$O173), 1) * IF(AND($K$3="Yes", ISNUMBER(Data!$Q173)), (1-Data!$Q173), 1))</f>
        <v>0</v>
      </c>
      <c r="BG173" s="3">
        <f>IF(OR(Data!BH173="", Data!$H173="", $G173=""), 0, ((Data!BH173*Data!$H173*$G173)/2000) * IF(AND(BG$5="Particulate", ISNUMBER(Data!$O173)), (1-Data!$O173), 1) * IF(AND($K$3="Yes", ISNUMBER(Data!$Q173)), (1-Data!$Q173), 1))</f>
        <v>0</v>
      </c>
      <c r="BH173" s="3">
        <f>IF(OR(Data!BI173="", Data!$H173="", $G173=""), 0, ((Data!BI173*Data!$H173*$G173)/2000) * IF(AND(BH$5="Particulate", ISNUMBER(Data!$O173)), (1-Data!$O173), 1) * IF(AND($K$3="Yes", ISNUMBER(Data!$Q173)), (1-Data!$Q173), 1))</f>
        <v>0</v>
      </c>
      <c r="BI173" s="3">
        <f>IF(OR(Data!BJ173="", Data!$H173="", $G173=""), 0, ((Data!BJ173*Data!$H173*$G173)/2000) * IF(AND(BI$5="Particulate", ISNUMBER(Data!$O173)), (1-Data!$O173), 1) * IF(AND($K$3="Yes", ISNUMBER(Data!$Q173)), (1-Data!$Q173), 1))</f>
        <v>0</v>
      </c>
      <c r="BJ173" s="3">
        <f>IF(OR(Data!BK173="", Data!$H173="", $G173=""), 0, ((Data!BK173*Data!$H173*$G173)/2000) * IF(AND(BJ$5="Particulate", ISNUMBER(Data!$O173)), (1-Data!$O173), 1) * IF(AND($K$3="Yes", ISNUMBER(Data!$Q173)), (1-Data!$Q173), 1))</f>
        <v>0</v>
      </c>
      <c r="BK173" s="3">
        <f>IF(OR(Data!BL173="", Data!$H173="", $G173=""), 0, ((Data!BL173*Data!$H173*$G173)/2000) * IF(AND(BK$5="Particulate", ISNUMBER(Data!$O173)), (1-Data!$O173), 1) * IF(AND($K$3="Yes", ISNUMBER(Data!$Q173)), (1-Data!$Q173), 1))</f>
        <v>0</v>
      </c>
      <c r="BL173" s="3">
        <f>IF(OR(Data!BM173="", Data!$H173="", $G173=""), 0, ((Data!BM173*Data!$H173*$G173)/2000) * IF(AND(BL$5="Particulate", ISNUMBER(Data!$O173)), (1-Data!$O173), 1) * IF(AND($K$3="Yes", ISNUMBER(Data!$Q173)), (1-Data!$Q173), 1))</f>
        <v>0</v>
      </c>
      <c r="BM173" s="3">
        <f>IF(OR(Data!BN173="", Data!$H173="", $G173=""), 0, ((Data!BN173*Data!$H173*$G173)/2000) * IF(AND(BM$5="Particulate", ISNUMBER(Data!$O173)), (1-Data!$O173), 1) * IF(AND($K$3="Yes", ISNUMBER(Data!$Q173)), (1-Data!$Q173), 1))</f>
        <v>0</v>
      </c>
      <c r="BN173" s="3">
        <f>IF(OR(Data!BO173="", Data!$H173="", $G173=""), 0, ((Data!BO173*Data!$H173*$G173)/2000) * IF(AND(BN$5="Particulate", ISNUMBER(Data!$O173)), (1-Data!$O173), 1) * IF(AND($K$3="Yes", ISNUMBER(Data!$Q173)), (1-Data!$Q173), 1))</f>
        <v>0</v>
      </c>
      <c r="BO173" s="3">
        <f>IF(OR(Data!BP173="", Data!$H173="", $G173=""), 0, ((Data!BP173*Data!$H173*$G173)/2000) * IF(AND(BO$5="Particulate", ISNUMBER(Data!$O173)), (1-Data!$O173), 1) * IF(AND($K$3="Yes", ISNUMBER(Data!$Q173)), (1-Data!$Q173), 1))</f>
        <v>0</v>
      </c>
      <c r="BP173" s="3">
        <f>IF(OR(Data!BQ173="", Data!$H173="", $G173=""), 0, ((Data!BQ173*Data!$H173*$G173)/2000) * IF(AND(BP$5="Particulate", ISNUMBER(Data!$O173)), (1-Data!$O173), 1) * IF(AND($K$3="Yes", ISNUMBER(Data!$Q173)), (1-Data!$Q173), 1))</f>
        <v>0</v>
      </c>
      <c r="BQ173" s="3">
        <f>IF(OR(Data!BR173="", Data!$H173="", $G173=""), 0, ((Data!BR173*Data!$H173*$G173)/2000) * IF(AND(BQ$5="Particulate", ISNUMBER(Data!$O173)), (1-Data!$O173), 1) * IF(AND($K$3="Yes", ISNUMBER(Data!$Q173)), (1-Data!$Q173), 1))</f>
        <v>0</v>
      </c>
      <c r="BR173" s="3">
        <f>IF(OR(Data!BS173="", Data!$H173="", $G173=""), 0, ((Data!BS173*Data!$H173*$G173)/2000) * IF(AND(BR$5="Particulate", ISNUMBER(Data!$O173)), (1-Data!$O173), 1) * IF(AND($K$3="Yes", ISNUMBER(Data!$Q173)), (1-Data!$Q173), 1))</f>
        <v>0</v>
      </c>
      <c r="BS173" s="3">
        <f>IF(OR(Data!BT173="", Data!$H173="", $G173=""), 0, ((Data!BT173*Data!$H173*$G173)/2000) * IF(AND(BS$5="Particulate", ISNUMBER(Data!$O173)), (1-Data!$O173), 1) * IF(AND($K$3="Yes", ISNUMBER(Data!$Q173)), (1-Data!$Q173), 1))</f>
        <v>0</v>
      </c>
      <c r="BT173" s="3">
        <f>IF(OR(Data!BU173="", Data!$H173="", $G173=""), 0, ((Data!BU173*Data!$H173*$G173)/2000) * IF(AND(BT$5="Particulate", ISNUMBER(Data!$O173)), (1-Data!$O173), 1) * IF(AND($K$3="Yes", ISNUMBER(Data!$Q173)), (1-Data!$Q173), 1))</f>
        <v>0</v>
      </c>
      <c r="BU173" s="3">
        <f>IF(OR(Data!BV173="", Data!$H173="", $G173=""), 0, ((Data!BV173*Data!$H173*$G173)/2000) * IF(AND(BU$5="Particulate", ISNUMBER(Data!$O173)), (1-Data!$O173), 1) * IF(AND($K$3="Yes", ISNUMBER(Data!$Q173)), (1-Data!$Q173), 1))</f>
        <v>0</v>
      </c>
      <c r="BV173" s="3">
        <f>IF(OR(Data!BW173="", Data!$H173="", $G173=""), 0, ((Data!BW173*Data!$H173*$G173)/2000) * IF(AND(BV$5="Particulate", ISNUMBER(Data!$O173)), (1-Data!$O173), 1) * IF(AND($K$3="Yes", ISNUMBER(Data!$Q173)), (1-Data!$Q173), 1))</f>
        <v>0</v>
      </c>
      <c r="BW173" s="3">
        <f>IF(OR(Data!BX173="", Data!$H173="", $G173=""), 0, ((Data!BX173*Data!$H173*$G173)/2000) * IF(AND(BW$5="Particulate", ISNUMBER(Data!$O173)), (1-Data!$O173), 1) * IF(AND($K$3="Yes", ISNUMBER(Data!$Q173)), (1-Data!$Q173), 1))</f>
        <v>0</v>
      </c>
      <c r="BX173" s="3">
        <f>IF(OR(Data!BY173="", Data!$H173="", $G173=""), 0, ((Data!BY173*Data!$H173*$G173)/2000) * IF(AND(BX$5="Particulate", ISNUMBER(Data!$O173)), (1-Data!$O173), 1) * IF(AND($K$3="Yes", ISNUMBER(Data!$Q173)), (1-Data!$Q173), 1))</f>
        <v>0</v>
      </c>
      <c r="BY173" s="3">
        <f>IF(OR(Data!BZ173="", Data!$H173="", $G173=""), 0, ((Data!BZ173*Data!$H173*$G173)/2000) * IF(AND(BY$5="Particulate", ISNUMBER(Data!$O173)), (1-Data!$O173), 1) * IF(AND($K$3="Yes", ISNUMBER(Data!$Q173)), (1-Data!$Q173), 1))</f>
        <v>0</v>
      </c>
      <c r="BZ173" s="3">
        <f>IF(OR(Data!CA173="", Data!$H173="", $G173=""), 0, ((Data!CA173*Data!$H173*$G173)/2000) * IF(AND(BZ$5="Particulate", ISNUMBER(Data!$O173)), (1-Data!$O173), 1) * IF(AND($K$3="Yes", ISNUMBER(Data!$Q173)), (1-Data!$Q173), 1))</f>
        <v>0</v>
      </c>
    </row>
    <row r="174" spans="1:78" x14ac:dyDescent="0.25">
      <c r="A174" s="347">
        <f>Data!A174</f>
        <v>166</v>
      </c>
      <c r="B174" s="108">
        <f>Data!B174</f>
        <v>0</v>
      </c>
      <c r="C174" s="108">
        <f>Data!C174</f>
        <v>0</v>
      </c>
      <c r="D174" s="108">
        <f>Data!D174</f>
        <v>0</v>
      </c>
      <c r="E174" s="108">
        <f>Data!E174</f>
        <v>0</v>
      </c>
      <c r="F174" s="108">
        <f>Data!F174</f>
        <v>0</v>
      </c>
      <c r="G174" s="189"/>
      <c r="Q174" s="365">
        <f>IF(ISNUMBER(Data!$K174), (Data!$K174*$G174)/2000, IF(AND(ISNUMBER(Data!$H174), ISNUMBER(Data!$I174)), (Data!$H174*Data!$I174*$G174)/2000, 0))</f>
        <v>0</v>
      </c>
      <c r="R174" s="17">
        <f>IF(ISNUMBER(Data!$L174), (Data!$L174*$G174)/2000, IF(AND(ISNUMBER(Data!$H174), ISNUMBER(Data!$J174)), (Data!$H174*Data!$J174*$G174)/2000, 0)) * IF(ISNUMBER(Data!$O174), 1-Data!$O174, 1) * IF(AND($K$3="yes",ISNUMBER(Data!$Q174)),(1-Data!$Q174),1)</f>
        <v>0</v>
      </c>
      <c r="S174" s="3">
        <f>IF(OR(Data!T174="", Data!$H174="", $G174=""), 0, ((Data!T174*Data!$H174*$G174)/2000) * IF(AND(S$5="Particulate", ISNUMBER(Data!$O174)), (1-Data!$O174), 1) * IF(AND($K$3="Yes", ISNUMBER(Data!$Q174)), (1-Data!$Q174), 1))</f>
        <v>0</v>
      </c>
      <c r="T174" s="3">
        <f>IF(OR(Data!U174="", Data!$H174="", $G174=""), 0, ((Data!U174*Data!$H174*$G174)/2000) * IF(AND(T$5="Particulate", ISNUMBER(Data!$O174)), (1-Data!$O174), 1) * IF(AND($K$3="Yes", ISNUMBER(Data!$Q174)), (1-Data!$Q174), 1))</f>
        <v>0</v>
      </c>
      <c r="U174" s="3">
        <f>IF(OR(Data!V174="", Data!$H174="", $G174=""), 0, ((Data!V174*Data!$H174*$G174)/2000) * IF(AND(U$5="Particulate", ISNUMBER(Data!$O174)), (1-Data!$O174), 1) * IF(AND($K$3="Yes", ISNUMBER(Data!$Q174)), (1-Data!$Q174), 1))</f>
        <v>0</v>
      </c>
      <c r="V174" s="3">
        <f>IF(OR(Data!W174="", Data!$H174="", $G174=""), 0, ((Data!W174*Data!$H174*$G174)/2000) * IF(AND(V$5="Particulate", ISNUMBER(Data!$O174)), (1-Data!$O174), 1) * IF(AND($K$3="Yes", ISNUMBER(Data!$Q174)), (1-Data!$Q174), 1))</f>
        <v>0</v>
      </c>
      <c r="W174" s="3">
        <f>IF(OR(Data!X174="", Data!$H174="", $G174=""), 0, ((Data!X174*Data!$H174*$G174)/2000) * IF(AND(W$5="Particulate", ISNUMBER(Data!$O174)), (1-Data!$O174), 1) * IF(AND($K$3="Yes", ISNUMBER(Data!$Q174)), (1-Data!$Q174), 1))</f>
        <v>0</v>
      </c>
      <c r="X174" s="3">
        <f>IF(OR(Data!Y174="", Data!$H174="", $G174=""), 0, ((Data!Y174*Data!$H174*$G174)/2000) * IF(AND(X$5="Particulate", ISNUMBER(Data!$O174)), (1-Data!$O174), 1) * IF(AND($K$3="Yes", ISNUMBER(Data!$Q174)), (1-Data!$Q174), 1))</f>
        <v>0</v>
      </c>
      <c r="Y174" s="3">
        <f>IF(OR(Data!Z174="", Data!$H174="", $G174=""), 0, ((Data!Z174*Data!$H174*$G174)/2000) * IF(AND(Y$5="Particulate", ISNUMBER(Data!$O174)), (1-Data!$O174), 1) * IF(AND($K$3="Yes", ISNUMBER(Data!$Q174)), (1-Data!$Q174), 1))</f>
        <v>0</v>
      </c>
      <c r="Z174" s="3">
        <f>IF(OR(Data!AA174="", Data!$H174="", $G174=""), 0, ((Data!AA174*Data!$H174*$G174)/2000) * IF(AND(Z$5="Particulate", ISNUMBER(Data!$O174)), (1-Data!$O174), 1) * IF(AND($K$3="Yes", ISNUMBER(Data!$Q174)), (1-Data!$Q174), 1))</f>
        <v>0</v>
      </c>
      <c r="AA174" s="3">
        <f>IF(OR(Data!AB174="", Data!$H174="", $G174=""), 0, ((Data!AB174*Data!$H174*$G174)/2000) * IF(AND(AA$5="Particulate", ISNUMBER(Data!$O174)), (1-Data!$O174), 1) * IF(AND($K$3="Yes", ISNUMBER(Data!$Q174)), (1-Data!$Q174), 1))</f>
        <v>0</v>
      </c>
      <c r="AB174" s="3">
        <f>IF(OR(Data!AC174="", Data!$H174="", $G174=""), 0, ((Data!AC174*Data!$H174*$G174)/2000) * IF(AND(AB$5="Particulate", ISNUMBER(Data!$O174)), (1-Data!$O174), 1) * IF(AND($K$3="Yes", ISNUMBER(Data!$Q174)), (1-Data!$Q174), 1))</f>
        <v>0</v>
      </c>
      <c r="AC174" s="3">
        <f>IF(OR(Data!AD174="", Data!$H174="", $G174=""), 0, ((Data!AD174*Data!$H174*$G174)/2000) * IF(AND(AC$5="Particulate", ISNUMBER(Data!$O174)), (1-Data!$O174), 1) * IF(AND($K$3="Yes", ISNUMBER(Data!$Q174)), (1-Data!$Q174), 1))</f>
        <v>0</v>
      </c>
      <c r="AD174" s="3">
        <f>IF(OR(Data!AE174="", Data!$H174="", $G174=""), 0, ((Data!AE174*Data!$H174*$G174)/2000) * IF(AND(AD$5="Particulate", ISNUMBER(Data!$O174)), (1-Data!$O174), 1) * IF(AND($K$3="Yes", ISNUMBER(Data!$Q174)), (1-Data!$Q174), 1))</f>
        <v>0</v>
      </c>
      <c r="AE174" s="3">
        <f>IF(OR(Data!AF174="", Data!$H174="", $G174=""), 0, ((Data!AF174*Data!$H174*$G174)/2000) * IF(AND(AE$5="Particulate", ISNUMBER(Data!$O174)), (1-Data!$O174), 1) * IF(AND($K$3="Yes", ISNUMBER(Data!$Q174)), (1-Data!$Q174), 1))</f>
        <v>0</v>
      </c>
      <c r="AF174" s="3">
        <f>IF(OR(Data!AG174="", Data!$H174="", $G174=""), 0, ((Data!AG174*Data!$H174*$G174)/2000) * IF(AND(AF$5="Particulate", ISNUMBER(Data!$O174)), (1-Data!$O174), 1) * IF(AND($K$3="Yes", ISNUMBER(Data!$Q174)), (1-Data!$Q174), 1))</f>
        <v>0</v>
      </c>
      <c r="AG174" s="3">
        <f>IF(OR(Data!AH174="", Data!$H174="", $G174=""), 0, ((Data!AH174*Data!$H174*$G174)/2000) * IF(AND(AG$5="Particulate", ISNUMBER(Data!$O174)), (1-Data!$O174), 1) * IF(AND($K$3="Yes", ISNUMBER(Data!$Q174)), (1-Data!$Q174), 1))</f>
        <v>0</v>
      </c>
      <c r="AH174" s="3">
        <f>IF(OR(Data!AI174="", Data!$H174="", $G174=""), 0, ((Data!AI174*Data!$H174*$G174)/2000) * IF(AND(AH$5="Particulate", ISNUMBER(Data!$O174)), (1-Data!$O174), 1) * IF(AND($K$3="Yes", ISNUMBER(Data!$Q174)), (1-Data!$Q174), 1))</f>
        <v>0</v>
      </c>
      <c r="AI174" s="3">
        <f>IF(OR(Data!AJ174="", Data!$H174="", $G174=""), 0, ((Data!AJ174*Data!$H174*$G174)/2000) * IF(AND(AI$5="Particulate", ISNUMBER(Data!$O174)), (1-Data!$O174), 1) * IF(AND($K$3="Yes", ISNUMBER(Data!$Q174)), (1-Data!$Q174), 1))</f>
        <v>0</v>
      </c>
      <c r="AJ174" s="3">
        <f>IF(OR(Data!AK174="", Data!$H174="", $G174=""), 0, ((Data!AK174*Data!$H174*$G174)/2000) * IF(AND(AJ$5="Particulate", ISNUMBER(Data!$O174)), (1-Data!$O174), 1) * IF(AND($K$3="Yes", ISNUMBER(Data!$Q174)), (1-Data!$Q174), 1))</f>
        <v>0</v>
      </c>
      <c r="AK174" s="3">
        <f>IF(OR(Data!AL174="", Data!$H174="", $G174=""), 0, ((Data!AL174*Data!$H174*$G174)/2000) * IF(AND(AK$5="Particulate", ISNUMBER(Data!$O174)), (1-Data!$O174), 1) * IF(AND($K$3="Yes", ISNUMBER(Data!$Q174)), (1-Data!$Q174), 1))</f>
        <v>0</v>
      </c>
      <c r="AL174" s="3">
        <f>IF(OR(Data!AM174="", Data!$H174="", $G174=""), 0, ((Data!AM174*Data!$H174*$G174)/2000) * IF(AND(AL$5="Particulate", ISNUMBER(Data!$O174)), (1-Data!$O174), 1) * IF(AND($K$3="Yes", ISNUMBER(Data!$Q174)), (1-Data!$Q174), 1))</f>
        <v>0</v>
      </c>
      <c r="AM174" s="3">
        <f>IF(OR(Data!AN174="", Data!$H174="", $G174=""), 0, ((Data!AN174*Data!$H174*$G174)/2000) * IF(AND(AM$5="Particulate", ISNUMBER(Data!$O174)), (1-Data!$O174), 1) * IF(AND($K$3="Yes", ISNUMBER(Data!$Q174)), (1-Data!$Q174), 1))</f>
        <v>0</v>
      </c>
      <c r="AN174" s="3">
        <f>IF(OR(Data!AO174="", Data!$H174="", $G174=""), 0, ((Data!AO174*Data!$H174*$G174)/2000) * IF(AND(AN$5="Particulate", ISNUMBER(Data!$O174)), (1-Data!$O174), 1) * IF(AND($K$3="Yes", ISNUMBER(Data!$Q174)), (1-Data!$Q174), 1))</f>
        <v>0</v>
      </c>
      <c r="AO174" s="3">
        <f>IF(OR(Data!AP174="", Data!$H174="", $G174=""), 0, ((Data!AP174*Data!$H174*$G174)/2000) * IF(AND(AO$5="Particulate", ISNUMBER(Data!$O174)), (1-Data!$O174), 1) * IF(AND($K$3="Yes", ISNUMBER(Data!$Q174)), (1-Data!$Q174), 1))</f>
        <v>0</v>
      </c>
      <c r="AP174" s="3">
        <f>IF(OR(Data!AQ174="", Data!$H174="", $G174=""), 0, ((Data!AQ174*Data!$H174*$G174)/2000) * IF(AND(AP$5="Particulate", ISNUMBER(Data!$O174)), (1-Data!$O174), 1) * IF(AND($K$3="Yes", ISNUMBER(Data!$Q174)), (1-Data!$Q174), 1))</f>
        <v>0</v>
      </c>
      <c r="AQ174" s="3">
        <f>IF(OR(Data!AR174="", Data!$H174="", $G174=""), 0, ((Data!AR174*Data!$H174*$G174)/2000) * IF(AND(AQ$5="Particulate", ISNUMBER(Data!$O174)), (1-Data!$O174), 1) * IF(AND($K$3="Yes", ISNUMBER(Data!$Q174)), (1-Data!$Q174), 1))</f>
        <v>0</v>
      </c>
      <c r="AR174" s="3">
        <f>IF(OR(Data!AS174="", Data!$H174="", $G174=""), 0, ((Data!AS174*Data!$H174*$G174)/2000) * IF(AND(AR$5="Particulate", ISNUMBER(Data!$O174)), (1-Data!$O174), 1) * IF(AND($K$3="Yes", ISNUMBER(Data!$Q174)), (1-Data!$Q174), 1))</f>
        <v>0</v>
      </c>
      <c r="AS174" s="3">
        <f>IF(OR(Data!AT174="", Data!$H174="", $G174=""), 0, ((Data!AT174*Data!$H174*$G174)/2000) * IF(AND(AS$5="Particulate", ISNUMBER(Data!$O174)), (1-Data!$O174), 1) * IF(AND($K$3="Yes", ISNUMBER(Data!$Q174)), (1-Data!$Q174), 1))</f>
        <v>0</v>
      </c>
      <c r="AT174" s="3">
        <f>IF(OR(Data!AU174="", Data!$H174="", $G174=""), 0, ((Data!AU174*Data!$H174*$G174)/2000) * IF(AND(AT$5="Particulate", ISNUMBER(Data!$O174)), (1-Data!$O174), 1) * IF(AND($K$3="Yes", ISNUMBER(Data!$Q174)), (1-Data!$Q174), 1))</f>
        <v>0</v>
      </c>
      <c r="AU174" s="3">
        <f>IF(OR(Data!AV174="", Data!$H174="", $G174=""), 0, ((Data!AV174*Data!$H174*$G174)/2000) * IF(AND(AU$5="Particulate", ISNUMBER(Data!$O174)), (1-Data!$O174), 1) * IF(AND($K$3="Yes", ISNUMBER(Data!$Q174)), (1-Data!$Q174), 1))</f>
        <v>0</v>
      </c>
      <c r="AV174" s="3">
        <f>IF(OR(Data!AW174="", Data!$H174="", $G174=""), 0, ((Data!AW174*Data!$H174*$G174)/2000) * IF(AND(AV$5="Particulate", ISNUMBER(Data!$O174)), (1-Data!$O174), 1) * IF(AND($K$3="Yes", ISNUMBER(Data!$Q174)), (1-Data!$Q174), 1))</f>
        <v>0</v>
      </c>
      <c r="AW174" s="3">
        <f>IF(OR(Data!AX174="", Data!$H174="", $G174=""), 0, ((Data!AX174*Data!$H174*$G174)/2000) * IF(AND(AW$5="Particulate", ISNUMBER(Data!$O174)), (1-Data!$O174), 1) * IF(AND($K$3="Yes", ISNUMBER(Data!$Q174)), (1-Data!$Q174), 1))</f>
        <v>0</v>
      </c>
      <c r="AX174" s="3">
        <f>IF(OR(Data!AY174="", Data!$H174="", $G174=""), 0, ((Data!AY174*Data!$H174*$G174)/2000) * IF(AND(AX$5="Particulate", ISNUMBER(Data!$O174)), (1-Data!$O174), 1) * IF(AND($K$3="Yes", ISNUMBER(Data!$Q174)), (1-Data!$Q174), 1))</f>
        <v>0</v>
      </c>
      <c r="AY174" s="3">
        <f>IF(OR(Data!AZ174="", Data!$H174="", $G174=""), 0, ((Data!AZ174*Data!$H174*$G174)/2000) * IF(AND(AY$5="Particulate", ISNUMBER(Data!$O174)), (1-Data!$O174), 1) * IF(AND($K$3="Yes", ISNUMBER(Data!$Q174)), (1-Data!$Q174), 1))</f>
        <v>0</v>
      </c>
      <c r="AZ174" s="3">
        <f>IF(OR(Data!BA174="", Data!$H174="", $G174=""), 0, ((Data!BA174*Data!$H174*$G174)/2000) * IF(AND(AZ$5="Particulate", ISNUMBER(Data!$O174)), (1-Data!$O174), 1) * IF(AND($K$3="Yes", ISNUMBER(Data!$Q174)), (1-Data!$Q174), 1))</f>
        <v>0</v>
      </c>
      <c r="BA174" s="3">
        <f>IF(OR(Data!BB174="", Data!$H174="", $G174=""), 0, ((Data!BB174*Data!$H174*$G174)/2000) * IF(AND(BA$5="Particulate", ISNUMBER(Data!$O174)), (1-Data!$O174), 1) * IF(AND($K$3="Yes", ISNUMBER(Data!$Q174)), (1-Data!$Q174), 1))</f>
        <v>0</v>
      </c>
      <c r="BB174" s="3">
        <f>IF(OR(Data!BC174="", Data!$H174="", $G174=""), 0, ((Data!BC174*Data!$H174*$G174)/2000) * IF(AND(BB$5="Particulate", ISNUMBER(Data!$O174)), (1-Data!$O174), 1) * IF(AND($K$3="Yes", ISNUMBER(Data!$Q174)), (1-Data!$Q174), 1))</f>
        <v>0</v>
      </c>
      <c r="BC174" s="3">
        <f>IF(OR(Data!BD174="", Data!$H174="", $G174=""), 0, ((Data!BD174*Data!$H174*$G174)/2000) * IF(AND(BC$5="Particulate", ISNUMBER(Data!$O174)), (1-Data!$O174), 1) * IF(AND($K$3="Yes", ISNUMBER(Data!$Q174)), (1-Data!$Q174), 1))</f>
        <v>0</v>
      </c>
      <c r="BD174" s="3">
        <f>IF(OR(Data!BE174="", Data!$H174="", $G174=""), 0, ((Data!BE174*Data!$H174*$G174)/2000) * IF(AND(BD$5="Particulate", ISNUMBER(Data!$O174)), (1-Data!$O174), 1) * IF(AND($K$3="Yes", ISNUMBER(Data!$Q174)), (1-Data!$Q174), 1))</f>
        <v>0</v>
      </c>
      <c r="BE174" s="3">
        <f>IF(OR(Data!BF174="", Data!$H174="", $G174=""), 0, ((Data!BF174*Data!$H174*$G174)/2000) * IF(AND(BE$5="Particulate", ISNUMBER(Data!$O174)), (1-Data!$O174), 1) * IF(AND($K$3="Yes", ISNUMBER(Data!$Q174)), (1-Data!$Q174), 1))</f>
        <v>0</v>
      </c>
      <c r="BF174" s="3">
        <f>IF(OR(Data!BG174="", Data!$H174="", $G174=""), 0, ((Data!BG174*Data!$H174*$G174)/2000) * IF(AND(BF$5="Particulate", ISNUMBER(Data!$O174)), (1-Data!$O174), 1) * IF(AND($K$3="Yes", ISNUMBER(Data!$Q174)), (1-Data!$Q174), 1))</f>
        <v>0</v>
      </c>
      <c r="BG174" s="3">
        <f>IF(OR(Data!BH174="", Data!$H174="", $G174=""), 0, ((Data!BH174*Data!$H174*$G174)/2000) * IF(AND(BG$5="Particulate", ISNUMBER(Data!$O174)), (1-Data!$O174), 1) * IF(AND($K$3="Yes", ISNUMBER(Data!$Q174)), (1-Data!$Q174), 1))</f>
        <v>0</v>
      </c>
      <c r="BH174" s="3">
        <f>IF(OR(Data!BI174="", Data!$H174="", $G174=""), 0, ((Data!BI174*Data!$H174*$G174)/2000) * IF(AND(BH$5="Particulate", ISNUMBER(Data!$O174)), (1-Data!$O174), 1) * IF(AND($K$3="Yes", ISNUMBER(Data!$Q174)), (1-Data!$Q174), 1))</f>
        <v>0</v>
      </c>
      <c r="BI174" s="3">
        <f>IF(OR(Data!BJ174="", Data!$H174="", $G174=""), 0, ((Data!BJ174*Data!$H174*$G174)/2000) * IF(AND(BI$5="Particulate", ISNUMBER(Data!$O174)), (1-Data!$O174), 1) * IF(AND($K$3="Yes", ISNUMBER(Data!$Q174)), (1-Data!$Q174), 1))</f>
        <v>0</v>
      </c>
      <c r="BJ174" s="3">
        <f>IF(OR(Data!BK174="", Data!$H174="", $G174=""), 0, ((Data!BK174*Data!$H174*$G174)/2000) * IF(AND(BJ$5="Particulate", ISNUMBER(Data!$O174)), (1-Data!$O174), 1) * IF(AND($K$3="Yes", ISNUMBER(Data!$Q174)), (1-Data!$Q174), 1))</f>
        <v>0</v>
      </c>
      <c r="BK174" s="3">
        <f>IF(OR(Data!BL174="", Data!$H174="", $G174=""), 0, ((Data!BL174*Data!$H174*$G174)/2000) * IF(AND(BK$5="Particulate", ISNUMBER(Data!$O174)), (1-Data!$O174), 1) * IF(AND($K$3="Yes", ISNUMBER(Data!$Q174)), (1-Data!$Q174), 1))</f>
        <v>0</v>
      </c>
      <c r="BL174" s="3">
        <f>IF(OR(Data!BM174="", Data!$H174="", $G174=""), 0, ((Data!BM174*Data!$H174*$G174)/2000) * IF(AND(BL$5="Particulate", ISNUMBER(Data!$O174)), (1-Data!$O174), 1) * IF(AND($K$3="Yes", ISNUMBER(Data!$Q174)), (1-Data!$Q174), 1))</f>
        <v>0</v>
      </c>
      <c r="BM174" s="3">
        <f>IF(OR(Data!BN174="", Data!$H174="", $G174=""), 0, ((Data!BN174*Data!$H174*$G174)/2000) * IF(AND(BM$5="Particulate", ISNUMBER(Data!$O174)), (1-Data!$O174), 1) * IF(AND($K$3="Yes", ISNUMBER(Data!$Q174)), (1-Data!$Q174), 1))</f>
        <v>0</v>
      </c>
      <c r="BN174" s="3">
        <f>IF(OR(Data!BO174="", Data!$H174="", $G174=""), 0, ((Data!BO174*Data!$H174*$G174)/2000) * IF(AND(BN$5="Particulate", ISNUMBER(Data!$O174)), (1-Data!$O174), 1) * IF(AND($K$3="Yes", ISNUMBER(Data!$Q174)), (1-Data!$Q174), 1))</f>
        <v>0</v>
      </c>
      <c r="BO174" s="3">
        <f>IF(OR(Data!BP174="", Data!$H174="", $G174=""), 0, ((Data!BP174*Data!$H174*$G174)/2000) * IF(AND(BO$5="Particulate", ISNUMBER(Data!$O174)), (1-Data!$O174), 1) * IF(AND($K$3="Yes", ISNUMBER(Data!$Q174)), (1-Data!$Q174), 1))</f>
        <v>0</v>
      </c>
      <c r="BP174" s="3">
        <f>IF(OR(Data!BQ174="", Data!$H174="", $G174=""), 0, ((Data!BQ174*Data!$H174*$G174)/2000) * IF(AND(BP$5="Particulate", ISNUMBER(Data!$O174)), (1-Data!$O174), 1) * IF(AND($K$3="Yes", ISNUMBER(Data!$Q174)), (1-Data!$Q174), 1))</f>
        <v>0</v>
      </c>
      <c r="BQ174" s="3">
        <f>IF(OR(Data!BR174="", Data!$H174="", $G174=""), 0, ((Data!BR174*Data!$H174*$G174)/2000) * IF(AND(BQ$5="Particulate", ISNUMBER(Data!$O174)), (1-Data!$O174), 1) * IF(AND($K$3="Yes", ISNUMBER(Data!$Q174)), (1-Data!$Q174), 1))</f>
        <v>0</v>
      </c>
      <c r="BR174" s="3">
        <f>IF(OR(Data!BS174="", Data!$H174="", $G174=""), 0, ((Data!BS174*Data!$H174*$G174)/2000) * IF(AND(BR$5="Particulate", ISNUMBER(Data!$O174)), (1-Data!$O174), 1) * IF(AND($K$3="Yes", ISNUMBER(Data!$Q174)), (1-Data!$Q174), 1))</f>
        <v>0</v>
      </c>
      <c r="BS174" s="3">
        <f>IF(OR(Data!BT174="", Data!$H174="", $G174=""), 0, ((Data!BT174*Data!$H174*$G174)/2000) * IF(AND(BS$5="Particulate", ISNUMBER(Data!$O174)), (1-Data!$O174), 1) * IF(AND($K$3="Yes", ISNUMBER(Data!$Q174)), (1-Data!$Q174), 1))</f>
        <v>0</v>
      </c>
      <c r="BT174" s="3">
        <f>IF(OR(Data!BU174="", Data!$H174="", $G174=""), 0, ((Data!BU174*Data!$H174*$G174)/2000) * IF(AND(BT$5="Particulate", ISNUMBER(Data!$O174)), (1-Data!$O174), 1) * IF(AND($K$3="Yes", ISNUMBER(Data!$Q174)), (1-Data!$Q174), 1))</f>
        <v>0</v>
      </c>
      <c r="BU174" s="3">
        <f>IF(OR(Data!BV174="", Data!$H174="", $G174=""), 0, ((Data!BV174*Data!$H174*$G174)/2000) * IF(AND(BU$5="Particulate", ISNUMBER(Data!$O174)), (1-Data!$O174), 1) * IF(AND($K$3="Yes", ISNUMBER(Data!$Q174)), (1-Data!$Q174), 1))</f>
        <v>0</v>
      </c>
      <c r="BV174" s="3">
        <f>IF(OR(Data!BW174="", Data!$H174="", $G174=""), 0, ((Data!BW174*Data!$H174*$G174)/2000) * IF(AND(BV$5="Particulate", ISNUMBER(Data!$O174)), (1-Data!$O174), 1) * IF(AND($K$3="Yes", ISNUMBER(Data!$Q174)), (1-Data!$Q174), 1))</f>
        <v>0</v>
      </c>
      <c r="BW174" s="3">
        <f>IF(OR(Data!BX174="", Data!$H174="", $G174=""), 0, ((Data!BX174*Data!$H174*$G174)/2000) * IF(AND(BW$5="Particulate", ISNUMBER(Data!$O174)), (1-Data!$O174), 1) * IF(AND($K$3="Yes", ISNUMBER(Data!$Q174)), (1-Data!$Q174), 1))</f>
        <v>0</v>
      </c>
      <c r="BX174" s="3">
        <f>IF(OR(Data!BY174="", Data!$H174="", $G174=""), 0, ((Data!BY174*Data!$H174*$G174)/2000) * IF(AND(BX$5="Particulate", ISNUMBER(Data!$O174)), (1-Data!$O174), 1) * IF(AND($K$3="Yes", ISNUMBER(Data!$Q174)), (1-Data!$Q174), 1))</f>
        <v>0</v>
      </c>
      <c r="BY174" s="3">
        <f>IF(OR(Data!BZ174="", Data!$H174="", $G174=""), 0, ((Data!BZ174*Data!$H174*$G174)/2000) * IF(AND(BY$5="Particulate", ISNUMBER(Data!$O174)), (1-Data!$O174), 1) * IF(AND($K$3="Yes", ISNUMBER(Data!$Q174)), (1-Data!$Q174), 1))</f>
        <v>0</v>
      </c>
      <c r="BZ174" s="3">
        <f>IF(OR(Data!CA174="", Data!$H174="", $G174=""), 0, ((Data!CA174*Data!$H174*$G174)/2000) * IF(AND(BZ$5="Particulate", ISNUMBER(Data!$O174)), (1-Data!$O174), 1) * IF(AND($K$3="Yes", ISNUMBER(Data!$Q174)), (1-Data!$Q174), 1))</f>
        <v>0</v>
      </c>
    </row>
    <row r="175" spans="1:78" x14ac:dyDescent="0.25">
      <c r="A175" s="347">
        <f>Data!A175</f>
        <v>167</v>
      </c>
      <c r="B175" s="108">
        <f>Data!B175</f>
        <v>0</v>
      </c>
      <c r="C175" s="108">
        <f>Data!C175</f>
        <v>0</v>
      </c>
      <c r="D175" s="108">
        <f>Data!D175</f>
        <v>0</v>
      </c>
      <c r="E175" s="108">
        <f>Data!E175</f>
        <v>0</v>
      </c>
      <c r="F175" s="108">
        <f>Data!F175</f>
        <v>0</v>
      </c>
      <c r="G175" s="189"/>
      <c r="Q175" s="365">
        <f>IF(ISNUMBER(Data!$K175), (Data!$K175*$G175)/2000, IF(AND(ISNUMBER(Data!$H175), ISNUMBER(Data!$I175)), (Data!$H175*Data!$I175*$G175)/2000, 0))</f>
        <v>0</v>
      </c>
      <c r="R175" s="17">
        <f>IF(ISNUMBER(Data!$L175), (Data!$L175*$G175)/2000, IF(AND(ISNUMBER(Data!$H175), ISNUMBER(Data!$J175)), (Data!$H175*Data!$J175*$G175)/2000, 0)) * IF(ISNUMBER(Data!$O175), 1-Data!$O175, 1) * IF(AND($K$3="yes",ISNUMBER(Data!$Q175)),(1-Data!$Q175),1)</f>
        <v>0</v>
      </c>
      <c r="S175" s="3">
        <f>IF(OR(Data!T175="", Data!$H175="", $G175=""), 0, ((Data!T175*Data!$H175*$G175)/2000) * IF(AND(S$5="Particulate", ISNUMBER(Data!$O175)), (1-Data!$O175), 1) * IF(AND($K$3="Yes", ISNUMBER(Data!$Q175)), (1-Data!$Q175), 1))</f>
        <v>0</v>
      </c>
      <c r="T175" s="3">
        <f>IF(OR(Data!U175="", Data!$H175="", $G175=""), 0, ((Data!U175*Data!$H175*$G175)/2000) * IF(AND(T$5="Particulate", ISNUMBER(Data!$O175)), (1-Data!$O175), 1) * IF(AND($K$3="Yes", ISNUMBER(Data!$Q175)), (1-Data!$Q175), 1))</f>
        <v>0</v>
      </c>
      <c r="U175" s="3">
        <f>IF(OR(Data!V175="", Data!$H175="", $G175=""), 0, ((Data!V175*Data!$H175*$G175)/2000) * IF(AND(U$5="Particulate", ISNUMBER(Data!$O175)), (1-Data!$O175), 1) * IF(AND($K$3="Yes", ISNUMBER(Data!$Q175)), (1-Data!$Q175), 1))</f>
        <v>0</v>
      </c>
      <c r="V175" s="3">
        <f>IF(OR(Data!W175="", Data!$H175="", $G175=""), 0, ((Data!W175*Data!$H175*$G175)/2000) * IF(AND(V$5="Particulate", ISNUMBER(Data!$O175)), (1-Data!$O175), 1) * IF(AND($K$3="Yes", ISNUMBER(Data!$Q175)), (1-Data!$Q175), 1))</f>
        <v>0</v>
      </c>
      <c r="W175" s="3">
        <f>IF(OR(Data!X175="", Data!$H175="", $G175=""), 0, ((Data!X175*Data!$H175*$G175)/2000) * IF(AND(W$5="Particulate", ISNUMBER(Data!$O175)), (1-Data!$O175), 1) * IF(AND($K$3="Yes", ISNUMBER(Data!$Q175)), (1-Data!$Q175), 1))</f>
        <v>0</v>
      </c>
      <c r="X175" s="3">
        <f>IF(OR(Data!Y175="", Data!$H175="", $G175=""), 0, ((Data!Y175*Data!$H175*$G175)/2000) * IF(AND(X$5="Particulate", ISNUMBER(Data!$O175)), (1-Data!$O175), 1) * IF(AND($K$3="Yes", ISNUMBER(Data!$Q175)), (1-Data!$Q175), 1))</f>
        <v>0</v>
      </c>
      <c r="Y175" s="3">
        <f>IF(OR(Data!Z175="", Data!$H175="", $G175=""), 0, ((Data!Z175*Data!$H175*$G175)/2000) * IF(AND(Y$5="Particulate", ISNUMBER(Data!$O175)), (1-Data!$O175), 1) * IF(AND($K$3="Yes", ISNUMBER(Data!$Q175)), (1-Data!$Q175), 1))</f>
        <v>0</v>
      </c>
      <c r="Z175" s="3">
        <f>IF(OR(Data!AA175="", Data!$H175="", $G175=""), 0, ((Data!AA175*Data!$H175*$G175)/2000) * IF(AND(Z$5="Particulate", ISNUMBER(Data!$O175)), (1-Data!$O175), 1) * IF(AND($K$3="Yes", ISNUMBER(Data!$Q175)), (1-Data!$Q175), 1))</f>
        <v>0</v>
      </c>
      <c r="AA175" s="3">
        <f>IF(OR(Data!AB175="", Data!$H175="", $G175=""), 0, ((Data!AB175*Data!$H175*$G175)/2000) * IF(AND(AA$5="Particulate", ISNUMBER(Data!$O175)), (1-Data!$O175), 1) * IF(AND($K$3="Yes", ISNUMBER(Data!$Q175)), (1-Data!$Q175), 1))</f>
        <v>0</v>
      </c>
      <c r="AB175" s="3">
        <f>IF(OR(Data!AC175="", Data!$H175="", $G175=""), 0, ((Data!AC175*Data!$H175*$G175)/2000) * IF(AND(AB$5="Particulate", ISNUMBER(Data!$O175)), (1-Data!$O175), 1) * IF(AND($K$3="Yes", ISNUMBER(Data!$Q175)), (1-Data!$Q175), 1))</f>
        <v>0</v>
      </c>
      <c r="AC175" s="3">
        <f>IF(OR(Data!AD175="", Data!$H175="", $G175=""), 0, ((Data!AD175*Data!$H175*$G175)/2000) * IF(AND(AC$5="Particulate", ISNUMBER(Data!$O175)), (1-Data!$O175), 1) * IF(AND($K$3="Yes", ISNUMBER(Data!$Q175)), (1-Data!$Q175), 1))</f>
        <v>0</v>
      </c>
      <c r="AD175" s="3">
        <f>IF(OR(Data!AE175="", Data!$H175="", $G175=""), 0, ((Data!AE175*Data!$H175*$G175)/2000) * IF(AND(AD$5="Particulate", ISNUMBER(Data!$O175)), (1-Data!$O175), 1) * IF(AND($K$3="Yes", ISNUMBER(Data!$Q175)), (1-Data!$Q175), 1))</f>
        <v>0</v>
      </c>
      <c r="AE175" s="3">
        <f>IF(OR(Data!AF175="", Data!$H175="", $G175=""), 0, ((Data!AF175*Data!$H175*$G175)/2000) * IF(AND(AE$5="Particulate", ISNUMBER(Data!$O175)), (1-Data!$O175), 1) * IF(AND($K$3="Yes", ISNUMBER(Data!$Q175)), (1-Data!$Q175), 1))</f>
        <v>0</v>
      </c>
      <c r="AF175" s="3">
        <f>IF(OR(Data!AG175="", Data!$H175="", $G175=""), 0, ((Data!AG175*Data!$H175*$G175)/2000) * IF(AND(AF$5="Particulate", ISNUMBER(Data!$O175)), (1-Data!$O175), 1) * IF(AND($K$3="Yes", ISNUMBER(Data!$Q175)), (1-Data!$Q175), 1))</f>
        <v>0</v>
      </c>
      <c r="AG175" s="3">
        <f>IF(OR(Data!AH175="", Data!$H175="", $G175=""), 0, ((Data!AH175*Data!$H175*$G175)/2000) * IF(AND(AG$5="Particulate", ISNUMBER(Data!$O175)), (1-Data!$O175), 1) * IF(AND($K$3="Yes", ISNUMBER(Data!$Q175)), (1-Data!$Q175), 1))</f>
        <v>0</v>
      </c>
      <c r="AH175" s="3">
        <f>IF(OR(Data!AI175="", Data!$H175="", $G175=""), 0, ((Data!AI175*Data!$H175*$G175)/2000) * IF(AND(AH$5="Particulate", ISNUMBER(Data!$O175)), (1-Data!$O175), 1) * IF(AND($K$3="Yes", ISNUMBER(Data!$Q175)), (1-Data!$Q175), 1))</f>
        <v>0</v>
      </c>
      <c r="AI175" s="3">
        <f>IF(OR(Data!AJ175="", Data!$H175="", $G175=""), 0, ((Data!AJ175*Data!$H175*$G175)/2000) * IF(AND(AI$5="Particulate", ISNUMBER(Data!$O175)), (1-Data!$O175), 1) * IF(AND($K$3="Yes", ISNUMBER(Data!$Q175)), (1-Data!$Q175), 1))</f>
        <v>0</v>
      </c>
      <c r="AJ175" s="3">
        <f>IF(OR(Data!AK175="", Data!$H175="", $G175=""), 0, ((Data!AK175*Data!$H175*$G175)/2000) * IF(AND(AJ$5="Particulate", ISNUMBER(Data!$O175)), (1-Data!$O175), 1) * IF(AND($K$3="Yes", ISNUMBER(Data!$Q175)), (1-Data!$Q175), 1))</f>
        <v>0</v>
      </c>
      <c r="AK175" s="3">
        <f>IF(OR(Data!AL175="", Data!$H175="", $G175=""), 0, ((Data!AL175*Data!$H175*$G175)/2000) * IF(AND(AK$5="Particulate", ISNUMBER(Data!$O175)), (1-Data!$O175), 1) * IF(AND($K$3="Yes", ISNUMBER(Data!$Q175)), (1-Data!$Q175), 1))</f>
        <v>0</v>
      </c>
      <c r="AL175" s="3">
        <f>IF(OR(Data!AM175="", Data!$H175="", $G175=""), 0, ((Data!AM175*Data!$H175*$G175)/2000) * IF(AND(AL$5="Particulate", ISNUMBER(Data!$O175)), (1-Data!$O175), 1) * IF(AND($K$3="Yes", ISNUMBER(Data!$Q175)), (1-Data!$Q175), 1))</f>
        <v>0</v>
      </c>
      <c r="AM175" s="3">
        <f>IF(OR(Data!AN175="", Data!$H175="", $G175=""), 0, ((Data!AN175*Data!$H175*$G175)/2000) * IF(AND(AM$5="Particulate", ISNUMBER(Data!$O175)), (1-Data!$O175), 1) * IF(AND($K$3="Yes", ISNUMBER(Data!$Q175)), (1-Data!$Q175), 1))</f>
        <v>0</v>
      </c>
      <c r="AN175" s="3">
        <f>IF(OR(Data!AO175="", Data!$H175="", $G175=""), 0, ((Data!AO175*Data!$H175*$G175)/2000) * IF(AND(AN$5="Particulate", ISNUMBER(Data!$O175)), (1-Data!$O175), 1) * IF(AND($K$3="Yes", ISNUMBER(Data!$Q175)), (1-Data!$Q175), 1))</f>
        <v>0</v>
      </c>
      <c r="AO175" s="3">
        <f>IF(OR(Data!AP175="", Data!$H175="", $G175=""), 0, ((Data!AP175*Data!$H175*$G175)/2000) * IF(AND(AO$5="Particulate", ISNUMBER(Data!$O175)), (1-Data!$O175), 1) * IF(AND($K$3="Yes", ISNUMBER(Data!$Q175)), (1-Data!$Q175), 1))</f>
        <v>0</v>
      </c>
      <c r="AP175" s="3">
        <f>IF(OR(Data!AQ175="", Data!$H175="", $G175=""), 0, ((Data!AQ175*Data!$H175*$G175)/2000) * IF(AND(AP$5="Particulate", ISNUMBER(Data!$O175)), (1-Data!$O175), 1) * IF(AND($K$3="Yes", ISNUMBER(Data!$Q175)), (1-Data!$Q175), 1))</f>
        <v>0</v>
      </c>
      <c r="AQ175" s="3">
        <f>IF(OR(Data!AR175="", Data!$H175="", $G175=""), 0, ((Data!AR175*Data!$H175*$G175)/2000) * IF(AND(AQ$5="Particulate", ISNUMBER(Data!$O175)), (1-Data!$O175), 1) * IF(AND($K$3="Yes", ISNUMBER(Data!$Q175)), (1-Data!$Q175), 1))</f>
        <v>0</v>
      </c>
      <c r="AR175" s="3">
        <f>IF(OR(Data!AS175="", Data!$H175="", $G175=""), 0, ((Data!AS175*Data!$H175*$G175)/2000) * IF(AND(AR$5="Particulate", ISNUMBER(Data!$O175)), (1-Data!$O175), 1) * IF(AND($K$3="Yes", ISNUMBER(Data!$Q175)), (1-Data!$Q175), 1))</f>
        <v>0</v>
      </c>
      <c r="AS175" s="3">
        <f>IF(OR(Data!AT175="", Data!$H175="", $G175=""), 0, ((Data!AT175*Data!$H175*$G175)/2000) * IF(AND(AS$5="Particulate", ISNUMBER(Data!$O175)), (1-Data!$O175), 1) * IF(AND($K$3="Yes", ISNUMBER(Data!$Q175)), (1-Data!$Q175), 1))</f>
        <v>0</v>
      </c>
      <c r="AT175" s="3">
        <f>IF(OR(Data!AU175="", Data!$H175="", $G175=""), 0, ((Data!AU175*Data!$H175*$G175)/2000) * IF(AND(AT$5="Particulate", ISNUMBER(Data!$O175)), (1-Data!$O175), 1) * IF(AND($K$3="Yes", ISNUMBER(Data!$Q175)), (1-Data!$Q175), 1))</f>
        <v>0</v>
      </c>
      <c r="AU175" s="3">
        <f>IF(OR(Data!AV175="", Data!$H175="", $G175=""), 0, ((Data!AV175*Data!$H175*$G175)/2000) * IF(AND(AU$5="Particulate", ISNUMBER(Data!$O175)), (1-Data!$O175), 1) * IF(AND($K$3="Yes", ISNUMBER(Data!$Q175)), (1-Data!$Q175), 1))</f>
        <v>0</v>
      </c>
      <c r="AV175" s="3">
        <f>IF(OR(Data!AW175="", Data!$H175="", $G175=""), 0, ((Data!AW175*Data!$H175*$G175)/2000) * IF(AND(AV$5="Particulate", ISNUMBER(Data!$O175)), (1-Data!$O175), 1) * IF(AND($K$3="Yes", ISNUMBER(Data!$Q175)), (1-Data!$Q175), 1))</f>
        <v>0</v>
      </c>
      <c r="AW175" s="3">
        <f>IF(OR(Data!AX175="", Data!$H175="", $G175=""), 0, ((Data!AX175*Data!$H175*$G175)/2000) * IF(AND(AW$5="Particulate", ISNUMBER(Data!$O175)), (1-Data!$O175), 1) * IF(AND($K$3="Yes", ISNUMBER(Data!$Q175)), (1-Data!$Q175), 1))</f>
        <v>0</v>
      </c>
      <c r="AX175" s="3">
        <f>IF(OR(Data!AY175="", Data!$H175="", $G175=""), 0, ((Data!AY175*Data!$H175*$G175)/2000) * IF(AND(AX$5="Particulate", ISNUMBER(Data!$O175)), (1-Data!$O175), 1) * IF(AND($K$3="Yes", ISNUMBER(Data!$Q175)), (1-Data!$Q175), 1))</f>
        <v>0</v>
      </c>
      <c r="AY175" s="3">
        <f>IF(OR(Data!AZ175="", Data!$H175="", $G175=""), 0, ((Data!AZ175*Data!$H175*$G175)/2000) * IF(AND(AY$5="Particulate", ISNUMBER(Data!$O175)), (1-Data!$O175), 1) * IF(AND($K$3="Yes", ISNUMBER(Data!$Q175)), (1-Data!$Q175), 1))</f>
        <v>0</v>
      </c>
      <c r="AZ175" s="3">
        <f>IF(OR(Data!BA175="", Data!$H175="", $G175=""), 0, ((Data!BA175*Data!$H175*$G175)/2000) * IF(AND(AZ$5="Particulate", ISNUMBER(Data!$O175)), (1-Data!$O175), 1) * IF(AND($K$3="Yes", ISNUMBER(Data!$Q175)), (1-Data!$Q175), 1))</f>
        <v>0</v>
      </c>
      <c r="BA175" s="3">
        <f>IF(OR(Data!BB175="", Data!$H175="", $G175=""), 0, ((Data!BB175*Data!$H175*$G175)/2000) * IF(AND(BA$5="Particulate", ISNUMBER(Data!$O175)), (1-Data!$O175), 1) * IF(AND($K$3="Yes", ISNUMBER(Data!$Q175)), (1-Data!$Q175), 1))</f>
        <v>0</v>
      </c>
      <c r="BB175" s="3">
        <f>IF(OR(Data!BC175="", Data!$H175="", $G175=""), 0, ((Data!BC175*Data!$H175*$G175)/2000) * IF(AND(BB$5="Particulate", ISNUMBER(Data!$O175)), (1-Data!$O175), 1) * IF(AND($K$3="Yes", ISNUMBER(Data!$Q175)), (1-Data!$Q175), 1))</f>
        <v>0</v>
      </c>
      <c r="BC175" s="3">
        <f>IF(OR(Data!BD175="", Data!$H175="", $G175=""), 0, ((Data!BD175*Data!$H175*$G175)/2000) * IF(AND(BC$5="Particulate", ISNUMBER(Data!$O175)), (1-Data!$O175), 1) * IF(AND($K$3="Yes", ISNUMBER(Data!$Q175)), (1-Data!$Q175), 1))</f>
        <v>0</v>
      </c>
      <c r="BD175" s="3">
        <f>IF(OR(Data!BE175="", Data!$H175="", $G175=""), 0, ((Data!BE175*Data!$H175*$G175)/2000) * IF(AND(BD$5="Particulate", ISNUMBER(Data!$O175)), (1-Data!$O175), 1) * IF(AND($K$3="Yes", ISNUMBER(Data!$Q175)), (1-Data!$Q175), 1))</f>
        <v>0</v>
      </c>
      <c r="BE175" s="3">
        <f>IF(OR(Data!BF175="", Data!$H175="", $G175=""), 0, ((Data!BF175*Data!$H175*$G175)/2000) * IF(AND(BE$5="Particulate", ISNUMBER(Data!$O175)), (1-Data!$O175), 1) * IF(AND($K$3="Yes", ISNUMBER(Data!$Q175)), (1-Data!$Q175), 1))</f>
        <v>0</v>
      </c>
      <c r="BF175" s="3">
        <f>IF(OR(Data!BG175="", Data!$H175="", $G175=""), 0, ((Data!BG175*Data!$H175*$G175)/2000) * IF(AND(BF$5="Particulate", ISNUMBER(Data!$O175)), (1-Data!$O175), 1) * IF(AND($K$3="Yes", ISNUMBER(Data!$Q175)), (1-Data!$Q175), 1))</f>
        <v>0</v>
      </c>
      <c r="BG175" s="3">
        <f>IF(OR(Data!BH175="", Data!$H175="", $G175=""), 0, ((Data!BH175*Data!$H175*$G175)/2000) * IF(AND(BG$5="Particulate", ISNUMBER(Data!$O175)), (1-Data!$O175), 1) * IF(AND($K$3="Yes", ISNUMBER(Data!$Q175)), (1-Data!$Q175), 1))</f>
        <v>0</v>
      </c>
      <c r="BH175" s="3">
        <f>IF(OR(Data!BI175="", Data!$H175="", $G175=""), 0, ((Data!BI175*Data!$H175*$G175)/2000) * IF(AND(BH$5="Particulate", ISNUMBER(Data!$O175)), (1-Data!$O175), 1) * IF(AND($K$3="Yes", ISNUMBER(Data!$Q175)), (1-Data!$Q175), 1))</f>
        <v>0</v>
      </c>
      <c r="BI175" s="3">
        <f>IF(OR(Data!BJ175="", Data!$H175="", $G175=""), 0, ((Data!BJ175*Data!$H175*$G175)/2000) * IF(AND(BI$5="Particulate", ISNUMBER(Data!$O175)), (1-Data!$O175), 1) * IF(AND($K$3="Yes", ISNUMBER(Data!$Q175)), (1-Data!$Q175), 1))</f>
        <v>0</v>
      </c>
      <c r="BJ175" s="3">
        <f>IF(OR(Data!BK175="", Data!$H175="", $G175=""), 0, ((Data!BK175*Data!$H175*$G175)/2000) * IF(AND(BJ$5="Particulate", ISNUMBER(Data!$O175)), (1-Data!$O175), 1) * IF(AND($K$3="Yes", ISNUMBER(Data!$Q175)), (1-Data!$Q175), 1))</f>
        <v>0</v>
      </c>
      <c r="BK175" s="3">
        <f>IF(OR(Data!BL175="", Data!$H175="", $G175=""), 0, ((Data!BL175*Data!$H175*$G175)/2000) * IF(AND(BK$5="Particulate", ISNUMBER(Data!$O175)), (1-Data!$O175), 1) * IF(AND($K$3="Yes", ISNUMBER(Data!$Q175)), (1-Data!$Q175), 1))</f>
        <v>0</v>
      </c>
      <c r="BL175" s="3">
        <f>IF(OR(Data!BM175="", Data!$H175="", $G175=""), 0, ((Data!BM175*Data!$H175*$G175)/2000) * IF(AND(BL$5="Particulate", ISNUMBER(Data!$O175)), (1-Data!$O175), 1) * IF(AND($K$3="Yes", ISNUMBER(Data!$Q175)), (1-Data!$Q175), 1))</f>
        <v>0</v>
      </c>
      <c r="BM175" s="3">
        <f>IF(OR(Data!BN175="", Data!$H175="", $G175=""), 0, ((Data!BN175*Data!$H175*$G175)/2000) * IF(AND(BM$5="Particulate", ISNUMBER(Data!$O175)), (1-Data!$O175), 1) * IF(AND($K$3="Yes", ISNUMBER(Data!$Q175)), (1-Data!$Q175), 1))</f>
        <v>0</v>
      </c>
      <c r="BN175" s="3">
        <f>IF(OR(Data!BO175="", Data!$H175="", $G175=""), 0, ((Data!BO175*Data!$H175*$G175)/2000) * IF(AND(BN$5="Particulate", ISNUMBER(Data!$O175)), (1-Data!$O175), 1) * IF(AND($K$3="Yes", ISNUMBER(Data!$Q175)), (1-Data!$Q175), 1))</f>
        <v>0</v>
      </c>
      <c r="BO175" s="3">
        <f>IF(OR(Data!BP175="", Data!$H175="", $G175=""), 0, ((Data!BP175*Data!$H175*$G175)/2000) * IF(AND(BO$5="Particulate", ISNUMBER(Data!$O175)), (1-Data!$O175), 1) * IF(AND($K$3="Yes", ISNUMBER(Data!$Q175)), (1-Data!$Q175), 1))</f>
        <v>0</v>
      </c>
      <c r="BP175" s="3">
        <f>IF(OR(Data!BQ175="", Data!$H175="", $G175=""), 0, ((Data!BQ175*Data!$H175*$G175)/2000) * IF(AND(BP$5="Particulate", ISNUMBER(Data!$O175)), (1-Data!$O175), 1) * IF(AND($K$3="Yes", ISNUMBER(Data!$Q175)), (1-Data!$Q175), 1))</f>
        <v>0</v>
      </c>
      <c r="BQ175" s="3">
        <f>IF(OR(Data!BR175="", Data!$H175="", $G175=""), 0, ((Data!BR175*Data!$H175*$G175)/2000) * IF(AND(BQ$5="Particulate", ISNUMBER(Data!$O175)), (1-Data!$O175), 1) * IF(AND($K$3="Yes", ISNUMBER(Data!$Q175)), (1-Data!$Q175), 1))</f>
        <v>0</v>
      </c>
      <c r="BR175" s="3">
        <f>IF(OR(Data!BS175="", Data!$H175="", $G175=""), 0, ((Data!BS175*Data!$H175*$G175)/2000) * IF(AND(BR$5="Particulate", ISNUMBER(Data!$O175)), (1-Data!$O175), 1) * IF(AND($K$3="Yes", ISNUMBER(Data!$Q175)), (1-Data!$Q175), 1))</f>
        <v>0</v>
      </c>
      <c r="BS175" s="3">
        <f>IF(OR(Data!BT175="", Data!$H175="", $G175=""), 0, ((Data!BT175*Data!$H175*$G175)/2000) * IF(AND(BS$5="Particulate", ISNUMBER(Data!$O175)), (1-Data!$O175), 1) * IF(AND($K$3="Yes", ISNUMBER(Data!$Q175)), (1-Data!$Q175), 1))</f>
        <v>0</v>
      </c>
      <c r="BT175" s="3">
        <f>IF(OR(Data!BU175="", Data!$H175="", $G175=""), 0, ((Data!BU175*Data!$H175*$G175)/2000) * IF(AND(BT$5="Particulate", ISNUMBER(Data!$O175)), (1-Data!$O175), 1) * IF(AND($K$3="Yes", ISNUMBER(Data!$Q175)), (1-Data!$Q175), 1))</f>
        <v>0</v>
      </c>
      <c r="BU175" s="3">
        <f>IF(OR(Data!BV175="", Data!$H175="", $G175=""), 0, ((Data!BV175*Data!$H175*$G175)/2000) * IF(AND(BU$5="Particulate", ISNUMBER(Data!$O175)), (1-Data!$O175), 1) * IF(AND($K$3="Yes", ISNUMBER(Data!$Q175)), (1-Data!$Q175), 1))</f>
        <v>0</v>
      </c>
      <c r="BV175" s="3">
        <f>IF(OR(Data!BW175="", Data!$H175="", $G175=""), 0, ((Data!BW175*Data!$H175*$G175)/2000) * IF(AND(BV$5="Particulate", ISNUMBER(Data!$O175)), (1-Data!$O175), 1) * IF(AND($K$3="Yes", ISNUMBER(Data!$Q175)), (1-Data!$Q175), 1))</f>
        <v>0</v>
      </c>
      <c r="BW175" s="3">
        <f>IF(OR(Data!BX175="", Data!$H175="", $G175=""), 0, ((Data!BX175*Data!$H175*$G175)/2000) * IF(AND(BW$5="Particulate", ISNUMBER(Data!$O175)), (1-Data!$O175), 1) * IF(AND($K$3="Yes", ISNUMBER(Data!$Q175)), (1-Data!$Q175), 1))</f>
        <v>0</v>
      </c>
      <c r="BX175" s="3">
        <f>IF(OR(Data!BY175="", Data!$H175="", $G175=""), 0, ((Data!BY175*Data!$H175*$G175)/2000) * IF(AND(BX$5="Particulate", ISNUMBER(Data!$O175)), (1-Data!$O175), 1) * IF(AND($K$3="Yes", ISNUMBER(Data!$Q175)), (1-Data!$Q175), 1))</f>
        <v>0</v>
      </c>
      <c r="BY175" s="3">
        <f>IF(OR(Data!BZ175="", Data!$H175="", $G175=""), 0, ((Data!BZ175*Data!$H175*$G175)/2000) * IF(AND(BY$5="Particulate", ISNUMBER(Data!$O175)), (1-Data!$O175), 1) * IF(AND($K$3="Yes", ISNUMBER(Data!$Q175)), (1-Data!$Q175), 1))</f>
        <v>0</v>
      </c>
      <c r="BZ175" s="3">
        <f>IF(OR(Data!CA175="", Data!$H175="", $G175=""), 0, ((Data!CA175*Data!$H175*$G175)/2000) * IF(AND(BZ$5="Particulate", ISNUMBER(Data!$O175)), (1-Data!$O175), 1) * IF(AND($K$3="Yes", ISNUMBER(Data!$Q175)), (1-Data!$Q175), 1))</f>
        <v>0</v>
      </c>
    </row>
    <row r="176" spans="1:78" x14ac:dyDescent="0.25">
      <c r="A176" s="347">
        <f>Data!A176</f>
        <v>168</v>
      </c>
      <c r="B176" s="108">
        <f>Data!B176</f>
        <v>0</v>
      </c>
      <c r="C176" s="108">
        <f>Data!C176</f>
        <v>0</v>
      </c>
      <c r="D176" s="108">
        <f>Data!D176</f>
        <v>0</v>
      </c>
      <c r="E176" s="108">
        <f>Data!E176</f>
        <v>0</v>
      </c>
      <c r="F176" s="108">
        <f>Data!F176</f>
        <v>0</v>
      </c>
      <c r="G176" s="189"/>
      <c r="Q176" s="365">
        <f>IF(ISNUMBER(Data!$K176), (Data!$K176*$G176)/2000, IF(AND(ISNUMBER(Data!$H176), ISNUMBER(Data!$I176)), (Data!$H176*Data!$I176*$G176)/2000, 0))</f>
        <v>0</v>
      </c>
      <c r="R176" s="17">
        <f>IF(ISNUMBER(Data!$L176), (Data!$L176*$G176)/2000, IF(AND(ISNUMBER(Data!$H176), ISNUMBER(Data!$J176)), (Data!$H176*Data!$J176*$G176)/2000, 0)) * IF(ISNUMBER(Data!$O176), 1-Data!$O176, 1) * IF(AND($K$3="yes",ISNUMBER(Data!$Q176)),(1-Data!$Q176),1)</f>
        <v>0</v>
      </c>
      <c r="S176" s="3">
        <f>IF(OR(Data!T176="", Data!$H176="", $G176=""), 0, ((Data!T176*Data!$H176*$G176)/2000) * IF(AND(S$5="Particulate", ISNUMBER(Data!$O176)), (1-Data!$O176), 1) * IF(AND($K$3="Yes", ISNUMBER(Data!$Q176)), (1-Data!$Q176), 1))</f>
        <v>0</v>
      </c>
      <c r="T176" s="3">
        <f>IF(OR(Data!U176="", Data!$H176="", $G176=""), 0, ((Data!U176*Data!$H176*$G176)/2000) * IF(AND(T$5="Particulate", ISNUMBER(Data!$O176)), (1-Data!$O176), 1) * IF(AND($K$3="Yes", ISNUMBER(Data!$Q176)), (1-Data!$Q176), 1))</f>
        <v>0</v>
      </c>
      <c r="U176" s="3">
        <f>IF(OR(Data!V176="", Data!$H176="", $G176=""), 0, ((Data!V176*Data!$H176*$G176)/2000) * IF(AND(U$5="Particulate", ISNUMBER(Data!$O176)), (1-Data!$O176), 1) * IF(AND($K$3="Yes", ISNUMBER(Data!$Q176)), (1-Data!$Q176), 1))</f>
        <v>0</v>
      </c>
      <c r="V176" s="3">
        <f>IF(OR(Data!W176="", Data!$H176="", $G176=""), 0, ((Data!W176*Data!$H176*$G176)/2000) * IF(AND(V$5="Particulate", ISNUMBER(Data!$O176)), (1-Data!$O176), 1) * IF(AND($K$3="Yes", ISNUMBER(Data!$Q176)), (1-Data!$Q176), 1))</f>
        <v>0</v>
      </c>
      <c r="W176" s="3">
        <f>IF(OR(Data!X176="", Data!$H176="", $G176=""), 0, ((Data!X176*Data!$H176*$G176)/2000) * IF(AND(W$5="Particulate", ISNUMBER(Data!$O176)), (1-Data!$O176), 1) * IF(AND($K$3="Yes", ISNUMBER(Data!$Q176)), (1-Data!$Q176), 1))</f>
        <v>0</v>
      </c>
      <c r="X176" s="3">
        <f>IF(OR(Data!Y176="", Data!$H176="", $G176=""), 0, ((Data!Y176*Data!$H176*$G176)/2000) * IF(AND(X$5="Particulate", ISNUMBER(Data!$O176)), (1-Data!$O176), 1) * IF(AND($K$3="Yes", ISNUMBER(Data!$Q176)), (1-Data!$Q176), 1))</f>
        <v>0</v>
      </c>
      <c r="Y176" s="3">
        <f>IF(OR(Data!Z176="", Data!$H176="", $G176=""), 0, ((Data!Z176*Data!$H176*$G176)/2000) * IF(AND(Y$5="Particulate", ISNUMBER(Data!$O176)), (1-Data!$O176), 1) * IF(AND($K$3="Yes", ISNUMBER(Data!$Q176)), (1-Data!$Q176), 1))</f>
        <v>0</v>
      </c>
      <c r="Z176" s="3">
        <f>IF(OR(Data!AA176="", Data!$H176="", $G176=""), 0, ((Data!AA176*Data!$H176*$G176)/2000) * IF(AND(Z$5="Particulate", ISNUMBER(Data!$O176)), (1-Data!$O176), 1) * IF(AND($K$3="Yes", ISNUMBER(Data!$Q176)), (1-Data!$Q176), 1))</f>
        <v>0</v>
      </c>
      <c r="AA176" s="3">
        <f>IF(OR(Data!AB176="", Data!$H176="", $G176=""), 0, ((Data!AB176*Data!$H176*$G176)/2000) * IF(AND(AA$5="Particulate", ISNUMBER(Data!$O176)), (1-Data!$O176), 1) * IF(AND($K$3="Yes", ISNUMBER(Data!$Q176)), (1-Data!$Q176), 1))</f>
        <v>0</v>
      </c>
      <c r="AB176" s="3">
        <f>IF(OR(Data!AC176="", Data!$H176="", $G176=""), 0, ((Data!AC176*Data!$H176*$G176)/2000) * IF(AND(AB$5="Particulate", ISNUMBER(Data!$O176)), (1-Data!$O176), 1) * IF(AND($K$3="Yes", ISNUMBER(Data!$Q176)), (1-Data!$Q176), 1))</f>
        <v>0</v>
      </c>
      <c r="AC176" s="3">
        <f>IF(OR(Data!AD176="", Data!$H176="", $G176=""), 0, ((Data!AD176*Data!$H176*$G176)/2000) * IF(AND(AC$5="Particulate", ISNUMBER(Data!$O176)), (1-Data!$O176), 1) * IF(AND($K$3="Yes", ISNUMBER(Data!$Q176)), (1-Data!$Q176), 1))</f>
        <v>0</v>
      </c>
      <c r="AD176" s="3">
        <f>IF(OR(Data!AE176="", Data!$H176="", $G176=""), 0, ((Data!AE176*Data!$H176*$G176)/2000) * IF(AND(AD$5="Particulate", ISNUMBER(Data!$O176)), (1-Data!$O176), 1) * IF(AND($K$3="Yes", ISNUMBER(Data!$Q176)), (1-Data!$Q176), 1))</f>
        <v>0</v>
      </c>
      <c r="AE176" s="3">
        <f>IF(OR(Data!AF176="", Data!$H176="", $G176=""), 0, ((Data!AF176*Data!$H176*$G176)/2000) * IF(AND(AE$5="Particulate", ISNUMBER(Data!$O176)), (1-Data!$O176), 1) * IF(AND($K$3="Yes", ISNUMBER(Data!$Q176)), (1-Data!$Q176), 1))</f>
        <v>0</v>
      </c>
      <c r="AF176" s="3">
        <f>IF(OR(Data!AG176="", Data!$H176="", $G176=""), 0, ((Data!AG176*Data!$H176*$G176)/2000) * IF(AND(AF$5="Particulate", ISNUMBER(Data!$O176)), (1-Data!$O176), 1) * IF(AND($K$3="Yes", ISNUMBER(Data!$Q176)), (1-Data!$Q176), 1))</f>
        <v>0</v>
      </c>
      <c r="AG176" s="3">
        <f>IF(OR(Data!AH176="", Data!$H176="", $G176=""), 0, ((Data!AH176*Data!$H176*$G176)/2000) * IF(AND(AG$5="Particulate", ISNUMBER(Data!$O176)), (1-Data!$O176), 1) * IF(AND($K$3="Yes", ISNUMBER(Data!$Q176)), (1-Data!$Q176), 1))</f>
        <v>0</v>
      </c>
      <c r="AH176" s="3">
        <f>IF(OR(Data!AI176="", Data!$H176="", $G176=""), 0, ((Data!AI176*Data!$H176*$G176)/2000) * IF(AND(AH$5="Particulate", ISNUMBER(Data!$O176)), (1-Data!$O176), 1) * IF(AND($K$3="Yes", ISNUMBER(Data!$Q176)), (1-Data!$Q176), 1))</f>
        <v>0</v>
      </c>
      <c r="AI176" s="3">
        <f>IF(OR(Data!AJ176="", Data!$H176="", $G176=""), 0, ((Data!AJ176*Data!$H176*$G176)/2000) * IF(AND(AI$5="Particulate", ISNUMBER(Data!$O176)), (1-Data!$O176), 1) * IF(AND($K$3="Yes", ISNUMBER(Data!$Q176)), (1-Data!$Q176), 1))</f>
        <v>0</v>
      </c>
      <c r="AJ176" s="3">
        <f>IF(OR(Data!AK176="", Data!$H176="", $G176=""), 0, ((Data!AK176*Data!$H176*$G176)/2000) * IF(AND(AJ$5="Particulate", ISNUMBER(Data!$O176)), (1-Data!$O176), 1) * IF(AND($K$3="Yes", ISNUMBER(Data!$Q176)), (1-Data!$Q176), 1))</f>
        <v>0</v>
      </c>
      <c r="AK176" s="3">
        <f>IF(OR(Data!AL176="", Data!$H176="", $G176=""), 0, ((Data!AL176*Data!$H176*$G176)/2000) * IF(AND(AK$5="Particulate", ISNUMBER(Data!$O176)), (1-Data!$O176), 1) * IF(AND($K$3="Yes", ISNUMBER(Data!$Q176)), (1-Data!$Q176), 1))</f>
        <v>0</v>
      </c>
      <c r="AL176" s="3">
        <f>IF(OR(Data!AM176="", Data!$H176="", $G176=""), 0, ((Data!AM176*Data!$H176*$G176)/2000) * IF(AND(AL$5="Particulate", ISNUMBER(Data!$O176)), (1-Data!$O176), 1) * IF(AND($K$3="Yes", ISNUMBER(Data!$Q176)), (1-Data!$Q176), 1))</f>
        <v>0</v>
      </c>
      <c r="AM176" s="3">
        <f>IF(OR(Data!AN176="", Data!$H176="", $G176=""), 0, ((Data!AN176*Data!$H176*$G176)/2000) * IF(AND(AM$5="Particulate", ISNUMBER(Data!$O176)), (1-Data!$O176), 1) * IF(AND($K$3="Yes", ISNUMBER(Data!$Q176)), (1-Data!$Q176), 1))</f>
        <v>0</v>
      </c>
      <c r="AN176" s="3">
        <f>IF(OR(Data!AO176="", Data!$H176="", $G176=""), 0, ((Data!AO176*Data!$H176*$G176)/2000) * IF(AND(AN$5="Particulate", ISNUMBER(Data!$O176)), (1-Data!$O176), 1) * IF(AND($K$3="Yes", ISNUMBER(Data!$Q176)), (1-Data!$Q176), 1))</f>
        <v>0</v>
      </c>
      <c r="AO176" s="3">
        <f>IF(OR(Data!AP176="", Data!$H176="", $G176=""), 0, ((Data!AP176*Data!$H176*$G176)/2000) * IF(AND(AO$5="Particulate", ISNUMBER(Data!$O176)), (1-Data!$O176), 1) * IF(AND($K$3="Yes", ISNUMBER(Data!$Q176)), (1-Data!$Q176), 1))</f>
        <v>0</v>
      </c>
      <c r="AP176" s="3">
        <f>IF(OR(Data!AQ176="", Data!$H176="", $G176=""), 0, ((Data!AQ176*Data!$H176*$G176)/2000) * IF(AND(AP$5="Particulate", ISNUMBER(Data!$O176)), (1-Data!$O176), 1) * IF(AND($K$3="Yes", ISNUMBER(Data!$Q176)), (1-Data!$Q176), 1))</f>
        <v>0</v>
      </c>
      <c r="AQ176" s="3">
        <f>IF(OR(Data!AR176="", Data!$H176="", $G176=""), 0, ((Data!AR176*Data!$H176*$G176)/2000) * IF(AND(AQ$5="Particulate", ISNUMBER(Data!$O176)), (1-Data!$O176), 1) * IF(AND($K$3="Yes", ISNUMBER(Data!$Q176)), (1-Data!$Q176), 1))</f>
        <v>0</v>
      </c>
      <c r="AR176" s="3">
        <f>IF(OR(Data!AS176="", Data!$H176="", $G176=""), 0, ((Data!AS176*Data!$H176*$G176)/2000) * IF(AND(AR$5="Particulate", ISNUMBER(Data!$O176)), (1-Data!$O176), 1) * IF(AND($K$3="Yes", ISNUMBER(Data!$Q176)), (1-Data!$Q176), 1))</f>
        <v>0</v>
      </c>
      <c r="AS176" s="3">
        <f>IF(OR(Data!AT176="", Data!$H176="", $G176=""), 0, ((Data!AT176*Data!$H176*$G176)/2000) * IF(AND(AS$5="Particulate", ISNUMBER(Data!$O176)), (1-Data!$O176), 1) * IF(AND($K$3="Yes", ISNUMBER(Data!$Q176)), (1-Data!$Q176), 1))</f>
        <v>0</v>
      </c>
      <c r="AT176" s="3">
        <f>IF(OR(Data!AU176="", Data!$H176="", $G176=""), 0, ((Data!AU176*Data!$H176*$G176)/2000) * IF(AND(AT$5="Particulate", ISNUMBER(Data!$O176)), (1-Data!$O176), 1) * IF(AND($K$3="Yes", ISNUMBER(Data!$Q176)), (1-Data!$Q176), 1))</f>
        <v>0</v>
      </c>
      <c r="AU176" s="3">
        <f>IF(OR(Data!AV176="", Data!$H176="", $G176=""), 0, ((Data!AV176*Data!$H176*$G176)/2000) * IF(AND(AU$5="Particulate", ISNUMBER(Data!$O176)), (1-Data!$O176), 1) * IF(AND($K$3="Yes", ISNUMBER(Data!$Q176)), (1-Data!$Q176), 1))</f>
        <v>0</v>
      </c>
      <c r="AV176" s="3">
        <f>IF(OR(Data!AW176="", Data!$H176="", $G176=""), 0, ((Data!AW176*Data!$H176*$G176)/2000) * IF(AND(AV$5="Particulate", ISNUMBER(Data!$O176)), (1-Data!$O176), 1) * IF(AND($K$3="Yes", ISNUMBER(Data!$Q176)), (1-Data!$Q176), 1))</f>
        <v>0</v>
      </c>
      <c r="AW176" s="3">
        <f>IF(OR(Data!AX176="", Data!$H176="", $G176=""), 0, ((Data!AX176*Data!$H176*$G176)/2000) * IF(AND(AW$5="Particulate", ISNUMBER(Data!$O176)), (1-Data!$O176), 1) * IF(AND($K$3="Yes", ISNUMBER(Data!$Q176)), (1-Data!$Q176), 1))</f>
        <v>0</v>
      </c>
      <c r="AX176" s="3">
        <f>IF(OR(Data!AY176="", Data!$H176="", $G176=""), 0, ((Data!AY176*Data!$H176*$G176)/2000) * IF(AND(AX$5="Particulate", ISNUMBER(Data!$O176)), (1-Data!$O176), 1) * IF(AND($K$3="Yes", ISNUMBER(Data!$Q176)), (1-Data!$Q176), 1))</f>
        <v>0</v>
      </c>
      <c r="AY176" s="3">
        <f>IF(OR(Data!AZ176="", Data!$H176="", $G176=""), 0, ((Data!AZ176*Data!$H176*$G176)/2000) * IF(AND(AY$5="Particulate", ISNUMBER(Data!$O176)), (1-Data!$O176), 1) * IF(AND($K$3="Yes", ISNUMBER(Data!$Q176)), (1-Data!$Q176), 1))</f>
        <v>0</v>
      </c>
      <c r="AZ176" s="3">
        <f>IF(OR(Data!BA176="", Data!$H176="", $G176=""), 0, ((Data!BA176*Data!$H176*$G176)/2000) * IF(AND(AZ$5="Particulate", ISNUMBER(Data!$O176)), (1-Data!$O176), 1) * IF(AND($K$3="Yes", ISNUMBER(Data!$Q176)), (1-Data!$Q176), 1))</f>
        <v>0</v>
      </c>
      <c r="BA176" s="3">
        <f>IF(OR(Data!BB176="", Data!$H176="", $G176=""), 0, ((Data!BB176*Data!$H176*$G176)/2000) * IF(AND(BA$5="Particulate", ISNUMBER(Data!$O176)), (1-Data!$O176), 1) * IF(AND($K$3="Yes", ISNUMBER(Data!$Q176)), (1-Data!$Q176), 1))</f>
        <v>0</v>
      </c>
      <c r="BB176" s="3">
        <f>IF(OR(Data!BC176="", Data!$H176="", $G176=""), 0, ((Data!BC176*Data!$H176*$G176)/2000) * IF(AND(BB$5="Particulate", ISNUMBER(Data!$O176)), (1-Data!$O176), 1) * IF(AND($K$3="Yes", ISNUMBER(Data!$Q176)), (1-Data!$Q176), 1))</f>
        <v>0</v>
      </c>
      <c r="BC176" s="3">
        <f>IF(OR(Data!BD176="", Data!$H176="", $G176=""), 0, ((Data!BD176*Data!$H176*$G176)/2000) * IF(AND(BC$5="Particulate", ISNUMBER(Data!$O176)), (1-Data!$O176), 1) * IF(AND($K$3="Yes", ISNUMBER(Data!$Q176)), (1-Data!$Q176), 1))</f>
        <v>0</v>
      </c>
      <c r="BD176" s="3">
        <f>IF(OR(Data!BE176="", Data!$H176="", $G176=""), 0, ((Data!BE176*Data!$H176*$G176)/2000) * IF(AND(BD$5="Particulate", ISNUMBER(Data!$O176)), (1-Data!$O176), 1) * IF(AND($K$3="Yes", ISNUMBER(Data!$Q176)), (1-Data!$Q176), 1))</f>
        <v>0</v>
      </c>
      <c r="BE176" s="3">
        <f>IF(OR(Data!BF176="", Data!$H176="", $G176=""), 0, ((Data!BF176*Data!$H176*$G176)/2000) * IF(AND(BE$5="Particulate", ISNUMBER(Data!$O176)), (1-Data!$O176), 1) * IF(AND($K$3="Yes", ISNUMBER(Data!$Q176)), (1-Data!$Q176), 1))</f>
        <v>0</v>
      </c>
      <c r="BF176" s="3">
        <f>IF(OR(Data!BG176="", Data!$H176="", $G176=""), 0, ((Data!BG176*Data!$H176*$G176)/2000) * IF(AND(BF$5="Particulate", ISNUMBER(Data!$O176)), (1-Data!$O176), 1) * IF(AND($K$3="Yes", ISNUMBER(Data!$Q176)), (1-Data!$Q176), 1))</f>
        <v>0</v>
      </c>
      <c r="BG176" s="3">
        <f>IF(OR(Data!BH176="", Data!$H176="", $G176=""), 0, ((Data!BH176*Data!$H176*$G176)/2000) * IF(AND(BG$5="Particulate", ISNUMBER(Data!$O176)), (1-Data!$O176), 1) * IF(AND($K$3="Yes", ISNUMBER(Data!$Q176)), (1-Data!$Q176), 1))</f>
        <v>0</v>
      </c>
      <c r="BH176" s="3">
        <f>IF(OR(Data!BI176="", Data!$H176="", $G176=""), 0, ((Data!BI176*Data!$H176*$G176)/2000) * IF(AND(BH$5="Particulate", ISNUMBER(Data!$O176)), (1-Data!$O176), 1) * IF(AND($K$3="Yes", ISNUMBER(Data!$Q176)), (1-Data!$Q176), 1))</f>
        <v>0</v>
      </c>
      <c r="BI176" s="3">
        <f>IF(OR(Data!BJ176="", Data!$H176="", $G176=""), 0, ((Data!BJ176*Data!$H176*$G176)/2000) * IF(AND(BI$5="Particulate", ISNUMBER(Data!$O176)), (1-Data!$O176), 1) * IF(AND($K$3="Yes", ISNUMBER(Data!$Q176)), (1-Data!$Q176), 1))</f>
        <v>0</v>
      </c>
      <c r="BJ176" s="3">
        <f>IF(OR(Data!BK176="", Data!$H176="", $G176=""), 0, ((Data!BK176*Data!$H176*$G176)/2000) * IF(AND(BJ$5="Particulate", ISNUMBER(Data!$O176)), (1-Data!$O176), 1) * IF(AND($K$3="Yes", ISNUMBER(Data!$Q176)), (1-Data!$Q176), 1))</f>
        <v>0</v>
      </c>
      <c r="BK176" s="3">
        <f>IF(OR(Data!BL176="", Data!$H176="", $G176=""), 0, ((Data!BL176*Data!$H176*$G176)/2000) * IF(AND(BK$5="Particulate", ISNUMBER(Data!$O176)), (1-Data!$O176), 1) * IF(AND($K$3="Yes", ISNUMBER(Data!$Q176)), (1-Data!$Q176), 1))</f>
        <v>0</v>
      </c>
      <c r="BL176" s="3">
        <f>IF(OR(Data!BM176="", Data!$H176="", $G176=""), 0, ((Data!BM176*Data!$H176*$G176)/2000) * IF(AND(BL$5="Particulate", ISNUMBER(Data!$O176)), (1-Data!$O176), 1) * IF(AND($K$3="Yes", ISNUMBER(Data!$Q176)), (1-Data!$Q176), 1))</f>
        <v>0</v>
      </c>
      <c r="BM176" s="3">
        <f>IF(OR(Data!BN176="", Data!$H176="", $G176=""), 0, ((Data!BN176*Data!$H176*$G176)/2000) * IF(AND(BM$5="Particulate", ISNUMBER(Data!$O176)), (1-Data!$O176), 1) * IF(AND($K$3="Yes", ISNUMBER(Data!$Q176)), (1-Data!$Q176), 1))</f>
        <v>0</v>
      </c>
      <c r="BN176" s="3">
        <f>IF(OR(Data!BO176="", Data!$H176="", $G176=""), 0, ((Data!BO176*Data!$H176*$G176)/2000) * IF(AND(BN$5="Particulate", ISNUMBER(Data!$O176)), (1-Data!$O176), 1) * IF(AND($K$3="Yes", ISNUMBER(Data!$Q176)), (1-Data!$Q176), 1))</f>
        <v>0</v>
      </c>
      <c r="BO176" s="3">
        <f>IF(OR(Data!BP176="", Data!$H176="", $G176=""), 0, ((Data!BP176*Data!$H176*$G176)/2000) * IF(AND(BO$5="Particulate", ISNUMBER(Data!$O176)), (1-Data!$O176), 1) * IF(AND($K$3="Yes", ISNUMBER(Data!$Q176)), (1-Data!$Q176), 1))</f>
        <v>0</v>
      </c>
      <c r="BP176" s="3">
        <f>IF(OR(Data!BQ176="", Data!$H176="", $G176=""), 0, ((Data!BQ176*Data!$H176*$G176)/2000) * IF(AND(BP$5="Particulate", ISNUMBER(Data!$O176)), (1-Data!$O176), 1) * IF(AND($K$3="Yes", ISNUMBER(Data!$Q176)), (1-Data!$Q176), 1))</f>
        <v>0</v>
      </c>
      <c r="BQ176" s="3">
        <f>IF(OR(Data!BR176="", Data!$H176="", $G176=""), 0, ((Data!BR176*Data!$H176*$G176)/2000) * IF(AND(BQ$5="Particulate", ISNUMBER(Data!$O176)), (1-Data!$O176), 1) * IF(AND($K$3="Yes", ISNUMBER(Data!$Q176)), (1-Data!$Q176), 1))</f>
        <v>0</v>
      </c>
      <c r="BR176" s="3">
        <f>IF(OR(Data!BS176="", Data!$H176="", $G176=""), 0, ((Data!BS176*Data!$H176*$G176)/2000) * IF(AND(BR$5="Particulate", ISNUMBER(Data!$O176)), (1-Data!$O176), 1) * IF(AND($K$3="Yes", ISNUMBER(Data!$Q176)), (1-Data!$Q176), 1))</f>
        <v>0</v>
      </c>
      <c r="BS176" s="3">
        <f>IF(OR(Data!BT176="", Data!$H176="", $G176=""), 0, ((Data!BT176*Data!$H176*$G176)/2000) * IF(AND(BS$5="Particulate", ISNUMBER(Data!$O176)), (1-Data!$O176), 1) * IF(AND($K$3="Yes", ISNUMBER(Data!$Q176)), (1-Data!$Q176), 1))</f>
        <v>0</v>
      </c>
      <c r="BT176" s="3">
        <f>IF(OR(Data!BU176="", Data!$H176="", $G176=""), 0, ((Data!BU176*Data!$H176*$G176)/2000) * IF(AND(BT$5="Particulate", ISNUMBER(Data!$O176)), (1-Data!$O176), 1) * IF(AND($K$3="Yes", ISNUMBER(Data!$Q176)), (1-Data!$Q176), 1))</f>
        <v>0</v>
      </c>
      <c r="BU176" s="3">
        <f>IF(OR(Data!BV176="", Data!$H176="", $G176=""), 0, ((Data!BV176*Data!$H176*$G176)/2000) * IF(AND(BU$5="Particulate", ISNUMBER(Data!$O176)), (1-Data!$O176), 1) * IF(AND($K$3="Yes", ISNUMBER(Data!$Q176)), (1-Data!$Q176), 1))</f>
        <v>0</v>
      </c>
      <c r="BV176" s="3">
        <f>IF(OR(Data!BW176="", Data!$H176="", $G176=""), 0, ((Data!BW176*Data!$H176*$G176)/2000) * IF(AND(BV$5="Particulate", ISNUMBER(Data!$O176)), (1-Data!$O176), 1) * IF(AND($K$3="Yes", ISNUMBER(Data!$Q176)), (1-Data!$Q176), 1))</f>
        <v>0</v>
      </c>
      <c r="BW176" s="3">
        <f>IF(OR(Data!BX176="", Data!$H176="", $G176=""), 0, ((Data!BX176*Data!$H176*$G176)/2000) * IF(AND(BW$5="Particulate", ISNUMBER(Data!$O176)), (1-Data!$O176), 1) * IF(AND($K$3="Yes", ISNUMBER(Data!$Q176)), (1-Data!$Q176), 1))</f>
        <v>0</v>
      </c>
      <c r="BX176" s="3">
        <f>IF(OR(Data!BY176="", Data!$H176="", $G176=""), 0, ((Data!BY176*Data!$H176*$G176)/2000) * IF(AND(BX$5="Particulate", ISNUMBER(Data!$O176)), (1-Data!$O176), 1) * IF(AND($K$3="Yes", ISNUMBER(Data!$Q176)), (1-Data!$Q176), 1))</f>
        <v>0</v>
      </c>
      <c r="BY176" s="3">
        <f>IF(OR(Data!BZ176="", Data!$H176="", $G176=""), 0, ((Data!BZ176*Data!$H176*$G176)/2000) * IF(AND(BY$5="Particulate", ISNUMBER(Data!$O176)), (1-Data!$O176), 1) * IF(AND($K$3="Yes", ISNUMBER(Data!$Q176)), (1-Data!$Q176), 1))</f>
        <v>0</v>
      </c>
      <c r="BZ176" s="3">
        <f>IF(OR(Data!CA176="", Data!$H176="", $G176=""), 0, ((Data!CA176*Data!$H176*$G176)/2000) * IF(AND(BZ$5="Particulate", ISNUMBER(Data!$O176)), (1-Data!$O176), 1) * IF(AND($K$3="Yes", ISNUMBER(Data!$Q176)), (1-Data!$Q176), 1))</f>
        <v>0</v>
      </c>
    </row>
    <row r="177" spans="1:78" x14ac:dyDescent="0.25">
      <c r="A177" s="347">
        <f>Data!A177</f>
        <v>169</v>
      </c>
      <c r="B177" s="108">
        <f>Data!B177</f>
        <v>0</v>
      </c>
      <c r="C177" s="108">
        <f>Data!C177</f>
        <v>0</v>
      </c>
      <c r="D177" s="108">
        <f>Data!D177</f>
        <v>0</v>
      </c>
      <c r="E177" s="108">
        <f>Data!E177</f>
        <v>0</v>
      </c>
      <c r="F177" s="108">
        <f>Data!F177</f>
        <v>0</v>
      </c>
      <c r="G177" s="189"/>
      <c r="Q177" s="365">
        <f>IF(ISNUMBER(Data!$K177), (Data!$K177*$G177)/2000, IF(AND(ISNUMBER(Data!$H177), ISNUMBER(Data!$I177)), (Data!$H177*Data!$I177*$G177)/2000, 0))</f>
        <v>0</v>
      </c>
      <c r="R177" s="17">
        <f>IF(ISNUMBER(Data!$L177), (Data!$L177*$G177)/2000, IF(AND(ISNUMBER(Data!$H177), ISNUMBER(Data!$J177)), (Data!$H177*Data!$J177*$G177)/2000, 0)) * IF(ISNUMBER(Data!$O177), 1-Data!$O177, 1) * IF(AND($K$3="yes",ISNUMBER(Data!$Q177)),(1-Data!$Q177),1)</f>
        <v>0</v>
      </c>
      <c r="S177" s="3">
        <f>IF(OR(Data!T177="", Data!$H177="", $G177=""), 0, ((Data!T177*Data!$H177*$G177)/2000) * IF(AND(S$5="Particulate", ISNUMBER(Data!$O177)), (1-Data!$O177), 1) * IF(AND($K$3="Yes", ISNUMBER(Data!$Q177)), (1-Data!$Q177), 1))</f>
        <v>0</v>
      </c>
      <c r="T177" s="3">
        <f>IF(OR(Data!U177="", Data!$H177="", $G177=""), 0, ((Data!U177*Data!$H177*$G177)/2000) * IF(AND(T$5="Particulate", ISNUMBER(Data!$O177)), (1-Data!$O177), 1) * IF(AND($K$3="Yes", ISNUMBER(Data!$Q177)), (1-Data!$Q177), 1))</f>
        <v>0</v>
      </c>
      <c r="U177" s="3">
        <f>IF(OR(Data!V177="", Data!$H177="", $G177=""), 0, ((Data!V177*Data!$H177*$G177)/2000) * IF(AND(U$5="Particulate", ISNUMBER(Data!$O177)), (1-Data!$O177), 1) * IF(AND($K$3="Yes", ISNUMBER(Data!$Q177)), (1-Data!$Q177), 1))</f>
        <v>0</v>
      </c>
      <c r="V177" s="3">
        <f>IF(OR(Data!W177="", Data!$H177="", $G177=""), 0, ((Data!W177*Data!$H177*$G177)/2000) * IF(AND(V$5="Particulate", ISNUMBER(Data!$O177)), (1-Data!$O177), 1) * IF(AND($K$3="Yes", ISNUMBER(Data!$Q177)), (1-Data!$Q177), 1))</f>
        <v>0</v>
      </c>
      <c r="W177" s="3">
        <f>IF(OR(Data!X177="", Data!$H177="", $G177=""), 0, ((Data!X177*Data!$H177*$G177)/2000) * IF(AND(W$5="Particulate", ISNUMBER(Data!$O177)), (1-Data!$O177), 1) * IF(AND($K$3="Yes", ISNUMBER(Data!$Q177)), (1-Data!$Q177), 1))</f>
        <v>0</v>
      </c>
      <c r="X177" s="3">
        <f>IF(OR(Data!Y177="", Data!$H177="", $G177=""), 0, ((Data!Y177*Data!$H177*$G177)/2000) * IF(AND(X$5="Particulate", ISNUMBER(Data!$O177)), (1-Data!$O177), 1) * IF(AND($K$3="Yes", ISNUMBER(Data!$Q177)), (1-Data!$Q177), 1))</f>
        <v>0</v>
      </c>
      <c r="Y177" s="3">
        <f>IF(OR(Data!Z177="", Data!$H177="", $G177=""), 0, ((Data!Z177*Data!$H177*$G177)/2000) * IF(AND(Y$5="Particulate", ISNUMBER(Data!$O177)), (1-Data!$O177), 1) * IF(AND($K$3="Yes", ISNUMBER(Data!$Q177)), (1-Data!$Q177), 1))</f>
        <v>0</v>
      </c>
      <c r="Z177" s="3">
        <f>IF(OR(Data!AA177="", Data!$H177="", $G177=""), 0, ((Data!AA177*Data!$H177*$G177)/2000) * IF(AND(Z$5="Particulate", ISNUMBER(Data!$O177)), (1-Data!$O177), 1) * IF(AND($K$3="Yes", ISNUMBER(Data!$Q177)), (1-Data!$Q177), 1))</f>
        <v>0</v>
      </c>
      <c r="AA177" s="3">
        <f>IF(OR(Data!AB177="", Data!$H177="", $G177=""), 0, ((Data!AB177*Data!$H177*$G177)/2000) * IF(AND(AA$5="Particulate", ISNUMBER(Data!$O177)), (1-Data!$O177), 1) * IF(AND($K$3="Yes", ISNUMBER(Data!$Q177)), (1-Data!$Q177), 1))</f>
        <v>0</v>
      </c>
      <c r="AB177" s="3">
        <f>IF(OR(Data!AC177="", Data!$H177="", $G177=""), 0, ((Data!AC177*Data!$H177*$G177)/2000) * IF(AND(AB$5="Particulate", ISNUMBER(Data!$O177)), (1-Data!$O177), 1) * IF(AND($K$3="Yes", ISNUMBER(Data!$Q177)), (1-Data!$Q177), 1))</f>
        <v>0</v>
      </c>
      <c r="AC177" s="3">
        <f>IF(OR(Data!AD177="", Data!$H177="", $G177=""), 0, ((Data!AD177*Data!$H177*$G177)/2000) * IF(AND(AC$5="Particulate", ISNUMBER(Data!$O177)), (1-Data!$O177), 1) * IF(AND($K$3="Yes", ISNUMBER(Data!$Q177)), (1-Data!$Q177), 1))</f>
        <v>0</v>
      </c>
      <c r="AD177" s="3">
        <f>IF(OR(Data!AE177="", Data!$H177="", $G177=""), 0, ((Data!AE177*Data!$H177*$G177)/2000) * IF(AND(AD$5="Particulate", ISNUMBER(Data!$O177)), (1-Data!$O177), 1) * IF(AND($K$3="Yes", ISNUMBER(Data!$Q177)), (1-Data!$Q177), 1))</f>
        <v>0</v>
      </c>
      <c r="AE177" s="3">
        <f>IF(OR(Data!AF177="", Data!$H177="", $G177=""), 0, ((Data!AF177*Data!$H177*$G177)/2000) * IF(AND(AE$5="Particulate", ISNUMBER(Data!$O177)), (1-Data!$O177), 1) * IF(AND($K$3="Yes", ISNUMBER(Data!$Q177)), (1-Data!$Q177), 1))</f>
        <v>0</v>
      </c>
      <c r="AF177" s="3">
        <f>IF(OR(Data!AG177="", Data!$H177="", $G177=""), 0, ((Data!AG177*Data!$H177*$G177)/2000) * IF(AND(AF$5="Particulate", ISNUMBER(Data!$O177)), (1-Data!$O177), 1) * IF(AND($K$3="Yes", ISNUMBER(Data!$Q177)), (1-Data!$Q177), 1))</f>
        <v>0</v>
      </c>
      <c r="AG177" s="3">
        <f>IF(OR(Data!AH177="", Data!$H177="", $G177=""), 0, ((Data!AH177*Data!$H177*$G177)/2000) * IF(AND(AG$5="Particulate", ISNUMBER(Data!$O177)), (1-Data!$O177), 1) * IF(AND($K$3="Yes", ISNUMBER(Data!$Q177)), (1-Data!$Q177), 1))</f>
        <v>0</v>
      </c>
      <c r="AH177" s="3">
        <f>IF(OR(Data!AI177="", Data!$H177="", $G177=""), 0, ((Data!AI177*Data!$H177*$G177)/2000) * IF(AND(AH$5="Particulate", ISNUMBER(Data!$O177)), (1-Data!$O177), 1) * IF(AND($K$3="Yes", ISNUMBER(Data!$Q177)), (1-Data!$Q177), 1))</f>
        <v>0</v>
      </c>
      <c r="AI177" s="3">
        <f>IF(OR(Data!AJ177="", Data!$H177="", $G177=""), 0, ((Data!AJ177*Data!$H177*$G177)/2000) * IF(AND(AI$5="Particulate", ISNUMBER(Data!$O177)), (1-Data!$O177), 1) * IF(AND($K$3="Yes", ISNUMBER(Data!$Q177)), (1-Data!$Q177), 1))</f>
        <v>0</v>
      </c>
      <c r="AJ177" s="3">
        <f>IF(OR(Data!AK177="", Data!$H177="", $G177=""), 0, ((Data!AK177*Data!$H177*$G177)/2000) * IF(AND(AJ$5="Particulate", ISNUMBER(Data!$O177)), (1-Data!$O177), 1) * IF(AND($K$3="Yes", ISNUMBER(Data!$Q177)), (1-Data!$Q177), 1))</f>
        <v>0</v>
      </c>
      <c r="AK177" s="3">
        <f>IF(OR(Data!AL177="", Data!$H177="", $G177=""), 0, ((Data!AL177*Data!$H177*$G177)/2000) * IF(AND(AK$5="Particulate", ISNUMBER(Data!$O177)), (1-Data!$O177), 1) * IF(AND($K$3="Yes", ISNUMBER(Data!$Q177)), (1-Data!$Q177), 1))</f>
        <v>0</v>
      </c>
      <c r="AL177" s="3">
        <f>IF(OR(Data!AM177="", Data!$H177="", $G177=""), 0, ((Data!AM177*Data!$H177*$G177)/2000) * IF(AND(AL$5="Particulate", ISNUMBER(Data!$O177)), (1-Data!$O177), 1) * IF(AND($K$3="Yes", ISNUMBER(Data!$Q177)), (1-Data!$Q177), 1))</f>
        <v>0</v>
      </c>
      <c r="AM177" s="3">
        <f>IF(OR(Data!AN177="", Data!$H177="", $G177=""), 0, ((Data!AN177*Data!$H177*$G177)/2000) * IF(AND(AM$5="Particulate", ISNUMBER(Data!$O177)), (1-Data!$O177), 1) * IF(AND($K$3="Yes", ISNUMBER(Data!$Q177)), (1-Data!$Q177), 1))</f>
        <v>0</v>
      </c>
      <c r="AN177" s="3">
        <f>IF(OR(Data!AO177="", Data!$H177="", $G177=""), 0, ((Data!AO177*Data!$H177*$G177)/2000) * IF(AND(AN$5="Particulate", ISNUMBER(Data!$O177)), (1-Data!$O177), 1) * IF(AND($K$3="Yes", ISNUMBER(Data!$Q177)), (1-Data!$Q177), 1))</f>
        <v>0</v>
      </c>
      <c r="AO177" s="3">
        <f>IF(OR(Data!AP177="", Data!$H177="", $G177=""), 0, ((Data!AP177*Data!$H177*$G177)/2000) * IF(AND(AO$5="Particulate", ISNUMBER(Data!$O177)), (1-Data!$O177), 1) * IF(AND($K$3="Yes", ISNUMBER(Data!$Q177)), (1-Data!$Q177), 1))</f>
        <v>0</v>
      </c>
      <c r="AP177" s="3">
        <f>IF(OR(Data!AQ177="", Data!$H177="", $G177=""), 0, ((Data!AQ177*Data!$H177*$G177)/2000) * IF(AND(AP$5="Particulate", ISNUMBER(Data!$O177)), (1-Data!$O177), 1) * IF(AND($K$3="Yes", ISNUMBER(Data!$Q177)), (1-Data!$Q177), 1))</f>
        <v>0</v>
      </c>
      <c r="AQ177" s="3">
        <f>IF(OR(Data!AR177="", Data!$H177="", $G177=""), 0, ((Data!AR177*Data!$H177*$G177)/2000) * IF(AND(AQ$5="Particulate", ISNUMBER(Data!$O177)), (1-Data!$O177), 1) * IF(AND($K$3="Yes", ISNUMBER(Data!$Q177)), (1-Data!$Q177), 1))</f>
        <v>0</v>
      </c>
      <c r="AR177" s="3">
        <f>IF(OR(Data!AS177="", Data!$H177="", $G177=""), 0, ((Data!AS177*Data!$H177*$G177)/2000) * IF(AND(AR$5="Particulate", ISNUMBER(Data!$O177)), (1-Data!$O177), 1) * IF(AND($K$3="Yes", ISNUMBER(Data!$Q177)), (1-Data!$Q177), 1))</f>
        <v>0</v>
      </c>
      <c r="AS177" s="3">
        <f>IF(OR(Data!AT177="", Data!$H177="", $G177=""), 0, ((Data!AT177*Data!$H177*$G177)/2000) * IF(AND(AS$5="Particulate", ISNUMBER(Data!$O177)), (1-Data!$O177), 1) * IF(AND($K$3="Yes", ISNUMBER(Data!$Q177)), (1-Data!$Q177), 1))</f>
        <v>0</v>
      </c>
      <c r="AT177" s="3">
        <f>IF(OR(Data!AU177="", Data!$H177="", $G177=""), 0, ((Data!AU177*Data!$H177*$G177)/2000) * IF(AND(AT$5="Particulate", ISNUMBER(Data!$O177)), (1-Data!$O177), 1) * IF(AND($K$3="Yes", ISNUMBER(Data!$Q177)), (1-Data!$Q177), 1))</f>
        <v>0</v>
      </c>
      <c r="AU177" s="3">
        <f>IF(OR(Data!AV177="", Data!$H177="", $G177=""), 0, ((Data!AV177*Data!$H177*$G177)/2000) * IF(AND(AU$5="Particulate", ISNUMBER(Data!$O177)), (1-Data!$O177), 1) * IF(AND($K$3="Yes", ISNUMBER(Data!$Q177)), (1-Data!$Q177), 1))</f>
        <v>0</v>
      </c>
      <c r="AV177" s="3">
        <f>IF(OR(Data!AW177="", Data!$H177="", $G177=""), 0, ((Data!AW177*Data!$H177*$G177)/2000) * IF(AND(AV$5="Particulate", ISNUMBER(Data!$O177)), (1-Data!$O177), 1) * IF(AND($K$3="Yes", ISNUMBER(Data!$Q177)), (1-Data!$Q177), 1))</f>
        <v>0</v>
      </c>
      <c r="AW177" s="3">
        <f>IF(OR(Data!AX177="", Data!$H177="", $G177=""), 0, ((Data!AX177*Data!$H177*$G177)/2000) * IF(AND(AW$5="Particulate", ISNUMBER(Data!$O177)), (1-Data!$O177), 1) * IF(AND($K$3="Yes", ISNUMBER(Data!$Q177)), (1-Data!$Q177), 1))</f>
        <v>0</v>
      </c>
      <c r="AX177" s="3">
        <f>IF(OR(Data!AY177="", Data!$H177="", $G177=""), 0, ((Data!AY177*Data!$H177*$G177)/2000) * IF(AND(AX$5="Particulate", ISNUMBER(Data!$O177)), (1-Data!$O177), 1) * IF(AND($K$3="Yes", ISNUMBER(Data!$Q177)), (1-Data!$Q177), 1))</f>
        <v>0</v>
      </c>
      <c r="AY177" s="3">
        <f>IF(OR(Data!AZ177="", Data!$H177="", $G177=""), 0, ((Data!AZ177*Data!$H177*$G177)/2000) * IF(AND(AY$5="Particulate", ISNUMBER(Data!$O177)), (1-Data!$O177), 1) * IF(AND($K$3="Yes", ISNUMBER(Data!$Q177)), (1-Data!$Q177), 1))</f>
        <v>0</v>
      </c>
      <c r="AZ177" s="3">
        <f>IF(OR(Data!BA177="", Data!$H177="", $G177=""), 0, ((Data!BA177*Data!$H177*$G177)/2000) * IF(AND(AZ$5="Particulate", ISNUMBER(Data!$O177)), (1-Data!$O177), 1) * IF(AND($K$3="Yes", ISNUMBER(Data!$Q177)), (1-Data!$Q177), 1))</f>
        <v>0</v>
      </c>
      <c r="BA177" s="3">
        <f>IF(OR(Data!BB177="", Data!$H177="", $G177=""), 0, ((Data!BB177*Data!$H177*$G177)/2000) * IF(AND(BA$5="Particulate", ISNUMBER(Data!$O177)), (1-Data!$O177), 1) * IF(AND($K$3="Yes", ISNUMBER(Data!$Q177)), (1-Data!$Q177), 1))</f>
        <v>0</v>
      </c>
      <c r="BB177" s="3">
        <f>IF(OR(Data!BC177="", Data!$H177="", $G177=""), 0, ((Data!BC177*Data!$H177*$G177)/2000) * IF(AND(BB$5="Particulate", ISNUMBER(Data!$O177)), (1-Data!$O177), 1) * IF(AND($K$3="Yes", ISNUMBER(Data!$Q177)), (1-Data!$Q177), 1))</f>
        <v>0</v>
      </c>
      <c r="BC177" s="3">
        <f>IF(OR(Data!BD177="", Data!$H177="", $G177=""), 0, ((Data!BD177*Data!$H177*$G177)/2000) * IF(AND(BC$5="Particulate", ISNUMBER(Data!$O177)), (1-Data!$O177), 1) * IF(AND($K$3="Yes", ISNUMBER(Data!$Q177)), (1-Data!$Q177), 1))</f>
        <v>0</v>
      </c>
      <c r="BD177" s="3">
        <f>IF(OR(Data!BE177="", Data!$H177="", $G177=""), 0, ((Data!BE177*Data!$H177*$G177)/2000) * IF(AND(BD$5="Particulate", ISNUMBER(Data!$O177)), (1-Data!$O177), 1) * IF(AND($K$3="Yes", ISNUMBER(Data!$Q177)), (1-Data!$Q177), 1))</f>
        <v>0</v>
      </c>
      <c r="BE177" s="3">
        <f>IF(OR(Data!BF177="", Data!$H177="", $G177=""), 0, ((Data!BF177*Data!$H177*$G177)/2000) * IF(AND(BE$5="Particulate", ISNUMBER(Data!$O177)), (1-Data!$O177), 1) * IF(AND($K$3="Yes", ISNUMBER(Data!$Q177)), (1-Data!$Q177), 1))</f>
        <v>0</v>
      </c>
      <c r="BF177" s="3">
        <f>IF(OR(Data!BG177="", Data!$H177="", $G177=""), 0, ((Data!BG177*Data!$H177*$G177)/2000) * IF(AND(BF$5="Particulate", ISNUMBER(Data!$O177)), (1-Data!$O177), 1) * IF(AND($K$3="Yes", ISNUMBER(Data!$Q177)), (1-Data!$Q177), 1))</f>
        <v>0</v>
      </c>
      <c r="BG177" s="3">
        <f>IF(OR(Data!BH177="", Data!$H177="", $G177=""), 0, ((Data!BH177*Data!$H177*$G177)/2000) * IF(AND(BG$5="Particulate", ISNUMBER(Data!$O177)), (1-Data!$O177), 1) * IF(AND($K$3="Yes", ISNUMBER(Data!$Q177)), (1-Data!$Q177), 1))</f>
        <v>0</v>
      </c>
      <c r="BH177" s="3">
        <f>IF(OR(Data!BI177="", Data!$H177="", $G177=""), 0, ((Data!BI177*Data!$H177*$G177)/2000) * IF(AND(BH$5="Particulate", ISNUMBER(Data!$O177)), (1-Data!$O177), 1) * IF(AND($K$3="Yes", ISNUMBER(Data!$Q177)), (1-Data!$Q177), 1))</f>
        <v>0</v>
      </c>
      <c r="BI177" s="3">
        <f>IF(OR(Data!BJ177="", Data!$H177="", $G177=""), 0, ((Data!BJ177*Data!$H177*$G177)/2000) * IF(AND(BI$5="Particulate", ISNUMBER(Data!$O177)), (1-Data!$O177), 1) * IF(AND($K$3="Yes", ISNUMBER(Data!$Q177)), (1-Data!$Q177), 1))</f>
        <v>0</v>
      </c>
      <c r="BJ177" s="3">
        <f>IF(OR(Data!BK177="", Data!$H177="", $G177=""), 0, ((Data!BK177*Data!$H177*$G177)/2000) * IF(AND(BJ$5="Particulate", ISNUMBER(Data!$O177)), (1-Data!$O177), 1) * IF(AND($K$3="Yes", ISNUMBER(Data!$Q177)), (1-Data!$Q177), 1))</f>
        <v>0</v>
      </c>
      <c r="BK177" s="3">
        <f>IF(OR(Data!BL177="", Data!$H177="", $G177=""), 0, ((Data!BL177*Data!$H177*$G177)/2000) * IF(AND(BK$5="Particulate", ISNUMBER(Data!$O177)), (1-Data!$O177), 1) * IF(AND($K$3="Yes", ISNUMBER(Data!$Q177)), (1-Data!$Q177), 1))</f>
        <v>0</v>
      </c>
      <c r="BL177" s="3">
        <f>IF(OR(Data!BM177="", Data!$H177="", $G177=""), 0, ((Data!BM177*Data!$H177*$G177)/2000) * IF(AND(BL$5="Particulate", ISNUMBER(Data!$O177)), (1-Data!$O177), 1) * IF(AND($K$3="Yes", ISNUMBER(Data!$Q177)), (1-Data!$Q177), 1))</f>
        <v>0</v>
      </c>
      <c r="BM177" s="3">
        <f>IF(OR(Data!BN177="", Data!$H177="", $G177=""), 0, ((Data!BN177*Data!$H177*$G177)/2000) * IF(AND(BM$5="Particulate", ISNUMBER(Data!$O177)), (1-Data!$O177), 1) * IF(AND($K$3="Yes", ISNUMBER(Data!$Q177)), (1-Data!$Q177), 1))</f>
        <v>0</v>
      </c>
      <c r="BN177" s="3">
        <f>IF(OR(Data!BO177="", Data!$H177="", $G177=""), 0, ((Data!BO177*Data!$H177*$G177)/2000) * IF(AND(BN$5="Particulate", ISNUMBER(Data!$O177)), (1-Data!$O177), 1) * IF(AND($K$3="Yes", ISNUMBER(Data!$Q177)), (1-Data!$Q177), 1))</f>
        <v>0</v>
      </c>
      <c r="BO177" s="3">
        <f>IF(OR(Data!BP177="", Data!$H177="", $G177=""), 0, ((Data!BP177*Data!$H177*$G177)/2000) * IF(AND(BO$5="Particulate", ISNUMBER(Data!$O177)), (1-Data!$O177), 1) * IF(AND($K$3="Yes", ISNUMBER(Data!$Q177)), (1-Data!$Q177), 1))</f>
        <v>0</v>
      </c>
      <c r="BP177" s="3">
        <f>IF(OR(Data!BQ177="", Data!$H177="", $G177=""), 0, ((Data!BQ177*Data!$H177*$G177)/2000) * IF(AND(BP$5="Particulate", ISNUMBER(Data!$O177)), (1-Data!$O177), 1) * IF(AND($K$3="Yes", ISNUMBER(Data!$Q177)), (1-Data!$Q177), 1))</f>
        <v>0</v>
      </c>
      <c r="BQ177" s="3">
        <f>IF(OR(Data!BR177="", Data!$H177="", $G177=""), 0, ((Data!BR177*Data!$H177*$G177)/2000) * IF(AND(BQ$5="Particulate", ISNUMBER(Data!$O177)), (1-Data!$O177), 1) * IF(AND($K$3="Yes", ISNUMBER(Data!$Q177)), (1-Data!$Q177), 1))</f>
        <v>0</v>
      </c>
      <c r="BR177" s="3">
        <f>IF(OR(Data!BS177="", Data!$H177="", $G177=""), 0, ((Data!BS177*Data!$H177*$G177)/2000) * IF(AND(BR$5="Particulate", ISNUMBER(Data!$O177)), (1-Data!$O177), 1) * IF(AND($K$3="Yes", ISNUMBER(Data!$Q177)), (1-Data!$Q177), 1))</f>
        <v>0</v>
      </c>
      <c r="BS177" s="3">
        <f>IF(OR(Data!BT177="", Data!$H177="", $G177=""), 0, ((Data!BT177*Data!$H177*$G177)/2000) * IF(AND(BS$5="Particulate", ISNUMBER(Data!$O177)), (1-Data!$O177), 1) * IF(AND($K$3="Yes", ISNUMBER(Data!$Q177)), (1-Data!$Q177), 1))</f>
        <v>0</v>
      </c>
      <c r="BT177" s="3">
        <f>IF(OR(Data!BU177="", Data!$H177="", $G177=""), 0, ((Data!BU177*Data!$H177*$G177)/2000) * IF(AND(BT$5="Particulate", ISNUMBER(Data!$O177)), (1-Data!$O177), 1) * IF(AND($K$3="Yes", ISNUMBER(Data!$Q177)), (1-Data!$Q177), 1))</f>
        <v>0</v>
      </c>
      <c r="BU177" s="3">
        <f>IF(OR(Data!BV177="", Data!$H177="", $G177=""), 0, ((Data!BV177*Data!$H177*$G177)/2000) * IF(AND(BU$5="Particulate", ISNUMBER(Data!$O177)), (1-Data!$O177), 1) * IF(AND($K$3="Yes", ISNUMBER(Data!$Q177)), (1-Data!$Q177), 1))</f>
        <v>0</v>
      </c>
      <c r="BV177" s="3">
        <f>IF(OR(Data!BW177="", Data!$H177="", $G177=""), 0, ((Data!BW177*Data!$H177*$G177)/2000) * IF(AND(BV$5="Particulate", ISNUMBER(Data!$O177)), (1-Data!$O177), 1) * IF(AND($K$3="Yes", ISNUMBER(Data!$Q177)), (1-Data!$Q177), 1))</f>
        <v>0</v>
      </c>
      <c r="BW177" s="3">
        <f>IF(OR(Data!BX177="", Data!$H177="", $G177=""), 0, ((Data!BX177*Data!$H177*$G177)/2000) * IF(AND(BW$5="Particulate", ISNUMBER(Data!$O177)), (1-Data!$O177), 1) * IF(AND($K$3="Yes", ISNUMBER(Data!$Q177)), (1-Data!$Q177), 1))</f>
        <v>0</v>
      </c>
      <c r="BX177" s="3">
        <f>IF(OR(Data!BY177="", Data!$H177="", $G177=""), 0, ((Data!BY177*Data!$H177*$G177)/2000) * IF(AND(BX$5="Particulate", ISNUMBER(Data!$O177)), (1-Data!$O177), 1) * IF(AND($K$3="Yes", ISNUMBER(Data!$Q177)), (1-Data!$Q177), 1))</f>
        <v>0</v>
      </c>
      <c r="BY177" s="3">
        <f>IF(OR(Data!BZ177="", Data!$H177="", $G177=""), 0, ((Data!BZ177*Data!$H177*$G177)/2000) * IF(AND(BY$5="Particulate", ISNUMBER(Data!$O177)), (1-Data!$O177), 1) * IF(AND($K$3="Yes", ISNUMBER(Data!$Q177)), (1-Data!$Q177), 1))</f>
        <v>0</v>
      </c>
      <c r="BZ177" s="3">
        <f>IF(OR(Data!CA177="", Data!$H177="", $G177=""), 0, ((Data!CA177*Data!$H177*$G177)/2000) * IF(AND(BZ$5="Particulate", ISNUMBER(Data!$O177)), (1-Data!$O177), 1) * IF(AND($K$3="Yes", ISNUMBER(Data!$Q177)), (1-Data!$Q177), 1))</f>
        <v>0</v>
      </c>
    </row>
    <row r="178" spans="1:78" x14ac:dyDescent="0.25">
      <c r="A178" s="347">
        <f>Data!A178</f>
        <v>170</v>
      </c>
      <c r="B178" s="108">
        <f>Data!B178</f>
        <v>0</v>
      </c>
      <c r="C178" s="108">
        <f>Data!C178</f>
        <v>0</v>
      </c>
      <c r="D178" s="108">
        <f>Data!D178</f>
        <v>0</v>
      </c>
      <c r="E178" s="108">
        <f>Data!E178</f>
        <v>0</v>
      </c>
      <c r="F178" s="108">
        <f>Data!F178</f>
        <v>0</v>
      </c>
      <c r="G178" s="189"/>
      <c r="Q178" s="365">
        <f>IF(ISNUMBER(Data!$K178), (Data!$K178*$G178)/2000, IF(AND(ISNUMBER(Data!$H178), ISNUMBER(Data!$I178)), (Data!$H178*Data!$I178*$G178)/2000, 0))</f>
        <v>0</v>
      </c>
      <c r="R178" s="17">
        <f>IF(ISNUMBER(Data!$L178), (Data!$L178*$G178)/2000, IF(AND(ISNUMBER(Data!$H178), ISNUMBER(Data!$J178)), (Data!$H178*Data!$J178*$G178)/2000, 0)) * IF(ISNUMBER(Data!$O178), 1-Data!$O178, 1) * IF(AND($K$3="yes",ISNUMBER(Data!$Q178)),(1-Data!$Q178),1)</f>
        <v>0</v>
      </c>
      <c r="S178" s="3">
        <f>IF(OR(Data!T178="", Data!$H178="", $G178=""), 0, ((Data!T178*Data!$H178*$G178)/2000) * IF(AND(S$5="Particulate", ISNUMBER(Data!$O178)), (1-Data!$O178), 1) * IF(AND($K$3="Yes", ISNUMBER(Data!$Q178)), (1-Data!$Q178), 1))</f>
        <v>0</v>
      </c>
      <c r="T178" s="3">
        <f>IF(OR(Data!U178="", Data!$H178="", $G178=""), 0, ((Data!U178*Data!$H178*$G178)/2000) * IF(AND(T$5="Particulate", ISNUMBER(Data!$O178)), (1-Data!$O178), 1) * IF(AND($K$3="Yes", ISNUMBER(Data!$Q178)), (1-Data!$Q178), 1))</f>
        <v>0</v>
      </c>
      <c r="U178" s="3">
        <f>IF(OR(Data!V178="", Data!$H178="", $G178=""), 0, ((Data!V178*Data!$H178*$G178)/2000) * IF(AND(U$5="Particulate", ISNUMBER(Data!$O178)), (1-Data!$O178), 1) * IF(AND($K$3="Yes", ISNUMBER(Data!$Q178)), (1-Data!$Q178), 1))</f>
        <v>0</v>
      </c>
      <c r="V178" s="3">
        <f>IF(OR(Data!W178="", Data!$H178="", $G178=""), 0, ((Data!W178*Data!$H178*$G178)/2000) * IF(AND(V$5="Particulate", ISNUMBER(Data!$O178)), (1-Data!$O178), 1) * IF(AND($K$3="Yes", ISNUMBER(Data!$Q178)), (1-Data!$Q178), 1))</f>
        <v>0</v>
      </c>
      <c r="W178" s="3">
        <f>IF(OR(Data!X178="", Data!$H178="", $G178=""), 0, ((Data!X178*Data!$H178*$G178)/2000) * IF(AND(W$5="Particulate", ISNUMBER(Data!$O178)), (1-Data!$O178), 1) * IF(AND($K$3="Yes", ISNUMBER(Data!$Q178)), (1-Data!$Q178), 1))</f>
        <v>0</v>
      </c>
      <c r="X178" s="3">
        <f>IF(OR(Data!Y178="", Data!$H178="", $G178=""), 0, ((Data!Y178*Data!$H178*$G178)/2000) * IF(AND(X$5="Particulate", ISNUMBER(Data!$O178)), (1-Data!$O178), 1) * IF(AND($K$3="Yes", ISNUMBER(Data!$Q178)), (1-Data!$Q178), 1))</f>
        <v>0</v>
      </c>
      <c r="Y178" s="3">
        <f>IF(OR(Data!Z178="", Data!$H178="", $G178=""), 0, ((Data!Z178*Data!$H178*$G178)/2000) * IF(AND(Y$5="Particulate", ISNUMBER(Data!$O178)), (1-Data!$O178), 1) * IF(AND($K$3="Yes", ISNUMBER(Data!$Q178)), (1-Data!$Q178), 1))</f>
        <v>0</v>
      </c>
      <c r="Z178" s="3">
        <f>IF(OR(Data!AA178="", Data!$H178="", $G178=""), 0, ((Data!AA178*Data!$H178*$G178)/2000) * IF(AND(Z$5="Particulate", ISNUMBER(Data!$O178)), (1-Data!$O178), 1) * IF(AND($K$3="Yes", ISNUMBER(Data!$Q178)), (1-Data!$Q178), 1))</f>
        <v>0</v>
      </c>
      <c r="AA178" s="3">
        <f>IF(OR(Data!AB178="", Data!$H178="", $G178=""), 0, ((Data!AB178*Data!$H178*$G178)/2000) * IF(AND(AA$5="Particulate", ISNUMBER(Data!$O178)), (1-Data!$O178), 1) * IF(AND($K$3="Yes", ISNUMBER(Data!$Q178)), (1-Data!$Q178), 1))</f>
        <v>0</v>
      </c>
      <c r="AB178" s="3">
        <f>IF(OR(Data!AC178="", Data!$H178="", $G178=""), 0, ((Data!AC178*Data!$H178*$G178)/2000) * IF(AND(AB$5="Particulate", ISNUMBER(Data!$O178)), (1-Data!$O178), 1) * IF(AND($K$3="Yes", ISNUMBER(Data!$Q178)), (1-Data!$Q178), 1))</f>
        <v>0</v>
      </c>
      <c r="AC178" s="3">
        <f>IF(OR(Data!AD178="", Data!$H178="", $G178=""), 0, ((Data!AD178*Data!$H178*$G178)/2000) * IF(AND(AC$5="Particulate", ISNUMBER(Data!$O178)), (1-Data!$O178), 1) * IF(AND($K$3="Yes", ISNUMBER(Data!$Q178)), (1-Data!$Q178), 1))</f>
        <v>0</v>
      </c>
      <c r="AD178" s="3">
        <f>IF(OR(Data!AE178="", Data!$H178="", $G178=""), 0, ((Data!AE178*Data!$H178*$G178)/2000) * IF(AND(AD$5="Particulate", ISNUMBER(Data!$O178)), (1-Data!$O178), 1) * IF(AND($K$3="Yes", ISNUMBER(Data!$Q178)), (1-Data!$Q178), 1))</f>
        <v>0</v>
      </c>
      <c r="AE178" s="3">
        <f>IF(OR(Data!AF178="", Data!$H178="", $G178=""), 0, ((Data!AF178*Data!$H178*$G178)/2000) * IF(AND(AE$5="Particulate", ISNUMBER(Data!$O178)), (1-Data!$O178), 1) * IF(AND($K$3="Yes", ISNUMBER(Data!$Q178)), (1-Data!$Q178), 1))</f>
        <v>0</v>
      </c>
      <c r="AF178" s="3">
        <f>IF(OR(Data!AG178="", Data!$H178="", $G178=""), 0, ((Data!AG178*Data!$H178*$G178)/2000) * IF(AND(AF$5="Particulate", ISNUMBER(Data!$O178)), (1-Data!$O178), 1) * IF(AND($K$3="Yes", ISNUMBER(Data!$Q178)), (1-Data!$Q178), 1))</f>
        <v>0</v>
      </c>
      <c r="AG178" s="3">
        <f>IF(OR(Data!AH178="", Data!$H178="", $G178=""), 0, ((Data!AH178*Data!$H178*$G178)/2000) * IF(AND(AG$5="Particulate", ISNUMBER(Data!$O178)), (1-Data!$O178), 1) * IF(AND($K$3="Yes", ISNUMBER(Data!$Q178)), (1-Data!$Q178), 1))</f>
        <v>0</v>
      </c>
      <c r="AH178" s="3">
        <f>IF(OR(Data!AI178="", Data!$H178="", $G178=""), 0, ((Data!AI178*Data!$H178*$G178)/2000) * IF(AND(AH$5="Particulate", ISNUMBER(Data!$O178)), (1-Data!$O178), 1) * IF(AND($K$3="Yes", ISNUMBER(Data!$Q178)), (1-Data!$Q178), 1))</f>
        <v>0</v>
      </c>
      <c r="AI178" s="3">
        <f>IF(OR(Data!AJ178="", Data!$H178="", $G178=""), 0, ((Data!AJ178*Data!$H178*$G178)/2000) * IF(AND(AI$5="Particulate", ISNUMBER(Data!$O178)), (1-Data!$O178), 1) * IF(AND($K$3="Yes", ISNUMBER(Data!$Q178)), (1-Data!$Q178), 1))</f>
        <v>0</v>
      </c>
      <c r="AJ178" s="3">
        <f>IF(OR(Data!AK178="", Data!$H178="", $G178=""), 0, ((Data!AK178*Data!$H178*$G178)/2000) * IF(AND(AJ$5="Particulate", ISNUMBER(Data!$O178)), (1-Data!$O178), 1) * IF(AND($K$3="Yes", ISNUMBER(Data!$Q178)), (1-Data!$Q178), 1))</f>
        <v>0</v>
      </c>
      <c r="AK178" s="3">
        <f>IF(OR(Data!AL178="", Data!$H178="", $G178=""), 0, ((Data!AL178*Data!$H178*$G178)/2000) * IF(AND(AK$5="Particulate", ISNUMBER(Data!$O178)), (1-Data!$O178), 1) * IF(AND($K$3="Yes", ISNUMBER(Data!$Q178)), (1-Data!$Q178), 1))</f>
        <v>0</v>
      </c>
      <c r="AL178" s="3">
        <f>IF(OR(Data!AM178="", Data!$H178="", $G178=""), 0, ((Data!AM178*Data!$H178*$G178)/2000) * IF(AND(AL$5="Particulate", ISNUMBER(Data!$O178)), (1-Data!$O178), 1) * IF(AND($K$3="Yes", ISNUMBER(Data!$Q178)), (1-Data!$Q178), 1))</f>
        <v>0</v>
      </c>
      <c r="AM178" s="3">
        <f>IF(OR(Data!AN178="", Data!$H178="", $G178=""), 0, ((Data!AN178*Data!$H178*$G178)/2000) * IF(AND(AM$5="Particulate", ISNUMBER(Data!$O178)), (1-Data!$O178), 1) * IF(AND($K$3="Yes", ISNUMBER(Data!$Q178)), (1-Data!$Q178), 1))</f>
        <v>0</v>
      </c>
      <c r="AN178" s="3">
        <f>IF(OR(Data!AO178="", Data!$H178="", $G178=""), 0, ((Data!AO178*Data!$H178*$G178)/2000) * IF(AND(AN$5="Particulate", ISNUMBER(Data!$O178)), (1-Data!$O178), 1) * IF(AND($K$3="Yes", ISNUMBER(Data!$Q178)), (1-Data!$Q178), 1))</f>
        <v>0</v>
      </c>
      <c r="AO178" s="3">
        <f>IF(OR(Data!AP178="", Data!$H178="", $G178=""), 0, ((Data!AP178*Data!$H178*$G178)/2000) * IF(AND(AO$5="Particulate", ISNUMBER(Data!$O178)), (1-Data!$O178), 1) * IF(AND($K$3="Yes", ISNUMBER(Data!$Q178)), (1-Data!$Q178), 1))</f>
        <v>0</v>
      </c>
      <c r="AP178" s="3">
        <f>IF(OR(Data!AQ178="", Data!$H178="", $G178=""), 0, ((Data!AQ178*Data!$H178*$G178)/2000) * IF(AND(AP$5="Particulate", ISNUMBER(Data!$O178)), (1-Data!$O178), 1) * IF(AND($K$3="Yes", ISNUMBER(Data!$Q178)), (1-Data!$Q178), 1))</f>
        <v>0</v>
      </c>
      <c r="AQ178" s="3">
        <f>IF(OR(Data!AR178="", Data!$H178="", $G178=""), 0, ((Data!AR178*Data!$H178*$G178)/2000) * IF(AND(AQ$5="Particulate", ISNUMBER(Data!$O178)), (1-Data!$O178), 1) * IF(AND($K$3="Yes", ISNUMBER(Data!$Q178)), (1-Data!$Q178), 1))</f>
        <v>0</v>
      </c>
      <c r="AR178" s="3">
        <f>IF(OR(Data!AS178="", Data!$H178="", $G178=""), 0, ((Data!AS178*Data!$H178*$G178)/2000) * IF(AND(AR$5="Particulate", ISNUMBER(Data!$O178)), (1-Data!$O178), 1) * IF(AND($K$3="Yes", ISNUMBER(Data!$Q178)), (1-Data!$Q178), 1))</f>
        <v>0</v>
      </c>
      <c r="AS178" s="3">
        <f>IF(OR(Data!AT178="", Data!$H178="", $G178=""), 0, ((Data!AT178*Data!$H178*$G178)/2000) * IF(AND(AS$5="Particulate", ISNUMBER(Data!$O178)), (1-Data!$O178), 1) * IF(AND($K$3="Yes", ISNUMBER(Data!$Q178)), (1-Data!$Q178), 1))</f>
        <v>0</v>
      </c>
      <c r="AT178" s="3">
        <f>IF(OR(Data!AU178="", Data!$H178="", $G178=""), 0, ((Data!AU178*Data!$H178*$G178)/2000) * IF(AND(AT$5="Particulate", ISNUMBER(Data!$O178)), (1-Data!$O178), 1) * IF(AND($K$3="Yes", ISNUMBER(Data!$Q178)), (1-Data!$Q178), 1))</f>
        <v>0</v>
      </c>
      <c r="AU178" s="3">
        <f>IF(OR(Data!AV178="", Data!$H178="", $G178=""), 0, ((Data!AV178*Data!$H178*$G178)/2000) * IF(AND(AU$5="Particulate", ISNUMBER(Data!$O178)), (1-Data!$O178), 1) * IF(AND($K$3="Yes", ISNUMBER(Data!$Q178)), (1-Data!$Q178), 1))</f>
        <v>0</v>
      </c>
      <c r="AV178" s="3">
        <f>IF(OR(Data!AW178="", Data!$H178="", $G178=""), 0, ((Data!AW178*Data!$H178*$G178)/2000) * IF(AND(AV$5="Particulate", ISNUMBER(Data!$O178)), (1-Data!$O178), 1) * IF(AND($K$3="Yes", ISNUMBER(Data!$Q178)), (1-Data!$Q178), 1))</f>
        <v>0</v>
      </c>
      <c r="AW178" s="3">
        <f>IF(OR(Data!AX178="", Data!$H178="", $G178=""), 0, ((Data!AX178*Data!$H178*$G178)/2000) * IF(AND(AW$5="Particulate", ISNUMBER(Data!$O178)), (1-Data!$O178), 1) * IF(AND($K$3="Yes", ISNUMBER(Data!$Q178)), (1-Data!$Q178), 1))</f>
        <v>0</v>
      </c>
      <c r="AX178" s="3">
        <f>IF(OR(Data!AY178="", Data!$H178="", $G178=""), 0, ((Data!AY178*Data!$H178*$G178)/2000) * IF(AND(AX$5="Particulate", ISNUMBER(Data!$O178)), (1-Data!$O178), 1) * IF(AND($K$3="Yes", ISNUMBER(Data!$Q178)), (1-Data!$Q178), 1))</f>
        <v>0</v>
      </c>
      <c r="AY178" s="3">
        <f>IF(OR(Data!AZ178="", Data!$H178="", $G178=""), 0, ((Data!AZ178*Data!$H178*$G178)/2000) * IF(AND(AY$5="Particulate", ISNUMBER(Data!$O178)), (1-Data!$O178), 1) * IF(AND($K$3="Yes", ISNUMBER(Data!$Q178)), (1-Data!$Q178), 1))</f>
        <v>0</v>
      </c>
      <c r="AZ178" s="3">
        <f>IF(OR(Data!BA178="", Data!$H178="", $G178=""), 0, ((Data!BA178*Data!$H178*$G178)/2000) * IF(AND(AZ$5="Particulate", ISNUMBER(Data!$O178)), (1-Data!$O178), 1) * IF(AND($K$3="Yes", ISNUMBER(Data!$Q178)), (1-Data!$Q178), 1))</f>
        <v>0</v>
      </c>
      <c r="BA178" s="3">
        <f>IF(OR(Data!BB178="", Data!$H178="", $G178=""), 0, ((Data!BB178*Data!$H178*$G178)/2000) * IF(AND(BA$5="Particulate", ISNUMBER(Data!$O178)), (1-Data!$O178), 1) * IF(AND($K$3="Yes", ISNUMBER(Data!$Q178)), (1-Data!$Q178), 1))</f>
        <v>0</v>
      </c>
      <c r="BB178" s="3">
        <f>IF(OR(Data!BC178="", Data!$H178="", $G178=""), 0, ((Data!BC178*Data!$H178*$G178)/2000) * IF(AND(BB$5="Particulate", ISNUMBER(Data!$O178)), (1-Data!$O178), 1) * IF(AND($K$3="Yes", ISNUMBER(Data!$Q178)), (1-Data!$Q178), 1))</f>
        <v>0</v>
      </c>
      <c r="BC178" s="3">
        <f>IF(OR(Data!BD178="", Data!$H178="", $G178=""), 0, ((Data!BD178*Data!$H178*$G178)/2000) * IF(AND(BC$5="Particulate", ISNUMBER(Data!$O178)), (1-Data!$O178), 1) * IF(AND($K$3="Yes", ISNUMBER(Data!$Q178)), (1-Data!$Q178), 1))</f>
        <v>0</v>
      </c>
      <c r="BD178" s="3">
        <f>IF(OR(Data!BE178="", Data!$H178="", $G178=""), 0, ((Data!BE178*Data!$H178*$G178)/2000) * IF(AND(BD$5="Particulate", ISNUMBER(Data!$O178)), (1-Data!$O178), 1) * IF(AND($K$3="Yes", ISNUMBER(Data!$Q178)), (1-Data!$Q178), 1))</f>
        <v>0</v>
      </c>
      <c r="BE178" s="3">
        <f>IF(OR(Data!BF178="", Data!$H178="", $G178=""), 0, ((Data!BF178*Data!$H178*$G178)/2000) * IF(AND(BE$5="Particulate", ISNUMBER(Data!$O178)), (1-Data!$O178), 1) * IF(AND($K$3="Yes", ISNUMBER(Data!$Q178)), (1-Data!$Q178), 1))</f>
        <v>0</v>
      </c>
      <c r="BF178" s="3">
        <f>IF(OR(Data!BG178="", Data!$H178="", $G178=""), 0, ((Data!BG178*Data!$H178*$G178)/2000) * IF(AND(BF$5="Particulate", ISNUMBER(Data!$O178)), (1-Data!$O178), 1) * IF(AND($K$3="Yes", ISNUMBER(Data!$Q178)), (1-Data!$Q178), 1))</f>
        <v>0</v>
      </c>
      <c r="BG178" s="3">
        <f>IF(OR(Data!BH178="", Data!$H178="", $G178=""), 0, ((Data!BH178*Data!$H178*$G178)/2000) * IF(AND(BG$5="Particulate", ISNUMBER(Data!$O178)), (1-Data!$O178), 1) * IF(AND($K$3="Yes", ISNUMBER(Data!$Q178)), (1-Data!$Q178), 1))</f>
        <v>0</v>
      </c>
      <c r="BH178" s="3">
        <f>IF(OR(Data!BI178="", Data!$H178="", $G178=""), 0, ((Data!BI178*Data!$H178*$G178)/2000) * IF(AND(BH$5="Particulate", ISNUMBER(Data!$O178)), (1-Data!$O178), 1) * IF(AND($K$3="Yes", ISNUMBER(Data!$Q178)), (1-Data!$Q178), 1))</f>
        <v>0</v>
      </c>
      <c r="BI178" s="3">
        <f>IF(OR(Data!BJ178="", Data!$H178="", $G178=""), 0, ((Data!BJ178*Data!$H178*$G178)/2000) * IF(AND(BI$5="Particulate", ISNUMBER(Data!$O178)), (1-Data!$O178), 1) * IF(AND($K$3="Yes", ISNUMBER(Data!$Q178)), (1-Data!$Q178), 1))</f>
        <v>0</v>
      </c>
      <c r="BJ178" s="3">
        <f>IF(OR(Data!BK178="", Data!$H178="", $G178=""), 0, ((Data!BK178*Data!$H178*$G178)/2000) * IF(AND(BJ$5="Particulate", ISNUMBER(Data!$O178)), (1-Data!$O178), 1) * IF(AND($K$3="Yes", ISNUMBER(Data!$Q178)), (1-Data!$Q178), 1))</f>
        <v>0</v>
      </c>
      <c r="BK178" s="3">
        <f>IF(OR(Data!BL178="", Data!$H178="", $G178=""), 0, ((Data!BL178*Data!$H178*$G178)/2000) * IF(AND(BK$5="Particulate", ISNUMBER(Data!$O178)), (1-Data!$O178), 1) * IF(AND($K$3="Yes", ISNUMBER(Data!$Q178)), (1-Data!$Q178), 1))</f>
        <v>0</v>
      </c>
      <c r="BL178" s="3">
        <f>IF(OR(Data!BM178="", Data!$H178="", $G178=""), 0, ((Data!BM178*Data!$H178*$G178)/2000) * IF(AND(BL$5="Particulate", ISNUMBER(Data!$O178)), (1-Data!$O178), 1) * IF(AND($K$3="Yes", ISNUMBER(Data!$Q178)), (1-Data!$Q178), 1))</f>
        <v>0</v>
      </c>
      <c r="BM178" s="3">
        <f>IF(OR(Data!BN178="", Data!$H178="", $G178=""), 0, ((Data!BN178*Data!$H178*$G178)/2000) * IF(AND(BM$5="Particulate", ISNUMBER(Data!$O178)), (1-Data!$O178), 1) * IF(AND($K$3="Yes", ISNUMBER(Data!$Q178)), (1-Data!$Q178), 1))</f>
        <v>0</v>
      </c>
      <c r="BN178" s="3">
        <f>IF(OR(Data!BO178="", Data!$H178="", $G178=""), 0, ((Data!BO178*Data!$H178*$G178)/2000) * IF(AND(BN$5="Particulate", ISNUMBER(Data!$O178)), (1-Data!$O178), 1) * IF(AND($K$3="Yes", ISNUMBER(Data!$Q178)), (1-Data!$Q178), 1))</f>
        <v>0</v>
      </c>
      <c r="BO178" s="3">
        <f>IF(OR(Data!BP178="", Data!$H178="", $G178=""), 0, ((Data!BP178*Data!$H178*$G178)/2000) * IF(AND(BO$5="Particulate", ISNUMBER(Data!$O178)), (1-Data!$O178), 1) * IF(AND($K$3="Yes", ISNUMBER(Data!$Q178)), (1-Data!$Q178), 1))</f>
        <v>0</v>
      </c>
      <c r="BP178" s="3">
        <f>IF(OR(Data!BQ178="", Data!$H178="", $G178=""), 0, ((Data!BQ178*Data!$H178*$G178)/2000) * IF(AND(BP$5="Particulate", ISNUMBER(Data!$O178)), (1-Data!$O178), 1) * IF(AND($K$3="Yes", ISNUMBER(Data!$Q178)), (1-Data!$Q178), 1))</f>
        <v>0</v>
      </c>
      <c r="BQ178" s="3">
        <f>IF(OR(Data!BR178="", Data!$H178="", $G178=""), 0, ((Data!BR178*Data!$H178*$G178)/2000) * IF(AND(BQ$5="Particulate", ISNUMBER(Data!$O178)), (1-Data!$O178), 1) * IF(AND($K$3="Yes", ISNUMBER(Data!$Q178)), (1-Data!$Q178), 1))</f>
        <v>0</v>
      </c>
      <c r="BR178" s="3">
        <f>IF(OR(Data!BS178="", Data!$H178="", $G178=""), 0, ((Data!BS178*Data!$H178*$G178)/2000) * IF(AND(BR$5="Particulate", ISNUMBER(Data!$O178)), (1-Data!$O178), 1) * IF(AND($K$3="Yes", ISNUMBER(Data!$Q178)), (1-Data!$Q178), 1))</f>
        <v>0</v>
      </c>
      <c r="BS178" s="3">
        <f>IF(OR(Data!BT178="", Data!$H178="", $G178=""), 0, ((Data!BT178*Data!$H178*$G178)/2000) * IF(AND(BS$5="Particulate", ISNUMBER(Data!$O178)), (1-Data!$O178), 1) * IF(AND($K$3="Yes", ISNUMBER(Data!$Q178)), (1-Data!$Q178), 1))</f>
        <v>0</v>
      </c>
      <c r="BT178" s="3">
        <f>IF(OR(Data!BU178="", Data!$H178="", $G178=""), 0, ((Data!BU178*Data!$H178*$G178)/2000) * IF(AND(BT$5="Particulate", ISNUMBER(Data!$O178)), (1-Data!$O178), 1) * IF(AND($K$3="Yes", ISNUMBER(Data!$Q178)), (1-Data!$Q178), 1))</f>
        <v>0</v>
      </c>
      <c r="BU178" s="3">
        <f>IF(OR(Data!BV178="", Data!$H178="", $G178=""), 0, ((Data!BV178*Data!$H178*$G178)/2000) * IF(AND(BU$5="Particulate", ISNUMBER(Data!$O178)), (1-Data!$O178), 1) * IF(AND($K$3="Yes", ISNUMBER(Data!$Q178)), (1-Data!$Q178), 1))</f>
        <v>0</v>
      </c>
      <c r="BV178" s="3">
        <f>IF(OR(Data!BW178="", Data!$H178="", $G178=""), 0, ((Data!BW178*Data!$H178*$G178)/2000) * IF(AND(BV$5="Particulate", ISNUMBER(Data!$O178)), (1-Data!$O178), 1) * IF(AND($K$3="Yes", ISNUMBER(Data!$Q178)), (1-Data!$Q178), 1))</f>
        <v>0</v>
      </c>
      <c r="BW178" s="3">
        <f>IF(OR(Data!BX178="", Data!$H178="", $G178=""), 0, ((Data!BX178*Data!$H178*$G178)/2000) * IF(AND(BW$5="Particulate", ISNUMBER(Data!$O178)), (1-Data!$O178), 1) * IF(AND($K$3="Yes", ISNUMBER(Data!$Q178)), (1-Data!$Q178), 1))</f>
        <v>0</v>
      </c>
      <c r="BX178" s="3">
        <f>IF(OR(Data!BY178="", Data!$H178="", $G178=""), 0, ((Data!BY178*Data!$H178*$G178)/2000) * IF(AND(BX$5="Particulate", ISNUMBER(Data!$O178)), (1-Data!$O178), 1) * IF(AND($K$3="Yes", ISNUMBER(Data!$Q178)), (1-Data!$Q178), 1))</f>
        <v>0</v>
      </c>
      <c r="BY178" s="3">
        <f>IF(OR(Data!BZ178="", Data!$H178="", $G178=""), 0, ((Data!BZ178*Data!$H178*$G178)/2000) * IF(AND(BY$5="Particulate", ISNUMBER(Data!$O178)), (1-Data!$O178), 1) * IF(AND($K$3="Yes", ISNUMBER(Data!$Q178)), (1-Data!$Q178), 1))</f>
        <v>0</v>
      </c>
      <c r="BZ178" s="3">
        <f>IF(OR(Data!CA178="", Data!$H178="", $G178=""), 0, ((Data!CA178*Data!$H178*$G178)/2000) * IF(AND(BZ$5="Particulate", ISNUMBER(Data!$O178)), (1-Data!$O178), 1) * IF(AND($K$3="Yes", ISNUMBER(Data!$Q178)), (1-Data!$Q178), 1))</f>
        <v>0</v>
      </c>
    </row>
    <row r="179" spans="1:78" x14ac:dyDescent="0.25">
      <c r="A179" s="347">
        <f>Data!A179</f>
        <v>171</v>
      </c>
      <c r="B179" s="108">
        <f>Data!B179</f>
        <v>0</v>
      </c>
      <c r="C179" s="108">
        <f>Data!C179</f>
        <v>0</v>
      </c>
      <c r="D179" s="108">
        <f>Data!D179</f>
        <v>0</v>
      </c>
      <c r="E179" s="108">
        <f>Data!E179</f>
        <v>0</v>
      </c>
      <c r="F179" s="108">
        <f>Data!F179</f>
        <v>0</v>
      </c>
      <c r="G179" s="189"/>
      <c r="Q179" s="365">
        <f>IF(ISNUMBER(Data!$K179), (Data!$K179*$G179)/2000, IF(AND(ISNUMBER(Data!$H179), ISNUMBER(Data!$I179)), (Data!$H179*Data!$I179*$G179)/2000, 0))</f>
        <v>0</v>
      </c>
      <c r="R179" s="17">
        <f>IF(ISNUMBER(Data!$L179), (Data!$L179*$G179)/2000, IF(AND(ISNUMBER(Data!$H179), ISNUMBER(Data!$J179)), (Data!$H179*Data!$J179*$G179)/2000, 0)) * IF(ISNUMBER(Data!$O179), 1-Data!$O179, 1) * IF(AND($K$3="yes",ISNUMBER(Data!$Q179)),(1-Data!$Q179),1)</f>
        <v>0</v>
      </c>
      <c r="S179" s="3">
        <f>IF(OR(Data!T179="", Data!$H179="", $G179=""), 0, ((Data!T179*Data!$H179*$G179)/2000) * IF(AND(S$5="Particulate", ISNUMBER(Data!$O179)), (1-Data!$O179), 1) * IF(AND($K$3="Yes", ISNUMBER(Data!$Q179)), (1-Data!$Q179), 1))</f>
        <v>0</v>
      </c>
      <c r="T179" s="3">
        <f>IF(OR(Data!U179="", Data!$H179="", $G179=""), 0, ((Data!U179*Data!$H179*$G179)/2000) * IF(AND(T$5="Particulate", ISNUMBER(Data!$O179)), (1-Data!$O179), 1) * IF(AND($K$3="Yes", ISNUMBER(Data!$Q179)), (1-Data!$Q179), 1))</f>
        <v>0</v>
      </c>
      <c r="U179" s="3">
        <f>IF(OR(Data!V179="", Data!$H179="", $G179=""), 0, ((Data!V179*Data!$H179*$G179)/2000) * IF(AND(U$5="Particulate", ISNUMBER(Data!$O179)), (1-Data!$O179), 1) * IF(AND($K$3="Yes", ISNUMBER(Data!$Q179)), (1-Data!$Q179), 1))</f>
        <v>0</v>
      </c>
      <c r="V179" s="3">
        <f>IF(OR(Data!W179="", Data!$H179="", $G179=""), 0, ((Data!W179*Data!$H179*$G179)/2000) * IF(AND(V$5="Particulate", ISNUMBER(Data!$O179)), (1-Data!$O179), 1) * IF(AND($K$3="Yes", ISNUMBER(Data!$Q179)), (1-Data!$Q179), 1))</f>
        <v>0</v>
      </c>
      <c r="W179" s="3">
        <f>IF(OR(Data!X179="", Data!$H179="", $G179=""), 0, ((Data!X179*Data!$H179*$G179)/2000) * IF(AND(W$5="Particulate", ISNUMBER(Data!$O179)), (1-Data!$O179), 1) * IF(AND($K$3="Yes", ISNUMBER(Data!$Q179)), (1-Data!$Q179), 1))</f>
        <v>0</v>
      </c>
      <c r="X179" s="3">
        <f>IF(OR(Data!Y179="", Data!$H179="", $G179=""), 0, ((Data!Y179*Data!$H179*$G179)/2000) * IF(AND(X$5="Particulate", ISNUMBER(Data!$O179)), (1-Data!$O179), 1) * IF(AND($K$3="Yes", ISNUMBER(Data!$Q179)), (1-Data!$Q179), 1))</f>
        <v>0</v>
      </c>
      <c r="Y179" s="3">
        <f>IF(OR(Data!Z179="", Data!$H179="", $G179=""), 0, ((Data!Z179*Data!$H179*$G179)/2000) * IF(AND(Y$5="Particulate", ISNUMBER(Data!$O179)), (1-Data!$O179), 1) * IF(AND($K$3="Yes", ISNUMBER(Data!$Q179)), (1-Data!$Q179), 1))</f>
        <v>0</v>
      </c>
      <c r="Z179" s="3">
        <f>IF(OR(Data!AA179="", Data!$H179="", $G179=""), 0, ((Data!AA179*Data!$H179*$G179)/2000) * IF(AND(Z$5="Particulate", ISNUMBER(Data!$O179)), (1-Data!$O179), 1) * IF(AND($K$3="Yes", ISNUMBER(Data!$Q179)), (1-Data!$Q179), 1))</f>
        <v>0</v>
      </c>
      <c r="AA179" s="3">
        <f>IF(OR(Data!AB179="", Data!$H179="", $G179=""), 0, ((Data!AB179*Data!$H179*$G179)/2000) * IF(AND(AA$5="Particulate", ISNUMBER(Data!$O179)), (1-Data!$O179), 1) * IF(AND($K$3="Yes", ISNUMBER(Data!$Q179)), (1-Data!$Q179), 1))</f>
        <v>0</v>
      </c>
      <c r="AB179" s="3">
        <f>IF(OR(Data!AC179="", Data!$H179="", $G179=""), 0, ((Data!AC179*Data!$H179*$G179)/2000) * IF(AND(AB$5="Particulate", ISNUMBER(Data!$O179)), (1-Data!$O179), 1) * IF(AND($K$3="Yes", ISNUMBER(Data!$Q179)), (1-Data!$Q179), 1))</f>
        <v>0</v>
      </c>
      <c r="AC179" s="3">
        <f>IF(OR(Data!AD179="", Data!$H179="", $G179=""), 0, ((Data!AD179*Data!$H179*$G179)/2000) * IF(AND(AC$5="Particulate", ISNUMBER(Data!$O179)), (1-Data!$O179), 1) * IF(AND($K$3="Yes", ISNUMBER(Data!$Q179)), (1-Data!$Q179), 1))</f>
        <v>0</v>
      </c>
      <c r="AD179" s="3">
        <f>IF(OR(Data!AE179="", Data!$H179="", $G179=""), 0, ((Data!AE179*Data!$H179*$G179)/2000) * IF(AND(AD$5="Particulate", ISNUMBER(Data!$O179)), (1-Data!$O179), 1) * IF(AND($K$3="Yes", ISNUMBER(Data!$Q179)), (1-Data!$Q179), 1))</f>
        <v>0</v>
      </c>
      <c r="AE179" s="3">
        <f>IF(OR(Data!AF179="", Data!$H179="", $G179=""), 0, ((Data!AF179*Data!$H179*$G179)/2000) * IF(AND(AE$5="Particulate", ISNUMBER(Data!$O179)), (1-Data!$O179), 1) * IF(AND($K$3="Yes", ISNUMBER(Data!$Q179)), (1-Data!$Q179), 1))</f>
        <v>0</v>
      </c>
      <c r="AF179" s="3">
        <f>IF(OR(Data!AG179="", Data!$H179="", $G179=""), 0, ((Data!AG179*Data!$H179*$G179)/2000) * IF(AND(AF$5="Particulate", ISNUMBER(Data!$O179)), (1-Data!$O179), 1) * IF(AND($K$3="Yes", ISNUMBER(Data!$Q179)), (1-Data!$Q179), 1))</f>
        <v>0</v>
      </c>
      <c r="AG179" s="3">
        <f>IF(OR(Data!AH179="", Data!$H179="", $G179=""), 0, ((Data!AH179*Data!$H179*$G179)/2000) * IF(AND(AG$5="Particulate", ISNUMBER(Data!$O179)), (1-Data!$O179), 1) * IF(AND($K$3="Yes", ISNUMBER(Data!$Q179)), (1-Data!$Q179), 1))</f>
        <v>0</v>
      </c>
      <c r="AH179" s="3">
        <f>IF(OR(Data!AI179="", Data!$H179="", $G179=""), 0, ((Data!AI179*Data!$H179*$G179)/2000) * IF(AND(AH$5="Particulate", ISNUMBER(Data!$O179)), (1-Data!$O179), 1) * IF(AND($K$3="Yes", ISNUMBER(Data!$Q179)), (1-Data!$Q179), 1))</f>
        <v>0</v>
      </c>
      <c r="AI179" s="3">
        <f>IF(OR(Data!AJ179="", Data!$H179="", $G179=""), 0, ((Data!AJ179*Data!$H179*$G179)/2000) * IF(AND(AI$5="Particulate", ISNUMBER(Data!$O179)), (1-Data!$O179), 1) * IF(AND($K$3="Yes", ISNUMBER(Data!$Q179)), (1-Data!$Q179), 1))</f>
        <v>0</v>
      </c>
      <c r="AJ179" s="3">
        <f>IF(OR(Data!AK179="", Data!$H179="", $G179=""), 0, ((Data!AK179*Data!$H179*$G179)/2000) * IF(AND(AJ$5="Particulate", ISNUMBER(Data!$O179)), (1-Data!$O179), 1) * IF(AND($K$3="Yes", ISNUMBER(Data!$Q179)), (1-Data!$Q179), 1))</f>
        <v>0</v>
      </c>
      <c r="AK179" s="3">
        <f>IF(OR(Data!AL179="", Data!$H179="", $G179=""), 0, ((Data!AL179*Data!$H179*$G179)/2000) * IF(AND(AK$5="Particulate", ISNUMBER(Data!$O179)), (1-Data!$O179), 1) * IF(AND($K$3="Yes", ISNUMBER(Data!$Q179)), (1-Data!$Q179), 1))</f>
        <v>0</v>
      </c>
      <c r="AL179" s="3">
        <f>IF(OR(Data!AM179="", Data!$H179="", $G179=""), 0, ((Data!AM179*Data!$H179*$G179)/2000) * IF(AND(AL$5="Particulate", ISNUMBER(Data!$O179)), (1-Data!$O179), 1) * IF(AND($K$3="Yes", ISNUMBER(Data!$Q179)), (1-Data!$Q179), 1))</f>
        <v>0</v>
      </c>
      <c r="AM179" s="3">
        <f>IF(OR(Data!AN179="", Data!$H179="", $G179=""), 0, ((Data!AN179*Data!$H179*$G179)/2000) * IF(AND(AM$5="Particulate", ISNUMBER(Data!$O179)), (1-Data!$O179), 1) * IF(AND($K$3="Yes", ISNUMBER(Data!$Q179)), (1-Data!$Q179), 1))</f>
        <v>0</v>
      </c>
      <c r="AN179" s="3">
        <f>IF(OR(Data!AO179="", Data!$H179="", $G179=""), 0, ((Data!AO179*Data!$H179*$G179)/2000) * IF(AND(AN$5="Particulate", ISNUMBER(Data!$O179)), (1-Data!$O179), 1) * IF(AND($K$3="Yes", ISNUMBER(Data!$Q179)), (1-Data!$Q179), 1))</f>
        <v>0</v>
      </c>
      <c r="AO179" s="3">
        <f>IF(OR(Data!AP179="", Data!$H179="", $G179=""), 0, ((Data!AP179*Data!$H179*$G179)/2000) * IF(AND(AO$5="Particulate", ISNUMBER(Data!$O179)), (1-Data!$O179), 1) * IF(AND($K$3="Yes", ISNUMBER(Data!$Q179)), (1-Data!$Q179), 1))</f>
        <v>0</v>
      </c>
      <c r="AP179" s="3">
        <f>IF(OR(Data!AQ179="", Data!$H179="", $G179=""), 0, ((Data!AQ179*Data!$H179*$G179)/2000) * IF(AND(AP$5="Particulate", ISNUMBER(Data!$O179)), (1-Data!$O179), 1) * IF(AND($K$3="Yes", ISNUMBER(Data!$Q179)), (1-Data!$Q179), 1))</f>
        <v>0</v>
      </c>
      <c r="AQ179" s="3">
        <f>IF(OR(Data!AR179="", Data!$H179="", $G179=""), 0, ((Data!AR179*Data!$H179*$G179)/2000) * IF(AND(AQ$5="Particulate", ISNUMBER(Data!$O179)), (1-Data!$O179), 1) * IF(AND($K$3="Yes", ISNUMBER(Data!$Q179)), (1-Data!$Q179), 1))</f>
        <v>0</v>
      </c>
      <c r="AR179" s="3">
        <f>IF(OR(Data!AS179="", Data!$H179="", $G179=""), 0, ((Data!AS179*Data!$H179*$G179)/2000) * IF(AND(AR$5="Particulate", ISNUMBER(Data!$O179)), (1-Data!$O179), 1) * IF(AND($K$3="Yes", ISNUMBER(Data!$Q179)), (1-Data!$Q179), 1))</f>
        <v>0</v>
      </c>
      <c r="AS179" s="3">
        <f>IF(OR(Data!AT179="", Data!$H179="", $G179=""), 0, ((Data!AT179*Data!$H179*$G179)/2000) * IF(AND(AS$5="Particulate", ISNUMBER(Data!$O179)), (1-Data!$O179), 1) * IF(AND($K$3="Yes", ISNUMBER(Data!$Q179)), (1-Data!$Q179), 1))</f>
        <v>0</v>
      </c>
      <c r="AT179" s="3">
        <f>IF(OR(Data!AU179="", Data!$H179="", $G179=""), 0, ((Data!AU179*Data!$H179*$G179)/2000) * IF(AND(AT$5="Particulate", ISNUMBER(Data!$O179)), (1-Data!$O179), 1) * IF(AND($K$3="Yes", ISNUMBER(Data!$Q179)), (1-Data!$Q179), 1))</f>
        <v>0</v>
      </c>
      <c r="AU179" s="3">
        <f>IF(OR(Data!AV179="", Data!$H179="", $G179=""), 0, ((Data!AV179*Data!$H179*$G179)/2000) * IF(AND(AU$5="Particulate", ISNUMBER(Data!$O179)), (1-Data!$O179), 1) * IF(AND($K$3="Yes", ISNUMBER(Data!$Q179)), (1-Data!$Q179), 1))</f>
        <v>0</v>
      </c>
      <c r="AV179" s="3">
        <f>IF(OR(Data!AW179="", Data!$H179="", $G179=""), 0, ((Data!AW179*Data!$H179*$G179)/2000) * IF(AND(AV$5="Particulate", ISNUMBER(Data!$O179)), (1-Data!$O179), 1) * IF(AND($K$3="Yes", ISNUMBER(Data!$Q179)), (1-Data!$Q179), 1))</f>
        <v>0</v>
      </c>
      <c r="AW179" s="3">
        <f>IF(OR(Data!AX179="", Data!$H179="", $G179=""), 0, ((Data!AX179*Data!$H179*$G179)/2000) * IF(AND(AW$5="Particulate", ISNUMBER(Data!$O179)), (1-Data!$O179), 1) * IF(AND($K$3="Yes", ISNUMBER(Data!$Q179)), (1-Data!$Q179), 1))</f>
        <v>0</v>
      </c>
      <c r="AX179" s="3">
        <f>IF(OR(Data!AY179="", Data!$H179="", $G179=""), 0, ((Data!AY179*Data!$H179*$G179)/2000) * IF(AND(AX$5="Particulate", ISNUMBER(Data!$O179)), (1-Data!$O179), 1) * IF(AND($K$3="Yes", ISNUMBER(Data!$Q179)), (1-Data!$Q179), 1))</f>
        <v>0</v>
      </c>
      <c r="AY179" s="3">
        <f>IF(OR(Data!AZ179="", Data!$H179="", $G179=""), 0, ((Data!AZ179*Data!$H179*$G179)/2000) * IF(AND(AY$5="Particulate", ISNUMBER(Data!$O179)), (1-Data!$O179), 1) * IF(AND($K$3="Yes", ISNUMBER(Data!$Q179)), (1-Data!$Q179), 1))</f>
        <v>0</v>
      </c>
      <c r="AZ179" s="3">
        <f>IF(OR(Data!BA179="", Data!$H179="", $G179=""), 0, ((Data!BA179*Data!$H179*$G179)/2000) * IF(AND(AZ$5="Particulate", ISNUMBER(Data!$O179)), (1-Data!$O179), 1) * IF(AND($K$3="Yes", ISNUMBER(Data!$Q179)), (1-Data!$Q179), 1))</f>
        <v>0</v>
      </c>
      <c r="BA179" s="3">
        <f>IF(OR(Data!BB179="", Data!$H179="", $G179=""), 0, ((Data!BB179*Data!$H179*$G179)/2000) * IF(AND(BA$5="Particulate", ISNUMBER(Data!$O179)), (1-Data!$O179), 1) * IF(AND($K$3="Yes", ISNUMBER(Data!$Q179)), (1-Data!$Q179), 1))</f>
        <v>0</v>
      </c>
      <c r="BB179" s="3">
        <f>IF(OR(Data!BC179="", Data!$H179="", $G179=""), 0, ((Data!BC179*Data!$H179*$G179)/2000) * IF(AND(BB$5="Particulate", ISNUMBER(Data!$O179)), (1-Data!$O179), 1) * IF(AND($K$3="Yes", ISNUMBER(Data!$Q179)), (1-Data!$Q179), 1))</f>
        <v>0</v>
      </c>
      <c r="BC179" s="3">
        <f>IF(OR(Data!BD179="", Data!$H179="", $G179=""), 0, ((Data!BD179*Data!$H179*$G179)/2000) * IF(AND(BC$5="Particulate", ISNUMBER(Data!$O179)), (1-Data!$O179), 1) * IF(AND($K$3="Yes", ISNUMBER(Data!$Q179)), (1-Data!$Q179), 1))</f>
        <v>0</v>
      </c>
      <c r="BD179" s="3">
        <f>IF(OR(Data!BE179="", Data!$H179="", $G179=""), 0, ((Data!BE179*Data!$H179*$G179)/2000) * IF(AND(BD$5="Particulate", ISNUMBER(Data!$O179)), (1-Data!$O179), 1) * IF(AND($K$3="Yes", ISNUMBER(Data!$Q179)), (1-Data!$Q179), 1))</f>
        <v>0</v>
      </c>
      <c r="BE179" s="3">
        <f>IF(OR(Data!BF179="", Data!$H179="", $G179=""), 0, ((Data!BF179*Data!$H179*$G179)/2000) * IF(AND(BE$5="Particulate", ISNUMBER(Data!$O179)), (1-Data!$O179), 1) * IF(AND($K$3="Yes", ISNUMBER(Data!$Q179)), (1-Data!$Q179), 1))</f>
        <v>0</v>
      </c>
      <c r="BF179" s="3">
        <f>IF(OR(Data!BG179="", Data!$H179="", $G179=""), 0, ((Data!BG179*Data!$H179*$G179)/2000) * IF(AND(BF$5="Particulate", ISNUMBER(Data!$O179)), (1-Data!$O179), 1) * IF(AND($K$3="Yes", ISNUMBER(Data!$Q179)), (1-Data!$Q179), 1))</f>
        <v>0</v>
      </c>
      <c r="BG179" s="3">
        <f>IF(OR(Data!BH179="", Data!$H179="", $G179=""), 0, ((Data!BH179*Data!$H179*$G179)/2000) * IF(AND(BG$5="Particulate", ISNUMBER(Data!$O179)), (1-Data!$O179), 1) * IF(AND($K$3="Yes", ISNUMBER(Data!$Q179)), (1-Data!$Q179), 1))</f>
        <v>0</v>
      </c>
      <c r="BH179" s="3">
        <f>IF(OR(Data!BI179="", Data!$H179="", $G179=""), 0, ((Data!BI179*Data!$H179*$G179)/2000) * IF(AND(BH$5="Particulate", ISNUMBER(Data!$O179)), (1-Data!$O179), 1) * IF(AND($K$3="Yes", ISNUMBER(Data!$Q179)), (1-Data!$Q179), 1))</f>
        <v>0</v>
      </c>
      <c r="BI179" s="3">
        <f>IF(OR(Data!BJ179="", Data!$H179="", $G179=""), 0, ((Data!BJ179*Data!$H179*$G179)/2000) * IF(AND(BI$5="Particulate", ISNUMBER(Data!$O179)), (1-Data!$O179), 1) * IF(AND($K$3="Yes", ISNUMBER(Data!$Q179)), (1-Data!$Q179), 1))</f>
        <v>0</v>
      </c>
      <c r="BJ179" s="3">
        <f>IF(OR(Data!BK179="", Data!$H179="", $G179=""), 0, ((Data!BK179*Data!$H179*$G179)/2000) * IF(AND(BJ$5="Particulate", ISNUMBER(Data!$O179)), (1-Data!$O179), 1) * IF(AND($K$3="Yes", ISNUMBER(Data!$Q179)), (1-Data!$Q179), 1))</f>
        <v>0</v>
      </c>
      <c r="BK179" s="3">
        <f>IF(OR(Data!BL179="", Data!$H179="", $G179=""), 0, ((Data!BL179*Data!$H179*$G179)/2000) * IF(AND(BK$5="Particulate", ISNUMBER(Data!$O179)), (1-Data!$O179), 1) * IF(AND($K$3="Yes", ISNUMBER(Data!$Q179)), (1-Data!$Q179), 1))</f>
        <v>0</v>
      </c>
      <c r="BL179" s="3">
        <f>IF(OR(Data!BM179="", Data!$H179="", $G179=""), 0, ((Data!BM179*Data!$H179*$G179)/2000) * IF(AND(BL$5="Particulate", ISNUMBER(Data!$O179)), (1-Data!$O179), 1) * IF(AND($K$3="Yes", ISNUMBER(Data!$Q179)), (1-Data!$Q179), 1))</f>
        <v>0</v>
      </c>
      <c r="BM179" s="3">
        <f>IF(OR(Data!BN179="", Data!$H179="", $G179=""), 0, ((Data!BN179*Data!$H179*$G179)/2000) * IF(AND(BM$5="Particulate", ISNUMBER(Data!$O179)), (1-Data!$O179), 1) * IF(AND($K$3="Yes", ISNUMBER(Data!$Q179)), (1-Data!$Q179), 1))</f>
        <v>0</v>
      </c>
      <c r="BN179" s="3">
        <f>IF(OR(Data!BO179="", Data!$H179="", $G179=""), 0, ((Data!BO179*Data!$H179*$G179)/2000) * IF(AND(BN$5="Particulate", ISNUMBER(Data!$O179)), (1-Data!$O179), 1) * IF(AND($K$3="Yes", ISNUMBER(Data!$Q179)), (1-Data!$Q179), 1))</f>
        <v>0</v>
      </c>
      <c r="BO179" s="3">
        <f>IF(OR(Data!BP179="", Data!$H179="", $G179=""), 0, ((Data!BP179*Data!$H179*$G179)/2000) * IF(AND(BO$5="Particulate", ISNUMBER(Data!$O179)), (1-Data!$O179), 1) * IF(AND($K$3="Yes", ISNUMBER(Data!$Q179)), (1-Data!$Q179), 1))</f>
        <v>0</v>
      </c>
      <c r="BP179" s="3">
        <f>IF(OR(Data!BQ179="", Data!$H179="", $G179=""), 0, ((Data!BQ179*Data!$H179*$G179)/2000) * IF(AND(BP$5="Particulate", ISNUMBER(Data!$O179)), (1-Data!$O179), 1) * IF(AND($K$3="Yes", ISNUMBER(Data!$Q179)), (1-Data!$Q179), 1))</f>
        <v>0</v>
      </c>
      <c r="BQ179" s="3">
        <f>IF(OR(Data!BR179="", Data!$H179="", $G179=""), 0, ((Data!BR179*Data!$H179*$G179)/2000) * IF(AND(BQ$5="Particulate", ISNUMBER(Data!$O179)), (1-Data!$O179), 1) * IF(AND($K$3="Yes", ISNUMBER(Data!$Q179)), (1-Data!$Q179), 1))</f>
        <v>0</v>
      </c>
      <c r="BR179" s="3">
        <f>IF(OR(Data!BS179="", Data!$H179="", $G179=""), 0, ((Data!BS179*Data!$H179*$G179)/2000) * IF(AND(BR$5="Particulate", ISNUMBER(Data!$O179)), (1-Data!$O179), 1) * IF(AND($K$3="Yes", ISNUMBER(Data!$Q179)), (1-Data!$Q179), 1))</f>
        <v>0</v>
      </c>
      <c r="BS179" s="3">
        <f>IF(OR(Data!BT179="", Data!$H179="", $G179=""), 0, ((Data!BT179*Data!$H179*$G179)/2000) * IF(AND(BS$5="Particulate", ISNUMBER(Data!$O179)), (1-Data!$O179), 1) * IF(AND($K$3="Yes", ISNUMBER(Data!$Q179)), (1-Data!$Q179), 1))</f>
        <v>0</v>
      </c>
      <c r="BT179" s="3">
        <f>IF(OR(Data!BU179="", Data!$H179="", $G179=""), 0, ((Data!BU179*Data!$H179*$G179)/2000) * IF(AND(BT$5="Particulate", ISNUMBER(Data!$O179)), (1-Data!$O179), 1) * IF(AND($K$3="Yes", ISNUMBER(Data!$Q179)), (1-Data!$Q179), 1))</f>
        <v>0</v>
      </c>
      <c r="BU179" s="3">
        <f>IF(OR(Data!BV179="", Data!$H179="", $G179=""), 0, ((Data!BV179*Data!$H179*$G179)/2000) * IF(AND(BU$5="Particulate", ISNUMBER(Data!$O179)), (1-Data!$O179), 1) * IF(AND($K$3="Yes", ISNUMBER(Data!$Q179)), (1-Data!$Q179), 1))</f>
        <v>0</v>
      </c>
      <c r="BV179" s="3">
        <f>IF(OR(Data!BW179="", Data!$H179="", $G179=""), 0, ((Data!BW179*Data!$H179*$G179)/2000) * IF(AND(BV$5="Particulate", ISNUMBER(Data!$O179)), (1-Data!$O179), 1) * IF(AND($K$3="Yes", ISNUMBER(Data!$Q179)), (1-Data!$Q179), 1))</f>
        <v>0</v>
      </c>
      <c r="BW179" s="3">
        <f>IF(OR(Data!BX179="", Data!$H179="", $G179=""), 0, ((Data!BX179*Data!$H179*$G179)/2000) * IF(AND(BW$5="Particulate", ISNUMBER(Data!$O179)), (1-Data!$O179), 1) * IF(AND($K$3="Yes", ISNUMBER(Data!$Q179)), (1-Data!$Q179), 1))</f>
        <v>0</v>
      </c>
      <c r="BX179" s="3">
        <f>IF(OR(Data!BY179="", Data!$H179="", $G179=""), 0, ((Data!BY179*Data!$H179*$G179)/2000) * IF(AND(BX$5="Particulate", ISNUMBER(Data!$O179)), (1-Data!$O179), 1) * IF(AND($K$3="Yes", ISNUMBER(Data!$Q179)), (1-Data!$Q179), 1))</f>
        <v>0</v>
      </c>
      <c r="BY179" s="3">
        <f>IF(OR(Data!BZ179="", Data!$H179="", $G179=""), 0, ((Data!BZ179*Data!$H179*$G179)/2000) * IF(AND(BY$5="Particulate", ISNUMBER(Data!$O179)), (1-Data!$O179), 1) * IF(AND($K$3="Yes", ISNUMBER(Data!$Q179)), (1-Data!$Q179), 1))</f>
        <v>0</v>
      </c>
      <c r="BZ179" s="3">
        <f>IF(OR(Data!CA179="", Data!$H179="", $G179=""), 0, ((Data!CA179*Data!$H179*$G179)/2000) * IF(AND(BZ$5="Particulate", ISNUMBER(Data!$O179)), (1-Data!$O179), 1) * IF(AND($K$3="Yes", ISNUMBER(Data!$Q179)), (1-Data!$Q179), 1))</f>
        <v>0</v>
      </c>
    </row>
    <row r="180" spans="1:78" x14ac:dyDescent="0.25">
      <c r="A180" s="347">
        <f>Data!A180</f>
        <v>172</v>
      </c>
      <c r="B180" s="108">
        <f>Data!B180</f>
        <v>0</v>
      </c>
      <c r="C180" s="108">
        <f>Data!C180</f>
        <v>0</v>
      </c>
      <c r="D180" s="108">
        <f>Data!D180</f>
        <v>0</v>
      </c>
      <c r="E180" s="108">
        <f>Data!E180</f>
        <v>0</v>
      </c>
      <c r="F180" s="108">
        <f>Data!F180</f>
        <v>0</v>
      </c>
      <c r="G180" s="189"/>
      <c r="Q180" s="365">
        <f>IF(ISNUMBER(Data!$K180), (Data!$K180*$G180)/2000, IF(AND(ISNUMBER(Data!$H180), ISNUMBER(Data!$I180)), (Data!$H180*Data!$I180*$G180)/2000, 0))</f>
        <v>0</v>
      </c>
      <c r="R180" s="17">
        <f>IF(ISNUMBER(Data!$L180), (Data!$L180*$G180)/2000, IF(AND(ISNUMBER(Data!$H180), ISNUMBER(Data!$J180)), (Data!$H180*Data!$J180*$G180)/2000, 0)) * IF(ISNUMBER(Data!$O180), 1-Data!$O180, 1) * IF(AND($K$3="yes",ISNUMBER(Data!$Q180)),(1-Data!$Q180),1)</f>
        <v>0</v>
      </c>
      <c r="S180" s="3">
        <f>IF(OR(Data!T180="", Data!$H180="", $G180=""), 0, ((Data!T180*Data!$H180*$G180)/2000) * IF(AND(S$5="Particulate", ISNUMBER(Data!$O180)), (1-Data!$O180), 1) * IF(AND($K$3="Yes", ISNUMBER(Data!$Q180)), (1-Data!$Q180), 1))</f>
        <v>0</v>
      </c>
      <c r="T180" s="3">
        <f>IF(OR(Data!U180="", Data!$H180="", $G180=""), 0, ((Data!U180*Data!$H180*$G180)/2000) * IF(AND(T$5="Particulate", ISNUMBER(Data!$O180)), (1-Data!$O180), 1) * IF(AND($K$3="Yes", ISNUMBER(Data!$Q180)), (1-Data!$Q180), 1))</f>
        <v>0</v>
      </c>
      <c r="U180" s="3">
        <f>IF(OR(Data!V180="", Data!$H180="", $G180=""), 0, ((Data!V180*Data!$H180*$G180)/2000) * IF(AND(U$5="Particulate", ISNUMBER(Data!$O180)), (1-Data!$O180), 1) * IF(AND($K$3="Yes", ISNUMBER(Data!$Q180)), (1-Data!$Q180), 1))</f>
        <v>0</v>
      </c>
      <c r="V180" s="3">
        <f>IF(OR(Data!W180="", Data!$H180="", $G180=""), 0, ((Data!W180*Data!$H180*$G180)/2000) * IF(AND(V$5="Particulate", ISNUMBER(Data!$O180)), (1-Data!$O180), 1) * IF(AND($K$3="Yes", ISNUMBER(Data!$Q180)), (1-Data!$Q180), 1))</f>
        <v>0</v>
      </c>
      <c r="W180" s="3">
        <f>IF(OR(Data!X180="", Data!$H180="", $G180=""), 0, ((Data!X180*Data!$H180*$G180)/2000) * IF(AND(W$5="Particulate", ISNUMBER(Data!$O180)), (1-Data!$O180), 1) * IF(AND($K$3="Yes", ISNUMBER(Data!$Q180)), (1-Data!$Q180), 1))</f>
        <v>0</v>
      </c>
      <c r="X180" s="3">
        <f>IF(OR(Data!Y180="", Data!$H180="", $G180=""), 0, ((Data!Y180*Data!$H180*$G180)/2000) * IF(AND(X$5="Particulate", ISNUMBER(Data!$O180)), (1-Data!$O180), 1) * IF(AND($K$3="Yes", ISNUMBER(Data!$Q180)), (1-Data!$Q180), 1))</f>
        <v>0</v>
      </c>
      <c r="Y180" s="3">
        <f>IF(OR(Data!Z180="", Data!$H180="", $G180=""), 0, ((Data!Z180*Data!$H180*$G180)/2000) * IF(AND(Y$5="Particulate", ISNUMBER(Data!$O180)), (1-Data!$O180), 1) * IF(AND($K$3="Yes", ISNUMBER(Data!$Q180)), (1-Data!$Q180), 1))</f>
        <v>0</v>
      </c>
      <c r="Z180" s="3">
        <f>IF(OR(Data!AA180="", Data!$H180="", $G180=""), 0, ((Data!AA180*Data!$H180*$G180)/2000) * IF(AND(Z$5="Particulate", ISNUMBER(Data!$O180)), (1-Data!$O180), 1) * IF(AND($K$3="Yes", ISNUMBER(Data!$Q180)), (1-Data!$Q180), 1))</f>
        <v>0</v>
      </c>
      <c r="AA180" s="3">
        <f>IF(OR(Data!AB180="", Data!$H180="", $G180=""), 0, ((Data!AB180*Data!$H180*$G180)/2000) * IF(AND(AA$5="Particulate", ISNUMBER(Data!$O180)), (1-Data!$O180), 1) * IF(AND($K$3="Yes", ISNUMBER(Data!$Q180)), (1-Data!$Q180), 1))</f>
        <v>0</v>
      </c>
      <c r="AB180" s="3">
        <f>IF(OR(Data!AC180="", Data!$H180="", $G180=""), 0, ((Data!AC180*Data!$H180*$G180)/2000) * IF(AND(AB$5="Particulate", ISNUMBER(Data!$O180)), (1-Data!$O180), 1) * IF(AND($K$3="Yes", ISNUMBER(Data!$Q180)), (1-Data!$Q180), 1))</f>
        <v>0</v>
      </c>
      <c r="AC180" s="3">
        <f>IF(OR(Data!AD180="", Data!$H180="", $G180=""), 0, ((Data!AD180*Data!$H180*$G180)/2000) * IF(AND(AC$5="Particulate", ISNUMBER(Data!$O180)), (1-Data!$O180), 1) * IF(AND($K$3="Yes", ISNUMBER(Data!$Q180)), (1-Data!$Q180), 1))</f>
        <v>0</v>
      </c>
      <c r="AD180" s="3">
        <f>IF(OR(Data!AE180="", Data!$H180="", $G180=""), 0, ((Data!AE180*Data!$H180*$G180)/2000) * IF(AND(AD$5="Particulate", ISNUMBER(Data!$O180)), (1-Data!$O180), 1) * IF(AND($K$3="Yes", ISNUMBER(Data!$Q180)), (1-Data!$Q180), 1))</f>
        <v>0</v>
      </c>
      <c r="AE180" s="3">
        <f>IF(OR(Data!AF180="", Data!$H180="", $G180=""), 0, ((Data!AF180*Data!$H180*$G180)/2000) * IF(AND(AE$5="Particulate", ISNUMBER(Data!$O180)), (1-Data!$O180), 1) * IF(AND($K$3="Yes", ISNUMBER(Data!$Q180)), (1-Data!$Q180), 1))</f>
        <v>0</v>
      </c>
      <c r="AF180" s="3">
        <f>IF(OR(Data!AG180="", Data!$H180="", $G180=""), 0, ((Data!AG180*Data!$H180*$G180)/2000) * IF(AND(AF$5="Particulate", ISNUMBER(Data!$O180)), (1-Data!$O180), 1) * IF(AND($K$3="Yes", ISNUMBER(Data!$Q180)), (1-Data!$Q180), 1))</f>
        <v>0</v>
      </c>
      <c r="AG180" s="3">
        <f>IF(OR(Data!AH180="", Data!$H180="", $G180=""), 0, ((Data!AH180*Data!$H180*$G180)/2000) * IF(AND(AG$5="Particulate", ISNUMBER(Data!$O180)), (1-Data!$O180), 1) * IF(AND($K$3="Yes", ISNUMBER(Data!$Q180)), (1-Data!$Q180), 1))</f>
        <v>0</v>
      </c>
      <c r="AH180" s="3">
        <f>IF(OR(Data!AI180="", Data!$H180="", $G180=""), 0, ((Data!AI180*Data!$H180*$G180)/2000) * IF(AND(AH$5="Particulate", ISNUMBER(Data!$O180)), (1-Data!$O180), 1) * IF(AND($K$3="Yes", ISNUMBER(Data!$Q180)), (1-Data!$Q180), 1))</f>
        <v>0</v>
      </c>
      <c r="AI180" s="3">
        <f>IF(OR(Data!AJ180="", Data!$H180="", $G180=""), 0, ((Data!AJ180*Data!$H180*$G180)/2000) * IF(AND(AI$5="Particulate", ISNUMBER(Data!$O180)), (1-Data!$O180), 1) * IF(AND($K$3="Yes", ISNUMBER(Data!$Q180)), (1-Data!$Q180), 1))</f>
        <v>0</v>
      </c>
      <c r="AJ180" s="3">
        <f>IF(OR(Data!AK180="", Data!$H180="", $G180=""), 0, ((Data!AK180*Data!$H180*$G180)/2000) * IF(AND(AJ$5="Particulate", ISNUMBER(Data!$O180)), (1-Data!$O180), 1) * IF(AND($K$3="Yes", ISNUMBER(Data!$Q180)), (1-Data!$Q180), 1))</f>
        <v>0</v>
      </c>
      <c r="AK180" s="3">
        <f>IF(OR(Data!AL180="", Data!$H180="", $G180=""), 0, ((Data!AL180*Data!$H180*$G180)/2000) * IF(AND(AK$5="Particulate", ISNUMBER(Data!$O180)), (1-Data!$O180), 1) * IF(AND($K$3="Yes", ISNUMBER(Data!$Q180)), (1-Data!$Q180), 1))</f>
        <v>0</v>
      </c>
      <c r="AL180" s="3">
        <f>IF(OR(Data!AM180="", Data!$H180="", $G180=""), 0, ((Data!AM180*Data!$H180*$G180)/2000) * IF(AND(AL$5="Particulate", ISNUMBER(Data!$O180)), (1-Data!$O180), 1) * IF(AND($K$3="Yes", ISNUMBER(Data!$Q180)), (1-Data!$Q180), 1))</f>
        <v>0</v>
      </c>
      <c r="AM180" s="3">
        <f>IF(OR(Data!AN180="", Data!$H180="", $G180=""), 0, ((Data!AN180*Data!$H180*$G180)/2000) * IF(AND(AM$5="Particulate", ISNUMBER(Data!$O180)), (1-Data!$O180), 1) * IF(AND($K$3="Yes", ISNUMBER(Data!$Q180)), (1-Data!$Q180), 1))</f>
        <v>0</v>
      </c>
      <c r="AN180" s="3">
        <f>IF(OR(Data!AO180="", Data!$H180="", $G180=""), 0, ((Data!AO180*Data!$H180*$G180)/2000) * IF(AND(AN$5="Particulate", ISNUMBER(Data!$O180)), (1-Data!$O180), 1) * IF(AND($K$3="Yes", ISNUMBER(Data!$Q180)), (1-Data!$Q180), 1))</f>
        <v>0</v>
      </c>
      <c r="AO180" s="3">
        <f>IF(OR(Data!AP180="", Data!$H180="", $G180=""), 0, ((Data!AP180*Data!$H180*$G180)/2000) * IF(AND(AO$5="Particulate", ISNUMBER(Data!$O180)), (1-Data!$O180), 1) * IF(AND($K$3="Yes", ISNUMBER(Data!$Q180)), (1-Data!$Q180), 1))</f>
        <v>0</v>
      </c>
      <c r="AP180" s="3">
        <f>IF(OR(Data!AQ180="", Data!$H180="", $G180=""), 0, ((Data!AQ180*Data!$H180*$G180)/2000) * IF(AND(AP$5="Particulate", ISNUMBER(Data!$O180)), (1-Data!$O180), 1) * IF(AND($K$3="Yes", ISNUMBER(Data!$Q180)), (1-Data!$Q180), 1))</f>
        <v>0</v>
      </c>
      <c r="AQ180" s="3">
        <f>IF(OR(Data!AR180="", Data!$H180="", $G180=""), 0, ((Data!AR180*Data!$H180*$G180)/2000) * IF(AND(AQ$5="Particulate", ISNUMBER(Data!$O180)), (1-Data!$O180), 1) * IF(AND($K$3="Yes", ISNUMBER(Data!$Q180)), (1-Data!$Q180), 1))</f>
        <v>0</v>
      </c>
      <c r="AR180" s="3">
        <f>IF(OR(Data!AS180="", Data!$H180="", $G180=""), 0, ((Data!AS180*Data!$H180*$G180)/2000) * IF(AND(AR$5="Particulate", ISNUMBER(Data!$O180)), (1-Data!$O180), 1) * IF(AND($K$3="Yes", ISNUMBER(Data!$Q180)), (1-Data!$Q180), 1))</f>
        <v>0</v>
      </c>
      <c r="AS180" s="3">
        <f>IF(OR(Data!AT180="", Data!$H180="", $G180=""), 0, ((Data!AT180*Data!$H180*$G180)/2000) * IF(AND(AS$5="Particulate", ISNUMBER(Data!$O180)), (1-Data!$O180), 1) * IF(AND($K$3="Yes", ISNUMBER(Data!$Q180)), (1-Data!$Q180), 1))</f>
        <v>0</v>
      </c>
      <c r="AT180" s="3">
        <f>IF(OR(Data!AU180="", Data!$H180="", $G180=""), 0, ((Data!AU180*Data!$H180*$G180)/2000) * IF(AND(AT$5="Particulate", ISNUMBER(Data!$O180)), (1-Data!$O180), 1) * IF(AND($K$3="Yes", ISNUMBER(Data!$Q180)), (1-Data!$Q180), 1))</f>
        <v>0</v>
      </c>
      <c r="AU180" s="3">
        <f>IF(OR(Data!AV180="", Data!$H180="", $G180=""), 0, ((Data!AV180*Data!$H180*$G180)/2000) * IF(AND(AU$5="Particulate", ISNUMBER(Data!$O180)), (1-Data!$O180), 1) * IF(AND($K$3="Yes", ISNUMBER(Data!$Q180)), (1-Data!$Q180), 1))</f>
        <v>0</v>
      </c>
      <c r="AV180" s="3">
        <f>IF(OR(Data!AW180="", Data!$H180="", $G180=""), 0, ((Data!AW180*Data!$H180*$G180)/2000) * IF(AND(AV$5="Particulate", ISNUMBER(Data!$O180)), (1-Data!$O180), 1) * IF(AND($K$3="Yes", ISNUMBER(Data!$Q180)), (1-Data!$Q180), 1))</f>
        <v>0</v>
      </c>
      <c r="AW180" s="3">
        <f>IF(OR(Data!AX180="", Data!$H180="", $G180=""), 0, ((Data!AX180*Data!$H180*$G180)/2000) * IF(AND(AW$5="Particulate", ISNUMBER(Data!$O180)), (1-Data!$O180), 1) * IF(AND($K$3="Yes", ISNUMBER(Data!$Q180)), (1-Data!$Q180), 1))</f>
        <v>0</v>
      </c>
      <c r="AX180" s="3">
        <f>IF(OR(Data!AY180="", Data!$H180="", $G180=""), 0, ((Data!AY180*Data!$H180*$G180)/2000) * IF(AND(AX$5="Particulate", ISNUMBER(Data!$O180)), (1-Data!$O180), 1) * IF(AND($K$3="Yes", ISNUMBER(Data!$Q180)), (1-Data!$Q180), 1))</f>
        <v>0</v>
      </c>
      <c r="AY180" s="3">
        <f>IF(OR(Data!AZ180="", Data!$H180="", $G180=""), 0, ((Data!AZ180*Data!$H180*$G180)/2000) * IF(AND(AY$5="Particulate", ISNUMBER(Data!$O180)), (1-Data!$O180), 1) * IF(AND($K$3="Yes", ISNUMBER(Data!$Q180)), (1-Data!$Q180), 1))</f>
        <v>0</v>
      </c>
      <c r="AZ180" s="3">
        <f>IF(OR(Data!BA180="", Data!$H180="", $G180=""), 0, ((Data!BA180*Data!$H180*$G180)/2000) * IF(AND(AZ$5="Particulate", ISNUMBER(Data!$O180)), (1-Data!$O180), 1) * IF(AND($K$3="Yes", ISNUMBER(Data!$Q180)), (1-Data!$Q180), 1))</f>
        <v>0</v>
      </c>
      <c r="BA180" s="3">
        <f>IF(OR(Data!BB180="", Data!$H180="", $G180=""), 0, ((Data!BB180*Data!$H180*$G180)/2000) * IF(AND(BA$5="Particulate", ISNUMBER(Data!$O180)), (1-Data!$O180), 1) * IF(AND($K$3="Yes", ISNUMBER(Data!$Q180)), (1-Data!$Q180), 1))</f>
        <v>0</v>
      </c>
      <c r="BB180" s="3">
        <f>IF(OR(Data!BC180="", Data!$H180="", $G180=""), 0, ((Data!BC180*Data!$H180*$G180)/2000) * IF(AND(BB$5="Particulate", ISNUMBER(Data!$O180)), (1-Data!$O180), 1) * IF(AND($K$3="Yes", ISNUMBER(Data!$Q180)), (1-Data!$Q180), 1))</f>
        <v>0</v>
      </c>
      <c r="BC180" s="3">
        <f>IF(OR(Data!BD180="", Data!$H180="", $G180=""), 0, ((Data!BD180*Data!$H180*$G180)/2000) * IF(AND(BC$5="Particulate", ISNUMBER(Data!$O180)), (1-Data!$O180), 1) * IF(AND($K$3="Yes", ISNUMBER(Data!$Q180)), (1-Data!$Q180), 1))</f>
        <v>0</v>
      </c>
      <c r="BD180" s="3">
        <f>IF(OR(Data!BE180="", Data!$H180="", $G180=""), 0, ((Data!BE180*Data!$H180*$G180)/2000) * IF(AND(BD$5="Particulate", ISNUMBER(Data!$O180)), (1-Data!$O180), 1) * IF(AND($K$3="Yes", ISNUMBER(Data!$Q180)), (1-Data!$Q180), 1))</f>
        <v>0</v>
      </c>
      <c r="BE180" s="3">
        <f>IF(OR(Data!BF180="", Data!$H180="", $G180=""), 0, ((Data!BF180*Data!$H180*$G180)/2000) * IF(AND(BE$5="Particulate", ISNUMBER(Data!$O180)), (1-Data!$O180), 1) * IF(AND($K$3="Yes", ISNUMBER(Data!$Q180)), (1-Data!$Q180), 1))</f>
        <v>0</v>
      </c>
      <c r="BF180" s="3">
        <f>IF(OR(Data!BG180="", Data!$H180="", $G180=""), 0, ((Data!BG180*Data!$H180*$G180)/2000) * IF(AND(BF$5="Particulate", ISNUMBER(Data!$O180)), (1-Data!$O180), 1) * IF(AND($K$3="Yes", ISNUMBER(Data!$Q180)), (1-Data!$Q180), 1))</f>
        <v>0</v>
      </c>
      <c r="BG180" s="3">
        <f>IF(OR(Data!BH180="", Data!$H180="", $G180=""), 0, ((Data!BH180*Data!$H180*$G180)/2000) * IF(AND(BG$5="Particulate", ISNUMBER(Data!$O180)), (1-Data!$O180), 1) * IF(AND($K$3="Yes", ISNUMBER(Data!$Q180)), (1-Data!$Q180), 1))</f>
        <v>0</v>
      </c>
      <c r="BH180" s="3">
        <f>IF(OR(Data!BI180="", Data!$H180="", $G180=""), 0, ((Data!BI180*Data!$H180*$G180)/2000) * IF(AND(BH$5="Particulate", ISNUMBER(Data!$O180)), (1-Data!$O180), 1) * IF(AND($K$3="Yes", ISNUMBER(Data!$Q180)), (1-Data!$Q180), 1))</f>
        <v>0</v>
      </c>
      <c r="BI180" s="3">
        <f>IF(OR(Data!BJ180="", Data!$H180="", $G180=""), 0, ((Data!BJ180*Data!$H180*$G180)/2000) * IF(AND(BI$5="Particulate", ISNUMBER(Data!$O180)), (1-Data!$O180), 1) * IF(AND($K$3="Yes", ISNUMBER(Data!$Q180)), (1-Data!$Q180), 1))</f>
        <v>0</v>
      </c>
      <c r="BJ180" s="3">
        <f>IF(OR(Data!BK180="", Data!$H180="", $G180=""), 0, ((Data!BK180*Data!$H180*$G180)/2000) * IF(AND(BJ$5="Particulate", ISNUMBER(Data!$O180)), (1-Data!$O180), 1) * IF(AND($K$3="Yes", ISNUMBER(Data!$Q180)), (1-Data!$Q180), 1))</f>
        <v>0</v>
      </c>
      <c r="BK180" s="3">
        <f>IF(OR(Data!BL180="", Data!$H180="", $G180=""), 0, ((Data!BL180*Data!$H180*$G180)/2000) * IF(AND(BK$5="Particulate", ISNUMBER(Data!$O180)), (1-Data!$O180), 1) * IF(AND($K$3="Yes", ISNUMBER(Data!$Q180)), (1-Data!$Q180), 1))</f>
        <v>0</v>
      </c>
      <c r="BL180" s="3">
        <f>IF(OR(Data!BM180="", Data!$H180="", $G180=""), 0, ((Data!BM180*Data!$H180*$G180)/2000) * IF(AND(BL$5="Particulate", ISNUMBER(Data!$O180)), (1-Data!$O180), 1) * IF(AND($K$3="Yes", ISNUMBER(Data!$Q180)), (1-Data!$Q180), 1))</f>
        <v>0</v>
      </c>
      <c r="BM180" s="3">
        <f>IF(OR(Data!BN180="", Data!$H180="", $G180=""), 0, ((Data!BN180*Data!$H180*$G180)/2000) * IF(AND(BM$5="Particulate", ISNUMBER(Data!$O180)), (1-Data!$O180), 1) * IF(AND($K$3="Yes", ISNUMBER(Data!$Q180)), (1-Data!$Q180), 1))</f>
        <v>0</v>
      </c>
      <c r="BN180" s="3">
        <f>IF(OR(Data!BO180="", Data!$H180="", $G180=""), 0, ((Data!BO180*Data!$H180*$G180)/2000) * IF(AND(BN$5="Particulate", ISNUMBER(Data!$O180)), (1-Data!$O180), 1) * IF(AND($K$3="Yes", ISNUMBER(Data!$Q180)), (1-Data!$Q180), 1))</f>
        <v>0</v>
      </c>
      <c r="BO180" s="3">
        <f>IF(OR(Data!BP180="", Data!$H180="", $G180=""), 0, ((Data!BP180*Data!$H180*$G180)/2000) * IF(AND(BO$5="Particulate", ISNUMBER(Data!$O180)), (1-Data!$O180), 1) * IF(AND($K$3="Yes", ISNUMBER(Data!$Q180)), (1-Data!$Q180), 1))</f>
        <v>0</v>
      </c>
      <c r="BP180" s="3">
        <f>IF(OR(Data!BQ180="", Data!$H180="", $G180=""), 0, ((Data!BQ180*Data!$H180*$G180)/2000) * IF(AND(BP$5="Particulate", ISNUMBER(Data!$O180)), (1-Data!$O180), 1) * IF(AND($K$3="Yes", ISNUMBER(Data!$Q180)), (1-Data!$Q180), 1))</f>
        <v>0</v>
      </c>
      <c r="BQ180" s="3">
        <f>IF(OR(Data!BR180="", Data!$H180="", $G180=""), 0, ((Data!BR180*Data!$H180*$G180)/2000) * IF(AND(BQ$5="Particulate", ISNUMBER(Data!$O180)), (1-Data!$O180), 1) * IF(AND($K$3="Yes", ISNUMBER(Data!$Q180)), (1-Data!$Q180), 1))</f>
        <v>0</v>
      </c>
      <c r="BR180" s="3">
        <f>IF(OR(Data!BS180="", Data!$H180="", $G180=""), 0, ((Data!BS180*Data!$H180*$G180)/2000) * IF(AND(BR$5="Particulate", ISNUMBER(Data!$O180)), (1-Data!$O180), 1) * IF(AND($K$3="Yes", ISNUMBER(Data!$Q180)), (1-Data!$Q180), 1))</f>
        <v>0</v>
      </c>
      <c r="BS180" s="3">
        <f>IF(OR(Data!BT180="", Data!$H180="", $G180=""), 0, ((Data!BT180*Data!$H180*$G180)/2000) * IF(AND(BS$5="Particulate", ISNUMBER(Data!$O180)), (1-Data!$O180), 1) * IF(AND($K$3="Yes", ISNUMBER(Data!$Q180)), (1-Data!$Q180), 1))</f>
        <v>0</v>
      </c>
      <c r="BT180" s="3">
        <f>IF(OR(Data!BU180="", Data!$H180="", $G180=""), 0, ((Data!BU180*Data!$H180*$G180)/2000) * IF(AND(BT$5="Particulate", ISNUMBER(Data!$O180)), (1-Data!$O180), 1) * IF(AND($K$3="Yes", ISNUMBER(Data!$Q180)), (1-Data!$Q180), 1))</f>
        <v>0</v>
      </c>
      <c r="BU180" s="3">
        <f>IF(OR(Data!BV180="", Data!$H180="", $G180=""), 0, ((Data!BV180*Data!$H180*$G180)/2000) * IF(AND(BU$5="Particulate", ISNUMBER(Data!$O180)), (1-Data!$O180), 1) * IF(AND($K$3="Yes", ISNUMBER(Data!$Q180)), (1-Data!$Q180), 1))</f>
        <v>0</v>
      </c>
      <c r="BV180" s="3">
        <f>IF(OR(Data!BW180="", Data!$H180="", $G180=""), 0, ((Data!BW180*Data!$H180*$G180)/2000) * IF(AND(BV$5="Particulate", ISNUMBER(Data!$O180)), (1-Data!$O180), 1) * IF(AND($K$3="Yes", ISNUMBER(Data!$Q180)), (1-Data!$Q180), 1))</f>
        <v>0</v>
      </c>
      <c r="BW180" s="3">
        <f>IF(OR(Data!BX180="", Data!$H180="", $G180=""), 0, ((Data!BX180*Data!$H180*$G180)/2000) * IF(AND(BW$5="Particulate", ISNUMBER(Data!$O180)), (1-Data!$O180), 1) * IF(AND($K$3="Yes", ISNUMBER(Data!$Q180)), (1-Data!$Q180), 1))</f>
        <v>0</v>
      </c>
      <c r="BX180" s="3">
        <f>IF(OR(Data!BY180="", Data!$H180="", $G180=""), 0, ((Data!BY180*Data!$H180*$G180)/2000) * IF(AND(BX$5="Particulate", ISNUMBER(Data!$O180)), (1-Data!$O180), 1) * IF(AND($K$3="Yes", ISNUMBER(Data!$Q180)), (1-Data!$Q180), 1))</f>
        <v>0</v>
      </c>
      <c r="BY180" s="3">
        <f>IF(OR(Data!BZ180="", Data!$H180="", $G180=""), 0, ((Data!BZ180*Data!$H180*$G180)/2000) * IF(AND(BY$5="Particulate", ISNUMBER(Data!$O180)), (1-Data!$O180), 1) * IF(AND($K$3="Yes", ISNUMBER(Data!$Q180)), (1-Data!$Q180), 1))</f>
        <v>0</v>
      </c>
      <c r="BZ180" s="3">
        <f>IF(OR(Data!CA180="", Data!$H180="", $G180=""), 0, ((Data!CA180*Data!$H180*$G180)/2000) * IF(AND(BZ$5="Particulate", ISNUMBER(Data!$O180)), (1-Data!$O180), 1) * IF(AND($K$3="Yes", ISNUMBER(Data!$Q180)), (1-Data!$Q180), 1))</f>
        <v>0</v>
      </c>
    </row>
    <row r="181" spans="1:78" x14ac:dyDescent="0.25">
      <c r="A181" s="347">
        <f>Data!A181</f>
        <v>173</v>
      </c>
      <c r="B181" s="108">
        <f>Data!B181</f>
        <v>0</v>
      </c>
      <c r="C181" s="108">
        <f>Data!C181</f>
        <v>0</v>
      </c>
      <c r="D181" s="108">
        <f>Data!D181</f>
        <v>0</v>
      </c>
      <c r="E181" s="108">
        <f>Data!E181</f>
        <v>0</v>
      </c>
      <c r="F181" s="108">
        <f>Data!F181</f>
        <v>0</v>
      </c>
      <c r="G181" s="189"/>
      <c r="Q181" s="365">
        <f>IF(ISNUMBER(Data!$K181), (Data!$K181*$G181)/2000, IF(AND(ISNUMBER(Data!$H181), ISNUMBER(Data!$I181)), (Data!$H181*Data!$I181*$G181)/2000, 0))</f>
        <v>0</v>
      </c>
      <c r="R181" s="17">
        <f>IF(ISNUMBER(Data!$L181), (Data!$L181*$G181)/2000, IF(AND(ISNUMBER(Data!$H181), ISNUMBER(Data!$J181)), (Data!$H181*Data!$J181*$G181)/2000, 0)) * IF(ISNUMBER(Data!$O181), 1-Data!$O181, 1) * IF(AND($K$3="yes",ISNUMBER(Data!$Q181)),(1-Data!$Q181),1)</f>
        <v>0</v>
      </c>
      <c r="S181" s="3">
        <f>IF(OR(Data!T181="", Data!$H181="", $G181=""), 0, ((Data!T181*Data!$H181*$G181)/2000) * IF(AND(S$5="Particulate", ISNUMBER(Data!$O181)), (1-Data!$O181), 1) * IF(AND($K$3="Yes", ISNUMBER(Data!$Q181)), (1-Data!$Q181), 1))</f>
        <v>0</v>
      </c>
      <c r="T181" s="3">
        <f>IF(OR(Data!U181="", Data!$H181="", $G181=""), 0, ((Data!U181*Data!$H181*$G181)/2000) * IF(AND(T$5="Particulate", ISNUMBER(Data!$O181)), (1-Data!$O181), 1) * IF(AND($K$3="Yes", ISNUMBER(Data!$Q181)), (1-Data!$Q181), 1))</f>
        <v>0</v>
      </c>
      <c r="U181" s="3">
        <f>IF(OR(Data!V181="", Data!$H181="", $G181=""), 0, ((Data!V181*Data!$H181*$G181)/2000) * IF(AND(U$5="Particulate", ISNUMBER(Data!$O181)), (1-Data!$O181), 1) * IF(AND($K$3="Yes", ISNUMBER(Data!$Q181)), (1-Data!$Q181), 1))</f>
        <v>0</v>
      </c>
      <c r="V181" s="3">
        <f>IF(OR(Data!W181="", Data!$H181="", $G181=""), 0, ((Data!W181*Data!$H181*$G181)/2000) * IF(AND(V$5="Particulate", ISNUMBER(Data!$O181)), (1-Data!$O181), 1) * IF(AND($K$3="Yes", ISNUMBER(Data!$Q181)), (1-Data!$Q181), 1))</f>
        <v>0</v>
      </c>
      <c r="W181" s="3">
        <f>IF(OR(Data!X181="", Data!$H181="", $G181=""), 0, ((Data!X181*Data!$H181*$G181)/2000) * IF(AND(W$5="Particulate", ISNUMBER(Data!$O181)), (1-Data!$O181), 1) * IF(AND($K$3="Yes", ISNUMBER(Data!$Q181)), (1-Data!$Q181), 1))</f>
        <v>0</v>
      </c>
      <c r="X181" s="3">
        <f>IF(OR(Data!Y181="", Data!$H181="", $G181=""), 0, ((Data!Y181*Data!$H181*$G181)/2000) * IF(AND(X$5="Particulate", ISNUMBER(Data!$O181)), (1-Data!$O181), 1) * IF(AND($K$3="Yes", ISNUMBER(Data!$Q181)), (1-Data!$Q181), 1))</f>
        <v>0</v>
      </c>
      <c r="Y181" s="3">
        <f>IF(OR(Data!Z181="", Data!$H181="", $G181=""), 0, ((Data!Z181*Data!$H181*$G181)/2000) * IF(AND(Y$5="Particulate", ISNUMBER(Data!$O181)), (1-Data!$O181), 1) * IF(AND($K$3="Yes", ISNUMBER(Data!$Q181)), (1-Data!$Q181), 1))</f>
        <v>0</v>
      </c>
      <c r="Z181" s="3">
        <f>IF(OR(Data!AA181="", Data!$H181="", $G181=""), 0, ((Data!AA181*Data!$H181*$G181)/2000) * IF(AND(Z$5="Particulate", ISNUMBER(Data!$O181)), (1-Data!$O181), 1) * IF(AND($K$3="Yes", ISNUMBER(Data!$Q181)), (1-Data!$Q181), 1))</f>
        <v>0</v>
      </c>
      <c r="AA181" s="3">
        <f>IF(OR(Data!AB181="", Data!$H181="", $G181=""), 0, ((Data!AB181*Data!$H181*$G181)/2000) * IF(AND(AA$5="Particulate", ISNUMBER(Data!$O181)), (1-Data!$O181), 1) * IF(AND($K$3="Yes", ISNUMBER(Data!$Q181)), (1-Data!$Q181), 1))</f>
        <v>0</v>
      </c>
      <c r="AB181" s="3">
        <f>IF(OR(Data!AC181="", Data!$H181="", $G181=""), 0, ((Data!AC181*Data!$H181*$G181)/2000) * IF(AND(AB$5="Particulate", ISNUMBER(Data!$O181)), (1-Data!$O181), 1) * IF(AND($K$3="Yes", ISNUMBER(Data!$Q181)), (1-Data!$Q181), 1))</f>
        <v>0</v>
      </c>
      <c r="AC181" s="3">
        <f>IF(OR(Data!AD181="", Data!$H181="", $G181=""), 0, ((Data!AD181*Data!$H181*$G181)/2000) * IF(AND(AC$5="Particulate", ISNUMBER(Data!$O181)), (1-Data!$O181), 1) * IF(AND($K$3="Yes", ISNUMBER(Data!$Q181)), (1-Data!$Q181), 1))</f>
        <v>0</v>
      </c>
      <c r="AD181" s="3">
        <f>IF(OR(Data!AE181="", Data!$H181="", $G181=""), 0, ((Data!AE181*Data!$H181*$G181)/2000) * IF(AND(AD$5="Particulate", ISNUMBER(Data!$O181)), (1-Data!$O181), 1) * IF(AND($K$3="Yes", ISNUMBER(Data!$Q181)), (1-Data!$Q181), 1))</f>
        <v>0</v>
      </c>
      <c r="AE181" s="3">
        <f>IF(OR(Data!AF181="", Data!$H181="", $G181=""), 0, ((Data!AF181*Data!$H181*$G181)/2000) * IF(AND(AE$5="Particulate", ISNUMBER(Data!$O181)), (1-Data!$O181), 1) * IF(AND($K$3="Yes", ISNUMBER(Data!$Q181)), (1-Data!$Q181), 1))</f>
        <v>0</v>
      </c>
      <c r="AF181" s="3">
        <f>IF(OR(Data!AG181="", Data!$H181="", $G181=""), 0, ((Data!AG181*Data!$H181*$G181)/2000) * IF(AND(AF$5="Particulate", ISNUMBER(Data!$O181)), (1-Data!$O181), 1) * IF(AND($K$3="Yes", ISNUMBER(Data!$Q181)), (1-Data!$Q181), 1))</f>
        <v>0</v>
      </c>
      <c r="AG181" s="3">
        <f>IF(OR(Data!AH181="", Data!$H181="", $G181=""), 0, ((Data!AH181*Data!$H181*$G181)/2000) * IF(AND(AG$5="Particulate", ISNUMBER(Data!$O181)), (1-Data!$O181), 1) * IF(AND($K$3="Yes", ISNUMBER(Data!$Q181)), (1-Data!$Q181), 1))</f>
        <v>0</v>
      </c>
      <c r="AH181" s="3">
        <f>IF(OR(Data!AI181="", Data!$H181="", $G181=""), 0, ((Data!AI181*Data!$H181*$G181)/2000) * IF(AND(AH$5="Particulate", ISNUMBER(Data!$O181)), (1-Data!$O181), 1) * IF(AND($K$3="Yes", ISNUMBER(Data!$Q181)), (1-Data!$Q181), 1))</f>
        <v>0</v>
      </c>
      <c r="AI181" s="3">
        <f>IF(OR(Data!AJ181="", Data!$H181="", $G181=""), 0, ((Data!AJ181*Data!$H181*$G181)/2000) * IF(AND(AI$5="Particulate", ISNUMBER(Data!$O181)), (1-Data!$O181), 1) * IF(AND($K$3="Yes", ISNUMBER(Data!$Q181)), (1-Data!$Q181), 1))</f>
        <v>0</v>
      </c>
      <c r="AJ181" s="3">
        <f>IF(OR(Data!AK181="", Data!$H181="", $G181=""), 0, ((Data!AK181*Data!$H181*$G181)/2000) * IF(AND(AJ$5="Particulate", ISNUMBER(Data!$O181)), (1-Data!$O181), 1) * IF(AND($K$3="Yes", ISNUMBER(Data!$Q181)), (1-Data!$Q181), 1))</f>
        <v>0</v>
      </c>
      <c r="AK181" s="3">
        <f>IF(OR(Data!AL181="", Data!$H181="", $G181=""), 0, ((Data!AL181*Data!$H181*$G181)/2000) * IF(AND(AK$5="Particulate", ISNUMBER(Data!$O181)), (1-Data!$O181), 1) * IF(AND($K$3="Yes", ISNUMBER(Data!$Q181)), (1-Data!$Q181), 1))</f>
        <v>0</v>
      </c>
      <c r="AL181" s="3">
        <f>IF(OR(Data!AM181="", Data!$H181="", $G181=""), 0, ((Data!AM181*Data!$H181*$G181)/2000) * IF(AND(AL$5="Particulate", ISNUMBER(Data!$O181)), (1-Data!$O181), 1) * IF(AND($K$3="Yes", ISNUMBER(Data!$Q181)), (1-Data!$Q181), 1))</f>
        <v>0</v>
      </c>
      <c r="AM181" s="3">
        <f>IF(OR(Data!AN181="", Data!$H181="", $G181=""), 0, ((Data!AN181*Data!$H181*$G181)/2000) * IF(AND(AM$5="Particulate", ISNUMBER(Data!$O181)), (1-Data!$O181), 1) * IF(AND($K$3="Yes", ISNUMBER(Data!$Q181)), (1-Data!$Q181), 1))</f>
        <v>0</v>
      </c>
      <c r="AN181" s="3">
        <f>IF(OR(Data!AO181="", Data!$H181="", $G181=""), 0, ((Data!AO181*Data!$H181*$G181)/2000) * IF(AND(AN$5="Particulate", ISNUMBER(Data!$O181)), (1-Data!$O181), 1) * IF(AND($K$3="Yes", ISNUMBER(Data!$Q181)), (1-Data!$Q181), 1))</f>
        <v>0</v>
      </c>
      <c r="AO181" s="3">
        <f>IF(OR(Data!AP181="", Data!$H181="", $G181=""), 0, ((Data!AP181*Data!$H181*$G181)/2000) * IF(AND(AO$5="Particulate", ISNUMBER(Data!$O181)), (1-Data!$O181), 1) * IF(AND($K$3="Yes", ISNUMBER(Data!$Q181)), (1-Data!$Q181), 1))</f>
        <v>0</v>
      </c>
      <c r="AP181" s="3">
        <f>IF(OR(Data!AQ181="", Data!$H181="", $G181=""), 0, ((Data!AQ181*Data!$H181*$G181)/2000) * IF(AND(AP$5="Particulate", ISNUMBER(Data!$O181)), (1-Data!$O181), 1) * IF(AND($K$3="Yes", ISNUMBER(Data!$Q181)), (1-Data!$Q181), 1))</f>
        <v>0</v>
      </c>
      <c r="AQ181" s="3">
        <f>IF(OR(Data!AR181="", Data!$H181="", $G181=""), 0, ((Data!AR181*Data!$H181*$G181)/2000) * IF(AND(AQ$5="Particulate", ISNUMBER(Data!$O181)), (1-Data!$O181), 1) * IF(AND($K$3="Yes", ISNUMBER(Data!$Q181)), (1-Data!$Q181), 1))</f>
        <v>0</v>
      </c>
      <c r="AR181" s="3">
        <f>IF(OR(Data!AS181="", Data!$H181="", $G181=""), 0, ((Data!AS181*Data!$H181*$G181)/2000) * IF(AND(AR$5="Particulate", ISNUMBER(Data!$O181)), (1-Data!$O181), 1) * IF(AND($K$3="Yes", ISNUMBER(Data!$Q181)), (1-Data!$Q181), 1))</f>
        <v>0</v>
      </c>
      <c r="AS181" s="3">
        <f>IF(OR(Data!AT181="", Data!$H181="", $G181=""), 0, ((Data!AT181*Data!$H181*$G181)/2000) * IF(AND(AS$5="Particulate", ISNUMBER(Data!$O181)), (1-Data!$O181), 1) * IF(AND($K$3="Yes", ISNUMBER(Data!$Q181)), (1-Data!$Q181), 1))</f>
        <v>0</v>
      </c>
      <c r="AT181" s="3">
        <f>IF(OR(Data!AU181="", Data!$H181="", $G181=""), 0, ((Data!AU181*Data!$H181*$G181)/2000) * IF(AND(AT$5="Particulate", ISNUMBER(Data!$O181)), (1-Data!$O181), 1) * IF(AND($K$3="Yes", ISNUMBER(Data!$Q181)), (1-Data!$Q181), 1))</f>
        <v>0</v>
      </c>
      <c r="AU181" s="3">
        <f>IF(OR(Data!AV181="", Data!$H181="", $G181=""), 0, ((Data!AV181*Data!$H181*$G181)/2000) * IF(AND(AU$5="Particulate", ISNUMBER(Data!$O181)), (1-Data!$O181), 1) * IF(AND($K$3="Yes", ISNUMBER(Data!$Q181)), (1-Data!$Q181), 1))</f>
        <v>0</v>
      </c>
      <c r="AV181" s="3">
        <f>IF(OR(Data!AW181="", Data!$H181="", $G181=""), 0, ((Data!AW181*Data!$H181*$G181)/2000) * IF(AND(AV$5="Particulate", ISNUMBER(Data!$O181)), (1-Data!$O181), 1) * IF(AND($K$3="Yes", ISNUMBER(Data!$Q181)), (1-Data!$Q181), 1))</f>
        <v>0</v>
      </c>
      <c r="AW181" s="3">
        <f>IF(OR(Data!AX181="", Data!$H181="", $G181=""), 0, ((Data!AX181*Data!$H181*$G181)/2000) * IF(AND(AW$5="Particulate", ISNUMBER(Data!$O181)), (1-Data!$O181), 1) * IF(AND($K$3="Yes", ISNUMBER(Data!$Q181)), (1-Data!$Q181), 1))</f>
        <v>0</v>
      </c>
      <c r="AX181" s="3">
        <f>IF(OR(Data!AY181="", Data!$H181="", $G181=""), 0, ((Data!AY181*Data!$H181*$G181)/2000) * IF(AND(AX$5="Particulate", ISNUMBER(Data!$O181)), (1-Data!$O181), 1) * IF(AND($K$3="Yes", ISNUMBER(Data!$Q181)), (1-Data!$Q181), 1))</f>
        <v>0</v>
      </c>
      <c r="AY181" s="3">
        <f>IF(OR(Data!AZ181="", Data!$H181="", $G181=""), 0, ((Data!AZ181*Data!$H181*$G181)/2000) * IF(AND(AY$5="Particulate", ISNUMBER(Data!$O181)), (1-Data!$O181), 1) * IF(AND($K$3="Yes", ISNUMBER(Data!$Q181)), (1-Data!$Q181), 1))</f>
        <v>0</v>
      </c>
      <c r="AZ181" s="3">
        <f>IF(OR(Data!BA181="", Data!$H181="", $G181=""), 0, ((Data!BA181*Data!$H181*$G181)/2000) * IF(AND(AZ$5="Particulate", ISNUMBER(Data!$O181)), (1-Data!$O181), 1) * IF(AND($K$3="Yes", ISNUMBER(Data!$Q181)), (1-Data!$Q181), 1))</f>
        <v>0</v>
      </c>
      <c r="BA181" s="3">
        <f>IF(OR(Data!BB181="", Data!$H181="", $G181=""), 0, ((Data!BB181*Data!$H181*$G181)/2000) * IF(AND(BA$5="Particulate", ISNUMBER(Data!$O181)), (1-Data!$O181), 1) * IF(AND($K$3="Yes", ISNUMBER(Data!$Q181)), (1-Data!$Q181), 1))</f>
        <v>0</v>
      </c>
      <c r="BB181" s="3">
        <f>IF(OR(Data!BC181="", Data!$H181="", $G181=""), 0, ((Data!BC181*Data!$H181*$G181)/2000) * IF(AND(BB$5="Particulate", ISNUMBER(Data!$O181)), (1-Data!$O181), 1) * IF(AND($K$3="Yes", ISNUMBER(Data!$Q181)), (1-Data!$Q181), 1))</f>
        <v>0</v>
      </c>
      <c r="BC181" s="3">
        <f>IF(OR(Data!BD181="", Data!$H181="", $G181=""), 0, ((Data!BD181*Data!$H181*$G181)/2000) * IF(AND(BC$5="Particulate", ISNUMBER(Data!$O181)), (1-Data!$O181), 1) * IF(AND($K$3="Yes", ISNUMBER(Data!$Q181)), (1-Data!$Q181), 1))</f>
        <v>0</v>
      </c>
      <c r="BD181" s="3">
        <f>IF(OR(Data!BE181="", Data!$H181="", $G181=""), 0, ((Data!BE181*Data!$H181*$G181)/2000) * IF(AND(BD$5="Particulate", ISNUMBER(Data!$O181)), (1-Data!$O181), 1) * IF(AND($K$3="Yes", ISNUMBER(Data!$Q181)), (1-Data!$Q181), 1))</f>
        <v>0</v>
      </c>
      <c r="BE181" s="3">
        <f>IF(OR(Data!BF181="", Data!$H181="", $G181=""), 0, ((Data!BF181*Data!$H181*$G181)/2000) * IF(AND(BE$5="Particulate", ISNUMBER(Data!$O181)), (1-Data!$O181), 1) * IF(AND($K$3="Yes", ISNUMBER(Data!$Q181)), (1-Data!$Q181), 1))</f>
        <v>0</v>
      </c>
      <c r="BF181" s="3">
        <f>IF(OR(Data!BG181="", Data!$H181="", $G181=""), 0, ((Data!BG181*Data!$H181*$G181)/2000) * IF(AND(BF$5="Particulate", ISNUMBER(Data!$O181)), (1-Data!$O181), 1) * IF(AND($K$3="Yes", ISNUMBER(Data!$Q181)), (1-Data!$Q181), 1))</f>
        <v>0</v>
      </c>
      <c r="BG181" s="3">
        <f>IF(OR(Data!BH181="", Data!$H181="", $G181=""), 0, ((Data!BH181*Data!$H181*$G181)/2000) * IF(AND(BG$5="Particulate", ISNUMBER(Data!$O181)), (1-Data!$O181), 1) * IF(AND($K$3="Yes", ISNUMBER(Data!$Q181)), (1-Data!$Q181), 1))</f>
        <v>0</v>
      </c>
      <c r="BH181" s="3">
        <f>IF(OR(Data!BI181="", Data!$H181="", $G181=""), 0, ((Data!BI181*Data!$H181*$G181)/2000) * IF(AND(BH$5="Particulate", ISNUMBER(Data!$O181)), (1-Data!$O181), 1) * IF(AND($K$3="Yes", ISNUMBER(Data!$Q181)), (1-Data!$Q181), 1))</f>
        <v>0</v>
      </c>
      <c r="BI181" s="3">
        <f>IF(OR(Data!BJ181="", Data!$H181="", $G181=""), 0, ((Data!BJ181*Data!$H181*$G181)/2000) * IF(AND(BI$5="Particulate", ISNUMBER(Data!$O181)), (1-Data!$O181), 1) * IF(AND($K$3="Yes", ISNUMBER(Data!$Q181)), (1-Data!$Q181), 1))</f>
        <v>0</v>
      </c>
      <c r="BJ181" s="3">
        <f>IF(OR(Data!BK181="", Data!$H181="", $G181=""), 0, ((Data!BK181*Data!$H181*$G181)/2000) * IF(AND(BJ$5="Particulate", ISNUMBER(Data!$O181)), (1-Data!$O181), 1) * IF(AND($K$3="Yes", ISNUMBER(Data!$Q181)), (1-Data!$Q181), 1))</f>
        <v>0</v>
      </c>
      <c r="BK181" s="3">
        <f>IF(OR(Data!BL181="", Data!$H181="", $G181=""), 0, ((Data!BL181*Data!$H181*$G181)/2000) * IF(AND(BK$5="Particulate", ISNUMBER(Data!$O181)), (1-Data!$O181), 1) * IF(AND($K$3="Yes", ISNUMBER(Data!$Q181)), (1-Data!$Q181), 1))</f>
        <v>0</v>
      </c>
      <c r="BL181" s="3">
        <f>IF(OR(Data!BM181="", Data!$H181="", $G181=""), 0, ((Data!BM181*Data!$H181*$G181)/2000) * IF(AND(BL$5="Particulate", ISNUMBER(Data!$O181)), (1-Data!$O181), 1) * IF(AND($K$3="Yes", ISNUMBER(Data!$Q181)), (1-Data!$Q181), 1))</f>
        <v>0</v>
      </c>
      <c r="BM181" s="3">
        <f>IF(OR(Data!BN181="", Data!$H181="", $G181=""), 0, ((Data!BN181*Data!$H181*$G181)/2000) * IF(AND(BM$5="Particulate", ISNUMBER(Data!$O181)), (1-Data!$O181), 1) * IF(AND($K$3="Yes", ISNUMBER(Data!$Q181)), (1-Data!$Q181), 1))</f>
        <v>0</v>
      </c>
      <c r="BN181" s="3">
        <f>IF(OR(Data!BO181="", Data!$H181="", $G181=""), 0, ((Data!BO181*Data!$H181*$G181)/2000) * IF(AND(BN$5="Particulate", ISNUMBER(Data!$O181)), (1-Data!$O181), 1) * IF(AND($K$3="Yes", ISNUMBER(Data!$Q181)), (1-Data!$Q181), 1))</f>
        <v>0</v>
      </c>
      <c r="BO181" s="3">
        <f>IF(OR(Data!BP181="", Data!$H181="", $G181=""), 0, ((Data!BP181*Data!$H181*$G181)/2000) * IF(AND(BO$5="Particulate", ISNUMBER(Data!$O181)), (1-Data!$O181), 1) * IF(AND($K$3="Yes", ISNUMBER(Data!$Q181)), (1-Data!$Q181), 1))</f>
        <v>0</v>
      </c>
      <c r="BP181" s="3">
        <f>IF(OR(Data!BQ181="", Data!$H181="", $G181=""), 0, ((Data!BQ181*Data!$H181*$G181)/2000) * IF(AND(BP$5="Particulate", ISNUMBER(Data!$O181)), (1-Data!$O181), 1) * IF(AND($K$3="Yes", ISNUMBER(Data!$Q181)), (1-Data!$Q181), 1))</f>
        <v>0</v>
      </c>
      <c r="BQ181" s="3">
        <f>IF(OR(Data!BR181="", Data!$H181="", $G181=""), 0, ((Data!BR181*Data!$H181*$G181)/2000) * IF(AND(BQ$5="Particulate", ISNUMBER(Data!$O181)), (1-Data!$O181), 1) * IF(AND($K$3="Yes", ISNUMBER(Data!$Q181)), (1-Data!$Q181), 1))</f>
        <v>0</v>
      </c>
      <c r="BR181" s="3">
        <f>IF(OR(Data!BS181="", Data!$H181="", $G181=""), 0, ((Data!BS181*Data!$H181*$G181)/2000) * IF(AND(BR$5="Particulate", ISNUMBER(Data!$O181)), (1-Data!$O181), 1) * IF(AND($K$3="Yes", ISNUMBER(Data!$Q181)), (1-Data!$Q181), 1))</f>
        <v>0</v>
      </c>
      <c r="BS181" s="3">
        <f>IF(OR(Data!BT181="", Data!$H181="", $G181=""), 0, ((Data!BT181*Data!$H181*$G181)/2000) * IF(AND(BS$5="Particulate", ISNUMBER(Data!$O181)), (1-Data!$O181), 1) * IF(AND($K$3="Yes", ISNUMBER(Data!$Q181)), (1-Data!$Q181), 1))</f>
        <v>0</v>
      </c>
      <c r="BT181" s="3">
        <f>IF(OR(Data!BU181="", Data!$H181="", $G181=""), 0, ((Data!BU181*Data!$H181*$G181)/2000) * IF(AND(BT$5="Particulate", ISNUMBER(Data!$O181)), (1-Data!$O181), 1) * IF(AND($K$3="Yes", ISNUMBER(Data!$Q181)), (1-Data!$Q181), 1))</f>
        <v>0</v>
      </c>
      <c r="BU181" s="3">
        <f>IF(OR(Data!BV181="", Data!$H181="", $G181=""), 0, ((Data!BV181*Data!$H181*$G181)/2000) * IF(AND(BU$5="Particulate", ISNUMBER(Data!$O181)), (1-Data!$O181), 1) * IF(AND($K$3="Yes", ISNUMBER(Data!$Q181)), (1-Data!$Q181), 1))</f>
        <v>0</v>
      </c>
      <c r="BV181" s="3">
        <f>IF(OR(Data!BW181="", Data!$H181="", $G181=""), 0, ((Data!BW181*Data!$H181*$G181)/2000) * IF(AND(BV$5="Particulate", ISNUMBER(Data!$O181)), (1-Data!$O181), 1) * IF(AND($K$3="Yes", ISNUMBER(Data!$Q181)), (1-Data!$Q181), 1))</f>
        <v>0</v>
      </c>
      <c r="BW181" s="3">
        <f>IF(OR(Data!BX181="", Data!$H181="", $G181=""), 0, ((Data!BX181*Data!$H181*$G181)/2000) * IF(AND(BW$5="Particulate", ISNUMBER(Data!$O181)), (1-Data!$O181), 1) * IF(AND($K$3="Yes", ISNUMBER(Data!$Q181)), (1-Data!$Q181), 1))</f>
        <v>0</v>
      </c>
      <c r="BX181" s="3">
        <f>IF(OR(Data!BY181="", Data!$H181="", $G181=""), 0, ((Data!BY181*Data!$H181*$G181)/2000) * IF(AND(BX$5="Particulate", ISNUMBER(Data!$O181)), (1-Data!$O181), 1) * IF(AND($K$3="Yes", ISNUMBER(Data!$Q181)), (1-Data!$Q181), 1))</f>
        <v>0</v>
      </c>
      <c r="BY181" s="3">
        <f>IF(OR(Data!BZ181="", Data!$H181="", $G181=""), 0, ((Data!BZ181*Data!$H181*$G181)/2000) * IF(AND(BY$5="Particulate", ISNUMBER(Data!$O181)), (1-Data!$O181), 1) * IF(AND($K$3="Yes", ISNUMBER(Data!$Q181)), (1-Data!$Q181), 1))</f>
        <v>0</v>
      </c>
      <c r="BZ181" s="3">
        <f>IF(OR(Data!CA181="", Data!$H181="", $G181=""), 0, ((Data!CA181*Data!$H181*$G181)/2000) * IF(AND(BZ$5="Particulate", ISNUMBER(Data!$O181)), (1-Data!$O181), 1) * IF(AND($K$3="Yes", ISNUMBER(Data!$Q181)), (1-Data!$Q181), 1))</f>
        <v>0</v>
      </c>
    </row>
    <row r="182" spans="1:78" x14ac:dyDescent="0.25">
      <c r="A182" s="347">
        <f>Data!A182</f>
        <v>174</v>
      </c>
      <c r="B182" s="108">
        <f>Data!B182</f>
        <v>0</v>
      </c>
      <c r="C182" s="108">
        <f>Data!C182</f>
        <v>0</v>
      </c>
      <c r="D182" s="108">
        <f>Data!D182</f>
        <v>0</v>
      </c>
      <c r="E182" s="108">
        <f>Data!E182</f>
        <v>0</v>
      </c>
      <c r="F182" s="108">
        <f>Data!F182</f>
        <v>0</v>
      </c>
      <c r="G182" s="189"/>
      <c r="Q182" s="365">
        <f>IF(ISNUMBER(Data!$K182), (Data!$K182*$G182)/2000, IF(AND(ISNUMBER(Data!$H182), ISNUMBER(Data!$I182)), (Data!$H182*Data!$I182*$G182)/2000, 0))</f>
        <v>0</v>
      </c>
      <c r="R182" s="17">
        <f>IF(ISNUMBER(Data!$L182), (Data!$L182*$G182)/2000, IF(AND(ISNUMBER(Data!$H182), ISNUMBER(Data!$J182)), (Data!$H182*Data!$J182*$G182)/2000, 0)) * IF(ISNUMBER(Data!$O182), 1-Data!$O182, 1) * IF(AND($K$3="yes",ISNUMBER(Data!$Q182)),(1-Data!$Q182),1)</f>
        <v>0</v>
      </c>
      <c r="S182" s="3">
        <f>IF(OR(Data!T182="", Data!$H182="", $G182=""), 0, ((Data!T182*Data!$H182*$G182)/2000) * IF(AND(S$5="Particulate", ISNUMBER(Data!$O182)), (1-Data!$O182), 1) * IF(AND($K$3="Yes", ISNUMBER(Data!$Q182)), (1-Data!$Q182), 1))</f>
        <v>0</v>
      </c>
      <c r="T182" s="3">
        <f>IF(OR(Data!U182="", Data!$H182="", $G182=""), 0, ((Data!U182*Data!$H182*$G182)/2000) * IF(AND(T$5="Particulate", ISNUMBER(Data!$O182)), (1-Data!$O182), 1) * IF(AND($K$3="Yes", ISNUMBER(Data!$Q182)), (1-Data!$Q182), 1))</f>
        <v>0</v>
      </c>
      <c r="U182" s="3">
        <f>IF(OR(Data!V182="", Data!$H182="", $G182=""), 0, ((Data!V182*Data!$H182*$G182)/2000) * IF(AND(U$5="Particulate", ISNUMBER(Data!$O182)), (1-Data!$O182), 1) * IF(AND($K$3="Yes", ISNUMBER(Data!$Q182)), (1-Data!$Q182), 1))</f>
        <v>0</v>
      </c>
      <c r="V182" s="3">
        <f>IF(OR(Data!W182="", Data!$H182="", $G182=""), 0, ((Data!W182*Data!$H182*$G182)/2000) * IF(AND(V$5="Particulate", ISNUMBER(Data!$O182)), (1-Data!$O182), 1) * IF(AND($K$3="Yes", ISNUMBER(Data!$Q182)), (1-Data!$Q182), 1))</f>
        <v>0</v>
      </c>
      <c r="W182" s="3">
        <f>IF(OR(Data!X182="", Data!$H182="", $G182=""), 0, ((Data!X182*Data!$H182*$G182)/2000) * IF(AND(W$5="Particulate", ISNUMBER(Data!$O182)), (1-Data!$O182), 1) * IF(AND($K$3="Yes", ISNUMBER(Data!$Q182)), (1-Data!$Q182), 1))</f>
        <v>0</v>
      </c>
      <c r="X182" s="3">
        <f>IF(OR(Data!Y182="", Data!$H182="", $G182=""), 0, ((Data!Y182*Data!$H182*$G182)/2000) * IF(AND(X$5="Particulate", ISNUMBER(Data!$O182)), (1-Data!$O182), 1) * IF(AND($K$3="Yes", ISNUMBER(Data!$Q182)), (1-Data!$Q182), 1))</f>
        <v>0</v>
      </c>
      <c r="Y182" s="3">
        <f>IF(OR(Data!Z182="", Data!$H182="", $G182=""), 0, ((Data!Z182*Data!$H182*$G182)/2000) * IF(AND(Y$5="Particulate", ISNUMBER(Data!$O182)), (1-Data!$O182), 1) * IF(AND($K$3="Yes", ISNUMBER(Data!$Q182)), (1-Data!$Q182), 1))</f>
        <v>0</v>
      </c>
      <c r="Z182" s="3">
        <f>IF(OR(Data!AA182="", Data!$H182="", $G182=""), 0, ((Data!AA182*Data!$H182*$G182)/2000) * IF(AND(Z$5="Particulate", ISNUMBER(Data!$O182)), (1-Data!$O182), 1) * IF(AND($K$3="Yes", ISNUMBER(Data!$Q182)), (1-Data!$Q182), 1))</f>
        <v>0</v>
      </c>
      <c r="AA182" s="3">
        <f>IF(OR(Data!AB182="", Data!$H182="", $G182=""), 0, ((Data!AB182*Data!$H182*$G182)/2000) * IF(AND(AA$5="Particulate", ISNUMBER(Data!$O182)), (1-Data!$O182), 1) * IF(AND($K$3="Yes", ISNUMBER(Data!$Q182)), (1-Data!$Q182), 1))</f>
        <v>0</v>
      </c>
      <c r="AB182" s="3">
        <f>IF(OR(Data!AC182="", Data!$H182="", $G182=""), 0, ((Data!AC182*Data!$H182*$G182)/2000) * IF(AND(AB$5="Particulate", ISNUMBER(Data!$O182)), (1-Data!$O182), 1) * IF(AND($K$3="Yes", ISNUMBER(Data!$Q182)), (1-Data!$Q182), 1))</f>
        <v>0</v>
      </c>
      <c r="AC182" s="3">
        <f>IF(OR(Data!AD182="", Data!$H182="", $G182=""), 0, ((Data!AD182*Data!$H182*$G182)/2000) * IF(AND(AC$5="Particulate", ISNUMBER(Data!$O182)), (1-Data!$O182), 1) * IF(AND($K$3="Yes", ISNUMBER(Data!$Q182)), (1-Data!$Q182), 1))</f>
        <v>0</v>
      </c>
      <c r="AD182" s="3">
        <f>IF(OR(Data!AE182="", Data!$H182="", $G182=""), 0, ((Data!AE182*Data!$H182*$G182)/2000) * IF(AND(AD$5="Particulate", ISNUMBER(Data!$O182)), (1-Data!$O182), 1) * IF(AND($K$3="Yes", ISNUMBER(Data!$Q182)), (1-Data!$Q182), 1))</f>
        <v>0</v>
      </c>
      <c r="AE182" s="3">
        <f>IF(OR(Data!AF182="", Data!$H182="", $G182=""), 0, ((Data!AF182*Data!$H182*$G182)/2000) * IF(AND(AE$5="Particulate", ISNUMBER(Data!$O182)), (1-Data!$O182), 1) * IF(AND($K$3="Yes", ISNUMBER(Data!$Q182)), (1-Data!$Q182), 1))</f>
        <v>0</v>
      </c>
      <c r="AF182" s="3">
        <f>IF(OR(Data!AG182="", Data!$H182="", $G182=""), 0, ((Data!AG182*Data!$H182*$G182)/2000) * IF(AND(AF$5="Particulate", ISNUMBER(Data!$O182)), (1-Data!$O182), 1) * IF(AND($K$3="Yes", ISNUMBER(Data!$Q182)), (1-Data!$Q182), 1))</f>
        <v>0</v>
      </c>
      <c r="AG182" s="3">
        <f>IF(OR(Data!AH182="", Data!$H182="", $G182=""), 0, ((Data!AH182*Data!$H182*$G182)/2000) * IF(AND(AG$5="Particulate", ISNUMBER(Data!$O182)), (1-Data!$O182), 1) * IF(AND($K$3="Yes", ISNUMBER(Data!$Q182)), (1-Data!$Q182), 1))</f>
        <v>0</v>
      </c>
      <c r="AH182" s="3">
        <f>IF(OR(Data!AI182="", Data!$H182="", $G182=""), 0, ((Data!AI182*Data!$H182*$G182)/2000) * IF(AND(AH$5="Particulate", ISNUMBER(Data!$O182)), (1-Data!$O182), 1) * IF(AND($K$3="Yes", ISNUMBER(Data!$Q182)), (1-Data!$Q182), 1))</f>
        <v>0</v>
      </c>
      <c r="AI182" s="3">
        <f>IF(OR(Data!AJ182="", Data!$H182="", $G182=""), 0, ((Data!AJ182*Data!$H182*$G182)/2000) * IF(AND(AI$5="Particulate", ISNUMBER(Data!$O182)), (1-Data!$O182), 1) * IF(AND($K$3="Yes", ISNUMBER(Data!$Q182)), (1-Data!$Q182), 1))</f>
        <v>0</v>
      </c>
      <c r="AJ182" s="3">
        <f>IF(OR(Data!AK182="", Data!$H182="", $G182=""), 0, ((Data!AK182*Data!$H182*$G182)/2000) * IF(AND(AJ$5="Particulate", ISNUMBER(Data!$O182)), (1-Data!$O182), 1) * IF(AND($K$3="Yes", ISNUMBER(Data!$Q182)), (1-Data!$Q182), 1))</f>
        <v>0</v>
      </c>
      <c r="AK182" s="3">
        <f>IF(OR(Data!AL182="", Data!$H182="", $G182=""), 0, ((Data!AL182*Data!$H182*$G182)/2000) * IF(AND(AK$5="Particulate", ISNUMBER(Data!$O182)), (1-Data!$O182), 1) * IF(AND($K$3="Yes", ISNUMBER(Data!$Q182)), (1-Data!$Q182), 1))</f>
        <v>0</v>
      </c>
      <c r="AL182" s="3">
        <f>IF(OR(Data!AM182="", Data!$H182="", $G182=""), 0, ((Data!AM182*Data!$H182*$G182)/2000) * IF(AND(AL$5="Particulate", ISNUMBER(Data!$O182)), (1-Data!$O182), 1) * IF(AND($K$3="Yes", ISNUMBER(Data!$Q182)), (1-Data!$Q182), 1))</f>
        <v>0</v>
      </c>
      <c r="AM182" s="3">
        <f>IF(OR(Data!AN182="", Data!$H182="", $G182=""), 0, ((Data!AN182*Data!$H182*$G182)/2000) * IF(AND(AM$5="Particulate", ISNUMBER(Data!$O182)), (1-Data!$O182), 1) * IF(AND($K$3="Yes", ISNUMBER(Data!$Q182)), (1-Data!$Q182), 1))</f>
        <v>0</v>
      </c>
      <c r="AN182" s="3">
        <f>IF(OR(Data!AO182="", Data!$H182="", $G182=""), 0, ((Data!AO182*Data!$H182*$G182)/2000) * IF(AND(AN$5="Particulate", ISNUMBER(Data!$O182)), (1-Data!$O182), 1) * IF(AND($K$3="Yes", ISNUMBER(Data!$Q182)), (1-Data!$Q182), 1))</f>
        <v>0</v>
      </c>
      <c r="AO182" s="3">
        <f>IF(OR(Data!AP182="", Data!$H182="", $G182=""), 0, ((Data!AP182*Data!$H182*$G182)/2000) * IF(AND(AO$5="Particulate", ISNUMBER(Data!$O182)), (1-Data!$O182), 1) * IF(AND($K$3="Yes", ISNUMBER(Data!$Q182)), (1-Data!$Q182), 1))</f>
        <v>0</v>
      </c>
      <c r="AP182" s="3">
        <f>IF(OR(Data!AQ182="", Data!$H182="", $G182=""), 0, ((Data!AQ182*Data!$H182*$G182)/2000) * IF(AND(AP$5="Particulate", ISNUMBER(Data!$O182)), (1-Data!$O182), 1) * IF(AND($K$3="Yes", ISNUMBER(Data!$Q182)), (1-Data!$Q182), 1))</f>
        <v>0</v>
      </c>
      <c r="AQ182" s="3">
        <f>IF(OR(Data!AR182="", Data!$H182="", $G182=""), 0, ((Data!AR182*Data!$H182*$G182)/2000) * IF(AND(AQ$5="Particulate", ISNUMBER(Data!$O182)), (1-Data!$O182), 1) * IF(AND($K$3="Yes", ISNUMBER(Data!$Q182)), (1-Data!$Q182), 1))</f>
        <v>0</v>
      </c>
      <c r="AR182" s="3">
        <f>IF(OR(Data!AS182="", Data!$H182="", $G182=""), 0, ((Data!AS182*Data!$H182*$G182)/2000) * IF(AND(AR$5="Particulate", ISNUMBER(Data!$O182)), (1-Data!$O182), 1) * IF(AND($K$3="Yes", ISNUMBER(Data!$Q182)), (1-Data!$Q182), 1))</f>
        <v>0</v>
      </c>
      <c r="AS182" s="3">
        <f>IF(OR(Data!AT182="", Data!$H182="", $G182=""), 0, ((Data!AT182*Data!$H182*$G182)/2000) * IF(AND(AS$5="Particulate", ISNUMBER(Data!$O182)), (1-Data!$O182), 1) * IF(AND($K$3="Yes", ISNUMBER(Data!$Q182)), (1-Data!$Q182), 1))</f>
        <v>0</v>
      </c>
      <c r="AT182" s="3">
        <f>IF(OR(Data!AU182="", Data!$H182="", $G182=""), 0, ((Data!AU182*Data!$H182*$G182)/2000) * IF(AND(AT$5="Particulate", ISNUMBER(Data!$O182)), (1-Data!$O182), 1) * IF(AND($K$3="Yes", ISNUMBER(Data!$Q182)), (1-Data!$Q182), 1))</f>
        <v>0</v>
      </c>
      <c r="AU182" s="3">
        <f>IF(OR(Data!AV182="", Data!$H182="", $G182=""), 0, ((Data!AV182*Data!$H182*$G182)/2000) * IF(AND(AU$5="Particulate", ISNUMBER(Data!$O182)), (1-Data!$O182), 1) * IF(AND($K$3="Yes", ISNUMBER(Data!$Q182)), (1-Data!$Q182), 1))</f>
        <v>0</v>
      </c>
      <c r="AV182" s="3">
        <f>IF(OR(Data!AW182="", Data!$H182="", $G182=""), 0, ((Data!AW182*Data!$H182*$G182)/2000) * IF(AND(AV$5="Particulate", ISNUMBER(Data!$O182)), (1-Data!$O182), 1) * IF(AND($K$3="Yes", ISNUMBER(Data!$Q182)), (1-Data!$Q182), 1))</f>
        <v>0</v>
      </c>
      <c r="AW182" s="3">
        <f>IF(OR(Data!AX182="", Data!$H182="", $G182=""), 0, ((Data!AX182*Data!$H182*$G182)/2000) * IF(AND(AW$5="Particulate", ISNUMBER(Data!$O182)), (1-Data!$O182), 1) * IF(AND($K$3="Yes", ISNUMBER(Data!$Q182)), (1-Data!$Q182), 1))</f>
        <v>0</v>
      </c>
      <c r="AX182" s="3">
        <f>IF(OR(Data!AY182="", Data!$H182="", $G182=""), 0, ((Data!AY182*Data!$H182*$G182)/2000) * IF(AND(AX$5="Particulate", ISNUMBER(Data!$O182)), (1-Data!$O182), 1) * IF(AND($K$3="Yes", ISNUMBER(Data!$Q182)), (1-Data!$Q182), 1))</f>
        <v>0</v>
      </c>
      <c r="AY182" s="3">
        <f>IF(OR(Data!AZ182="", Data!$H182="", $G182=""), 0, ((Data!AZ182*Data!$H182*$G182)/2000) * IF(AND(AY$5="Particulate", ISNUMBER(Data!$O182)), (1-Data!$O182), 1) * IF(AND($K$3="Yes", ISNUMBER(Data!$Q182)), (1-Data!$Q182), 1))</f>
        <v>0</v>
      </c>
      <c r="AZ182" s="3">
        <f>IF(OR(Data!BA182="", Data!$H182="", $G182=""), 0, ((Data!BA182*Data!$H182*$G182)/2000) * IF(AND(AZ$5="Particulate", ISNUMBER(Data!$O182)), (1-Data!$O182), 1) * IF(AND($K$3="Yes", ISNUMBER(Data!$Q182)), (1-Data!$Q182), 1))</f>
        <v>0</v>
      </c>
      <c r="BA182" s="3">
        <f>IF(OR(Data!BB182="", Data!$H182="", $G182=""), 0, ((Data!BB182*Data!$H182*$G182)/2000) * IF(AND(BA$5="Particulate", ISNUMBER(Data!$O182)), (1-Data!$O182), 1) * IF(AND($K$3="Yes", ISNUMBER(Data!$Q182)), (1-Data!$Q182), 1))</f>
        <v>0</v>
      </c>
      <c r="BB182" s="3">
        <f>IF(OR(Data!BC182="", Data!$H182="", $G182=""), 0, ((Data!BC182*Data!$H182*$G182)/2000) * IF(AND(BB$5="Particulate", ISNUMBER(Data!$O182)), (1-Data!$O182), 1) * IF(AND($K$3="Yes", ISNUMBER(Data!$Q182)), (1-Data!$Q182), 1))</f>
        <v>0</v>
      </c>
      <c r="BC182" s="3">
        <f>IF(OR(Data!BD182="", Data!$H182="", $G182=""), 0, ((Data!BD182*Data!$H182*$G182)/2000) * IF(AND(BC$5="Particulate", ISNUMBER(Data!$O182)), (1-Data!$O182), 1) * IF(AND($K$3="Yes", ISNUMBER(Data!$Q182)), (1-Data!$Q182), 1))</f>
        <v>0</v>
      </c>
      <c r="BD182" s="3">
        <f>IF(OR(Data!BE182="", Data!$H182="", $G182=""), 0, ((Data!BE182*Data!$H182*$G182)/2000) * IF(AND(BD$5="Particulate", ISNUMBER(Data!$O182)), (1-Data!$O182), 1) * IF(AND($K$3="Yes", ISNUMBER(Data!$Q182)), (1-Data!$Q182), 1))</f>
        <v>0</v>
      </c>
      <c r="BE182" s="3">
        <f>IF(OR(Data!BF182="", Data!$H182="", $G182=""), 0, ((Data!BF182*Data!$H182*$G182)/2000) * IF(AND(BE$5="Particulate", ISNUMBER(Data!$O182)), (1-Data!$O182), 1) * IF(AND($K$3="Yes", ISNUMBER(Data!$Q182)), (1-Data!$Q182), 1))</f>
        <v>0</v>
      </c>
      <c r="BF182" s="3">
        <f>IF(OR(Data!BG182="", Data!$H182="", $G182=""), 0, ((Data!BG182*Data!$H182*$G182)/2000) * IF(AND(BF$5="Particulate", ISNUMBER(Data!$O182)), (1-Data!$O182), 1) * IF(AND($K$3="Yes", ISNUMBER(Data!$Q182)), (1-Data!$Q182), 1))</f>
        <v>0</v>
      </c>
      <c r="BG182" s="3">
        <f>IF(OR(Data!BH182="", Data!$H182="", $G182=""), 0, ((Data!BH182*Data!$H182*$G182)/2000) * IF(AND(BG$5="Particulate", ISNUMBER(Data!$O182)), (1-Data!$O182), 1) * IF(AND($K$3="Yes", ISNUMBER(Data!$Q182)), (1-Data!$Q182), 1))</f>
        <v>0</v>
      </c>
      <c r="BH182" s="3">
        <f>IF(OR(Data!BI182="", Data!$H182="", $G182=""), 0, ((Data!BI182*Data!$H182*$G182)/2000) * IF(AND(BH$5="Particulate", ISNUMBER(Data!$O182)), (1-Data!$O182), 1) * IF(AND($K$3="Yes", ISNUMBER(Data!$Q182)), (1-Data!$Q182), 1))</f>
        <v>0</v>
      </c>
      <c r="BI182" s="3">
        <f>IF(OR(Data!BJ182="", Data!$H182="", $G182=""), 0, ((Data!BJ182*Data!$H182*$G182)/2000) * IF(AND(BI$5="Particulate", ISNUMBER(Data!$O182)), (1-Data!$O182), 1) * IF(AND($K$3="Yes", ISNUMBER(Data!$Q182)), (1-Data!$Q182), 1))</f>
        <v>0</v>
      </c>
      <c r="BJ182" s="3">
        <f>IF(OR(Data!BK182="", Data!$H182="", $G182=""), 0, ((Data!BK182*Data!$H182*$G182)/2000) * IF(AND(BJ$5="Particulate", ISNUMBER(Data!$O182)), (1-Data!$O182), 1) * IF(AND($K$3="Yes", ISNUMBER(Data!$Q182)), (1-Data!$Q182), 1))</f>
        <v>0</v>
      </c>
      <c r="BK182" s="3">
        <f>IF(OR(Data!BL182="", Data!$H182="", $G182=""), 0, ((Data!BL182*Data!$H182*$G182)/2000) * IF(AND(BK$5="Particulate", ISNUMBER(Data!$O182)), (1-Data!$O182), 1) * IF(AND($K$3="Yes", ISNUMBER(Data!$Q182)), (1-Data!$Q182), 1))</f>
        <v>0</v>
      </c>
      <c r="BL182" s="3">
        <f>IF(OR(Data!BM182="", Data!$H182="", $G182=""), 0, ((Data!BM182*Data!$H182*$G182)/2000) * IF(AND(BL$5="Particulate", ISNUMBER(Data!$O182)), (1-Data!$O182), 1) * IF(AND($K$3="Yes", ISNUMBER(Data!$Q182)), (1-Data!$Q182), 1))</f>
        <v>0</v>
      </c>
      <c r="BM182" s="3">
        <f>IF(OR(Data!BN182="", Data!$H182="", $G182=""), 0, ((Data!BN182*Data!$H182*$G182)/2000) * IF(AND(BM$5="Particulate", ISNUMBER(Data!$O182)), (1-Data!$O182), 1) * IF(AND($K$3="Yes", ISNUMBER(Data!$Q182)), (1-Data!$Q182), 1))</f>
        <v>0</v>
      </c>
      <c r="BN182" s="3">
        <f>IF(OR(Data!BO182="", Data!$H182="", $G182=""), 0, ((Data!BO182*Data!$H182*$G182)/2000) * IF(AND(BN$5="Particulate", ISNUMBER(Data!$O182)), (1-Data!$O182), 1) * IF(AND($K$3="Yes", ISNUMBER(Data!$Q182)), (1-Data!$Q182), 1))</f>
        <v>0</v>
      </c>
      <c r="BO182" s="3">
        <f>IF(OR(Data!BP182="", Data!$H182="", $G182=""), 0, ((Data!BP182*Data!$H182*$G182)/2000) * IF(AND(BO$5="Particulate", ISNUMBER(Data!$O182)), (1-Data!$O182), 1) * IF(AND($K$3="Yes", ISNUMBER(Data!$Q182)), (1-Data!$Q182), 1))</f>
        <v>0</v>
      </c>
      <c r="BP182" s="3">
        <f>IF(OR(Data!BQ182="", Data!$H182="", $G182=""), 0, ((Data!BQ182*Data!$H182*$G182)/2000) * IF(AND(BP$5="Particulate", ISNUMBER(Data!$O182)), (1-Data!$O182), 1) * IF(AND($K$3="Yes", ISNUMBER(Data!$Q182)), (1-Data!$Q182), 1))</f>
        <v>0</v>
      </c>
      <c r="BQ182" s="3">
        <f>IF(OR(Data!BR182="", Data!$H182="", $G182=""), 0, ((Data!BR182*Data!$H182*$G182)/2000) * IF(AND(BQ$5="Particulate", ISNUMBER(Data!$O182)), (1-Data!$O182), 1) * IF(AND($K$3="Yes", ISNUMBER(Data!$Q182)), (1-Data!$Q182), 1))</f>
        <v>0</v>
      </c>
      <c r="BR182" s="3">
        <f>IF(OR(Data!BS182="", Data!$H182="", $G182=""), 0, ((Data!BS182*Data!$H182*$G182)/2000) * IF(AND(BR$5="Particulate", ISNUMBER(Data!$O182)), (1-Data!$O182), 1) * IF(AND($K$3="Yes", ISNUMBER(Data!$Q182)), (1-Data!$Q182), 1))</f>
        <v>0</v>
      </c>
      <c r="BS182" s="3">
        <f>IF(OR(Data!BT182="", Data!$H182="", $G182=""), 0, ((Data!BT182*Data!$H182*$G182)/2000) * IF(AND(BS$5="Particulate", ISNUMBER(Data!$O182)), (1-Data!$O182), 1) * IF(AND($K$3="Yes", ISNUMBER(Data!$Q182)), (1-Data!$Q182), 1))</f>
        <v>0</v>
      </c>
      <c r="BT182" s="3">
        <f>IF(OR(Data!BU182="", Data!$H182="", $G182=""), 0, ((Data!BU182*Data!$H182*$G182)/2000) * IF(AND(BT$5="Particulate", ISNUMBER(Data!$O182)), (1-Data!$O182), 1) * IF(AND($K$3="Yes", ISNUMBER(Data!$Q182)), (1-Data!$Q182), 1))</f>
        <v>0</v>
      </c>
      <c r="BU182" s="3">
        <f>IF(OR(Data!BV182="", Data!$H182="", $G182=""), 0, ((Data!BV182*Data!$H182*$G182)/2000) * IF(AND(BU$5="Particulate", ISNUMBER(Data!$O182)), (1-Data!$O182), 1) * IF(AND($K$3="Yes", ISNUMBER(Data!$Q182)), (1-Data!$Q182), 1))</f>
        <v>0</v>
      </c>
      <c r="BV182" s="3">
        <f>IF(OR(Data!BW182="", Data!$H182="", $G182=""), 0, ((Data!BW182*Data!$H182*$G182)/2000) * IF(AND(BV$5="Particulate", ISNUMBER(Data!$O182)), (1-Data!$O182), 1) * IF(AND($K$3="Yes", ISNUMBER(Data!$Q182)), (1-Data!$Q182), 1))</f>
        <v>0</v>
      </c>
      <c r="BW182" s="3">
        <f>IF(OR(Data!BX182="", Data!$H182="", $G182=""), 0, ((Data!BX182*Data!$H182*$G182)/2000) * IF(AND(BW$5="Particulate", ISNUMBER(Data!$O182)), (1-Data!$O182), 1) * IF(AND($K$3="Yes", ISNUMBER(Data!$Q182)), (1-Data!$Q182), 1))</f>
        <v>0</v>
      </c>
      <c r="BX182" s="3">
        <f>IF(OR(Data!BY182="", Data!$H182="", $G182=""), 0, ((Data!BY182*Data!$H182*$G182)/2000) * IF(AND(BX$5="Particulate", ISNUMBER(Data!$O182)), (1-Data!$O182), 1) * IF(AND($K$3="Yes", ISNUMBER(Data!$Q182)), (1-Data!$Q182), 1))</f>
        <v>0</v>
      </c>
      <c r="BY182" s="3">
        <f>IF(OR(Data!BZ182="", Data!$H182="", $G182=""), 0, ((Data!BZ182*Data!$H182*$G182)/2000) * IF(AND(BY$5="Particulate", ISNUMBER(Data!$O182)), (1-Data!$O182), 1) * IF(AND($K$3="Yes", ISNUMBER(Data!$Q182)), (1-Data!$Q182), 1))</f>
        <v>0</v>
      </c>
      <c r="BZ182" s="3">
        <f>IF(OR(Data!CA182="", Data!$H182="", $G182=""), 0, ((Data!CA182*Data!$H182*$G182)/2000) * IF(AND(BZ$5="Particulate", ISNUMBER(Data!$O182)), (1-Data!$O182), 1) * IF(AND($K$3="Yes", ISNUMBER(Data!$Q182)), (1-Data!$Q182), 1))</f>
        <v>0</v>
      </c>
    </row>
    <row r="183" spans="1:78" x14ac:dyDescent="0.25">
      <c r="A183" s="347">
        <f>Data!A183</f>
        <v>175</v>
      </c>
      <c r="B183" s="108">
        <f>Data!B183</f>
        <v>0</v>
      </c>
      <c r="C183" s="108">
        <f>Data!C183</f>
        <v>0</v>
      </c>
      <c r="D183" s="108">
        <f>Data!D183</f>
        <v>0</v>
      </c>
      <c r="E183" s="108">
        <f>Data!E183</f>
        <v>0</v>
      </c>
      <c r="F183" s="108">
        <f>Data!F183</f>
        <v>0</v>
      </c>
      <c r="G183" s="189"/>
      <c r="Q183" s="365">
        <f>IF(ISNUMBER(Data!$K183), (Data!$K183*$G183)/2000, IF(AND(ISNUMBER(Data!$H183), ISNUMBER(Data!$I183)), (Data!$H183*Data!$I183*$G183)/2000, 0))</f>
        <v>0</v>
      </c>
      <c r="R183" s="17">
        <f>IF(ISNUMBER(Data!$L183), (Data!$L183*$G183)/2000, IF(AND(ISNUMBER(Data!$H183), ISNUMBER(Data!$J183)), (Data!$H183*Data!$J183*$G183)/2000, 0)) * IF(ISNUMBER(Data!$O183), 1-Data!$O183, 1) * IF(AND($K$3="yes",ISNUMBER(Data!$Q183)),(1-Data!$Q183),1)</f>
        <v>0</v>
      </c>
      <c r="S183" s="3">
        <f>IF(OR(Data!T183="", Data!$H183="", $G183=""), 0, ((Data!T183*Data!$H183*$G183)/2000) * IF(AND(S$5="Particulate", ISNUMBER(Data!$O183)), (1-Data!$O183), 1) * IF(AND($K$3="Yes", ISNUMBER(Data!$Q183)), (1-Data!$Q183), 1))</f>
        <v>0</v>
      </c>
      <c r="T183" s="3">
        <f>IF(OR(Data!U183="", Data!$H183="", $G183=""), 0, ((Data!U183*Data!$H183*$G183)/2000) * IF(AND(T$5="Particulate", ISNUMBER(Data!$O183)), (1-Data!$O183), 1) * IF(AND($K$3="Yes", ISNUMBER(Data!$Q183)), (1-Data!$Q183), 1))</f>
        <v>0</v>
      </c>
      <c r="U183" s="3">
        <f>IF(OR(Data!V183="", Data!$H183="", $G183=""), 0, ((Data!V183*Data!$H183*$G183)/2000) * IF(AND(U$5="Particulate", ISNUMBER(Data!$O183)), (1-Data!$O183), 1) * IF(AND($K$3="Yes", ISNUMBER(Data!$Q183)), (1-Data!$Q183), 1))</f>
        <v>0</v>
      </c>
      <c r="V183" s="3">
        <f>IF(OR(Data!W183="", Data!$H183="", $G183=""), 0, ((Data!W183*Data!$H183*$G183)/2000) * IF(AND(V$5="Particulate", ISNUMBER(Data!$O183)), (1-Data!$O183), 1) * IF(AND($K$3="Yes", ISNUMBER(Data!$Q183)), (1-Data!$Q183), 1))</f>
        <v>0</v>
      </c>
      <c r="W183" s="3">
        <f>IF(OR(Data!X183="", Data!$H183="", $G183=""), 0, ((Data!X183*Data!$H183*$G183)/2000) * IF(AND(W$5="Particulate", ISNUMBER(Data!$O183)), (1-Data!$O183), 1) * IF(AND($K$3="Yes", ISNUMBER(Data!$Q183)), (1-Data!$Q183), 1))</f>
        <v>0</v>
      </c>
      <c r="X183" s="3">
        <f>IF(OR(Data!Y183="", Data!$H183="", $G183=""), 0, ((Data!Y183*Data!$H183*$G183)/2000) * IF(AND(X$5="Particulate", ISNUMBER(Data!$O183)), (1-Data!$O183), 1) * IF(AND($K$3="Yes", ISNUMBER(Data!$Q183)), (1-Data!$Q183), 1))</f>
        <v>0</v>
      </c>
      <c r="Y183" s="3">
        <f>IF(OR(Data!Z183="", Data!$H183="", $G183=""), 0, ((Data!Z183*Data!$H183*$G183)/2000) * IF(AND(Y$5="Particulate", ISNUMBER(Data!$O183)), (1-Data!$O183), 1) * IF(AND($K$3="Yes", ISNUMBER(Data!$Q183)), (1-Data!$Q183), 1))</f>
        <v>0</v>
      </c>
      <c r="Z183" s="3">
        <f>IF(OR(Data!AA183="", Data!$H183="", $G183=""), 0, ((Data!AA183*Data!$H183*$G183)/2000) * IF(AND(Z$5="Particulate", ISNUMBER(Data!$O183)), (1-Data!$O183), 1) * IF(AND($K$3="Yes", ISNUMBER(Data!$Q183)), (1-Data!$Q183), 1))</f>
        <v>0</v>
      </c>
      <c r="AA183" s="3">
        <f>IF(OR(Data!AB183="", Data!$H183="", $G183=""), 0, ((Data!AB183*Data!$H183*$G183)/2000) * IF(AND(AA$5="Particulate", ISNUMBER(Data!$O183)), (1-Data!$O183), 1) * IF(AND($K$3="Yes", ISNUMBER(Data!$Q183)), (1-Data!$Q183), 1))</f>
        <v>0</v>
      </c>
      <c r="AB183" s="3">
        <f>IF(OR(Data!AC183="", Data!$H183="", $G183=""), 0, ((Data!AC183*Data!$H183*$G183)/2000) * IF(AND(AB$5="Particulate", ISNUMBER(Data!$O183)), (1-Data!$O183), 1) * IF(AND($K$3="Yes", ISNUMBER(Data!$Q183)), (1-Data!$Q183), 1))</f>
        <v>0</v>
      </c>
      <c r="AC183" s="3">
        <f>IF(OR(Data!AD183="", Data!$H183="", $G183=""), 0, ((Data!AD183*Data!$H183*$G183)/2000) * IF(AND(AC$5="Particulate", ISNUMBER(Data!$O183)), (1-Data!$O183), 1) * IF(AND($K$3="Yes", ISNUMBER(Data!$Q183)), (1-Data!$Q183), 1))</f>
        <v>0</v>
      </c>
      <c r="AD183" s="3">
        <f>IF(OR(Data!AE183="", Data!$H183="", $G183=""), 0, ((Data!AE183*Data!$H183*$G183)/2000) * IF(AND(AD$5="Particulate", ISNUMBER(Data!$O183)), (1-Data!$O183), 1) * IF(AND($K$3="Yes", ISNUMBER(Data!$Q183)), (1-Data!$Q183), 1))</f>
        <v>0</v>
      </c>
      <c r="AE183" s="3">
        <f>IF(OR(Data!AF183="", Data!$H183="", $G183=""), 0, ((Data!AF183*Data!$H183*$G183)/2000) * IF(AND(AE$5="Particulate", ISNUMBER(Data!$O183)), (1-Data!$O183), 1) * IF(AND($K$3="Yes", ISNUMBER(Data!$Q183)), (1-Data!$Q183), 1))</f>
        <v>0</v>
      </c>
      <c r="AF183" s="3">
        <f>IF(OR(Data!AG183="", Data!$H183="", $G183=""), 0, ((Data!AG183*Data!$H183*$G183)/2000) * IF(AND(AF$5="Particulate", ISNUMBER(Data!$O183)), (1-Data!$O183), 1) * IF(AND($K$3="Yes", ISNUMBER(Data!$Q183)), (1-Data!$Q183), 1))</f>
        <v>0</v>
      </c>
      <c r="AG183" s="3">
        <f>IF(OR(Data!AH183="", Data!$H183="", $G183=""), 0, ((Data!AH183*Data!$H183*$G183)/2000) * IF(AND(AG$5="Particulate", ISNUMBER(Data!$O183)), (1-Data!$O183), 1) * IF(AND($K$3="Yes", ISNUMBER(Data!$Q183)), (1-Data!$Q183), 1))</f>
        <v>0</v>
      </c>
      <c r="AH183" s="3">
        <f>IF(OR(Data!AI183="", Data!$H183="", $G183=""), 0, ((Data!AI183*Data!$H183*$G183)/2000) * IF(AND(AH$5="Particulate", ISNUMBER(Data!$O183)), (1-Data!$O183), 1) * IF(AND($K$3="Yes", ISNUMBER(Data!$Q183)), (1-Data!$Q183), 1))</f>
        <v>0</v>
      </c>
      <c r="AI183" s="3">
        <f>IF(OR(Data!AJ183="", Data!$H183="", $G183=""), 0, ((Data!AJ183*Data!$H183*$G183)/2000) * IF(AND(AI$5="Particulate", ISNUMBER(Data!$O183)), (1-Data!$O183), 1) * IF(AND($K$3="Yes", ISNUMBER(Data!$Q183)), (1-Data!$Q183), 1))</f>
        <v>0</v>
      </c>
      <c r="AJ183" s="3">
        <f>IF(OR(Data!AK183="", Data!$H183="", $G183=""), 0, ((Data!AK183*Data!$H183*$G183)/2000) * IF(AND(AJ$5="Particulate", ISNUMBER(Data!$O183)), (1-Data!$O183), 1) * IF(AND($K$3="Yes", ISNUMBER(Data!$Q183)), (1-Data!$Q183), 1))</f>
        <v>0</v>
      </c>
      <c r="AK183" s="3">
        <f>IF(OR(Data!AL183="", Data!$H183="", $G183=""), 0, ((Data!AL183*Data!$H183*$G183)/2000) * IF(AND(AK$5="Particulate", ISNUMBER(Data!$O183)), (1-Data!$O183), 1) * IF(AND($K$3="Yes", ISNUMBER(Data!$Q183)), (1-Data!$Q183), 1))</f>
        <v>0</v>
      </c>
      <c r="AL183" s="3">
        <f>IF(OR(Data!AM183="", Data!$H183="", $G183=""), 0, ((Data!AM183*Data!$H183*$G183)/2000) * IF(AND(AL$5="Particulate", ISNUMBER(Data!$O183)), (1-Data!$O183), 1) * IF(AND($K$3="Yes", ISNUMBER(Data!$Q183)), (1-Data!$Q183), 1))</f>
        <v>0</v>
      </c>
      <c r="AM183" s="3">
        <f>IF(OR(Data!AN183="", Data!$H183="", $G183=""), 0, ((Data!AN183*Data!$H183*$G183)/2000) * IF(AND(AM$5="Particulate", ISNUMBER(Data!$O183)), (1-Data!$O183), 1) * IF(AND($K$3="Yes", ISNUMBER(Data!$Q183)), (1-Data!$Q183), 1))</f>
        <v>0</v>
      </c>
      <c r="AN183" s="3">
        <f>IF(OR(Data!AO183="", Data!$H183="", $G183=""), 0, ((Data!AO183*Data!$H183*$G183)/2000) * IF(AND(AN$5="Particulate", ISNUMBER(Data!$O183)), (1-Data!$O183), 1) * IF(AND($K$3="Yes", ISNUMBER(Data!$Q183)), (1-Data!$Q183), 1))</f>
        <v>0</v>
      </c>
      <c r="AO183" s="3">
        <f>IF(OR(Data!AP183="", Data!$H183="", $G183=""), 0, ((Data!AP183*Data!$H183*$G183)/2000) * IF(AND(AO$5="Particulate", ISNUMBER(Data!$O183)), (1-Data!$O183), 1) * IF(AND($K$3="Yes", ISNUMBER(Data!$Q183)), (1-Data!$Q183), 1))</f>
        <v>0</v>
      </c>
      <c r="AP183" s="3">
        <f>IF(OR(Data!AQ183="", Data!$H183="", $G183=""), 0, ((Data!AQ183*Data!$H183*$G183)/2000) * IF(AND(AP$5="Particulate", ISNUMBER(Data!$O183)), (1-Data!$O183), 1) * IF(AND($K$3="Yes", ISNUMBER(Data!$Q183)), (1-Data!$Q183), 1))</f>
        <v>0</v>
      </c>
      <c r="AQ183" s="3">
        <f>IF(OR(Data!AR183="", Data!$H183="", $G183=""), 0, ((Data!AR183*Data!$H183*$G183)/2000) * IF(AND(AQ$5="Particulate", ISNUMBER(Data!$O183)), (1-Data!$O183), 1) * IF(AND($K$3="Yes", ISNUMBER(Data!$Q183)), (1-Data!$Q183), 1))</f>
        <v>0</v>
      </c>
      <c r="AR183" s="3">
        <f>IF(OR(Data!AS183="", Data!$H183="", $G183=""), 0, ((Data!AS183*Data!$H183*$G183)/2000) * IF(AND(AR$5="Particulate", ISNUMBER(Data!$O183)), (1-Data!$O183), 1) * IF(AND($K$3="Yes", ISNUMBER(Data!$Q183)), (1-Data!$Q183), 1))</f>
        <v>0</v>
      </c>
      <c r="AS183" s="3">
        <f>IF(OR(Data!AT183="", Data!$H183="", $G183=""), 0, ((Data!AT183*Data!$H183*$G183)/2000) * IF(AND(AS$5="Particulate", ISNUMBER(Data!$O183)), (1-Data!$O183), 1) * IF(AND($K$3="Yes", ISNUMBER(Data!$Q183)), (1-Data!$Q183), 1))</f>
        <v>0</v>
      </c>
      <c r="AT183" s="3">
        <f>IF(OR(Data!AU183="", Data!$H183="", $G183=""), 0, ((Data!AU183*Data!$H183*$G183)/2000) * IF(AND(AT$5="Particulate", ISNUMBER(Data!$O183)), (1-Data!$O183), 1) * IF(AND($K$3="Yes", ISNUMBER(Data!$Q183)), (1-Data!$Q183), 1))</f>
        <v>0</v>
      </c>
      <c r="AU183" s="3">
        <f>IF(OR(Data!AV183="", Data!$H183="", $G183=""), 0, ((Data!AV183*Data!$H183*$G183)/2000) * IF(AND(AU$5="Particulate", ISNUMBER(Data!$O183)), (1-Data!$O183), 1) * IF(AND($K$3="Yes", ISNUMBER(Data!$Q183)), (1-Data!$Q183), 1))</f>
        <v>0</v>
      </c>
      <c r="AV183" s="3">
        <f>IF(OR(Data!AW183="", Data!$H183="", $G183=""), 0, ((Data!AW183*Data!$H183*$G183)/2000) * IF(AND(AV$5="Particulate", ISNUMBER(Data!$O183)), (1-Data!$O183), 1) * IF(AND($K$3="Yes", ISNUMBER(Data!$Q183)), (1-Data!$Q183), 1))</f>
        <v>0</v>
      </c>
      <c r="AW183" s="3">
        <f>IF(OR(Data!AX183="", Data!$H183="", $G183=""), 0, ((Data!AX183*Data!$H183*$G183)/2000) * IF(AND(AW$5="Particulate", ISNUMBER(Data!$O183)), (1-Data!$O183), 1) * IF(AND($K$3="Yes", ISNUMBER(Data!$Q183)), (1-Data!$Q183), 1))</f>
        <v>0</v>
      </c>
      <c r="AX183" s="3">
        <f>IF(OR(Data!AY183="", Data!$H183="", $G183=""), 0, ((Data!AY183*Data!$H183*$G183)/2000) * IF(AND(AX$5="Particulate", ISNUMBER(Data!$O183)), (1-Data!$O183), 1) * IF(AND($K$3="Yes", ISNUMBER(Data!$Q183)), (1-Data!$Q183), 1))</f>
        <v>0</v>
      </c>
      <c r="AY183" s="3">
        <f>IF(OR(Data!AZ183="", Data!$H183="", $G183=""), 0, ((Data!AZ183*Data!$H183*$G183)/2000) * IF(AND(AY$5="Particulate", ISNUMBER(Data!$O183)), (1-Data!$O183), 1) * IF(AND($K$3="Yes", ISNUMBER(Data!$Q183)), (1-Data!$Q183), 1))</f>
        <v>0</v>
      </c>
      <c r="AZ183" s="3">
        <f>IF(OR(Data!BA183="", Data!$H183="", $G183=""), 0, ((Data!BA183*Data!$H183*$G183)/2000) * IF(AND(AZ$5="Particulate", ISNUMBER(Data!$O183)), (1-Data!$O183), 1) * IF(AND($K$3="Yes", ISNUMBER(Data!$Q183)), (1-Data!$Q183), 1))</f>
        <v>0</v>
      </c>
      <c r="BA183" s="3">
        <f>IF(OR(Data!BB183="", Data!$H183="", $G183=""), 0, ((Data!BB183*Data!$H183*$G183)/2000) * IF(AND(BA$5="Particulate", ISNUMBER(Data!$O183)), (1-Data!$O183), 1) * IF(AND($K$3="Yes", ISNUMBER(Data!$Q183)), (1-Data!$Q183), 1))</f>
        <v>0</v>
      </c>
      <c r="BB183" s="3">
        <f>IF(OR(Data!BC183="", Data!$H183="", $G183=""), 0, ((Data!BC183*Data!$H183*$G183)/2000) * IF(AND(BB$5="Particulate", ISNUMBER(Data!$O183)), (1-Data!$O183), 1) * IF(AND($K$3="Yes", ISNUMBER(Data!$Q183)), (1-Data!$Q183), 1))</f>
        <v>0</v>
      </c>
      <c r="BC183" s="3">
        <f>IF(OR(Data!BD183="", Data!$H183="", $G183=""), 0, ((Data!BD183*Data!$H183*$G183)/2000) * IF(AND(BC$5="Particulate", ISNUMBER(Data!$O183)), (1-Data!$O183), 1) * IF(AND($K$3="Yes", ISNUMBER(Data!$Q183)), (1-Data!$Q183), 1))</f>
        <v>0</v>
      </c>
      <c r="BD183" s="3">
        <f>IF(OR(Data!BE183="", Data!$H183="", $G183=""), 0, ((Data!BE183*Data!$H183*$G183)/2000) * IF(AND(BD$5="Particulate", ISNUMBER(Data!$O183)), (1-Data!$O183), 1) * IF(AND($K$3="Yes", ISNUMBER(Data!$Q183)), (1-Data!$Q183), 1))</f>
        <v>0</v>
      </c>
      <c r="BE183" s="3">
        <f>IF(OR(Data!BF183="", Data!$H183="", $G183=""), 0, ((Data!BF183*Data!$H183*$G183)/2000) * IF(AND(BE$5="Particulate", ISNUMBER(Data!$O183)), (1-Data!$O183), 1) * IF(AND($K$3="Yes", ISNUMBER(Data!$Q183)), (1-Data!$Q183), 1))</f>
        <v>0</v>
      </c>
      <c r="BF183" s="3">
        <f>IF(OR(Data!BG183="", Data!$H183="", $G183=""), 0, ((Data!BG183*Data!$H183*$G183)/2000) * IF(AND(BF$5="Particulate", ISNUMBER(Data!$O183)), (1-Data!$O183), 1) * IF(AND($K$3="Yes", ISNUMBER(Data!$Q183)), (1-Data!$Q183), 1))</f>
        <v>0</v>
      </c>
      <c r="BG183" s="3">
        <f>IF(OR(Data!BH183="", Data!$H183="", $G183=""), 0, ((Data!BH183*Data!$H183*$G183)/2000) * IF(AND(BG$5="Particulate", ISNUMBER(Data!$O183)), (1-Data!$O183), 1) * IF(AND($K$3="Yes", ISNUMBER(Data!$Q183)), (1-Data!$Q183), 1))</f>
        <v>0</v>
      </c>
      <c r="BH183" s="3">
        <f>IF(OR(Data!BI183="", Data!$H183="", $G183=""), 0, ((Data!BI183*Data!$H183*$G183)/2000) * IF(AND(BH$5="Particulate", ISNUMBER(Data!$O183)), (1-Data!$O183), 1) * IF(AND($K$3="Yes", ISNUMBER(Data!$Q183)), (1-Data!$Q183), 1))</f>
        <v>0</v>
      </c>
      <c r="BI183" s="3">
        <f>IF(OR(Data!BJ183="", Data!$H183="", $G183=""), 0, ((Data!BJ183*Data!$H183*$G183)/2000) * IF(AND(BI$5="Particulate", ISNUMBER(Data!$O183)), (1-Data!$O183), 1) * IF(AND($K$3="Yes", ISNUMBER(Data!$Q183)), (1-Data!$Q183), 1))</f>
        <v>0</v>
      </c>
      <c r="BJ183" s="3">
        <f>IF(OR(Data!BK183="", Data!$H183="", $G183=""), 0, ((Data!BK183*Data!$H183*$G183)/2000) * IF(AND(BJ$5="Particulate", ISNUMBER(Data!$O183)), (1-Data!$O183), 1) * IF(AND($K$3="Yes", ISNUMBER(Data!$Q183)), (1-Data!$Q183), 1))</f>
        <v>0</v>
      </c>
      <c r="BK183" s="3">
        <f>IF(OR(Data!BL183="", Data!$H183="", $G183=""), 0, ((Data!BL183*Data!$H183*$G183)/2000) * IF(AND(BK$5="Particulate", ISNUMBER(Data!$O183)), (1-Data!$O183), 1) * IF(AND($K$3="Yes", ISNUMBER(Data!$Q183)), (1-Data!$Q183), 1))</f>
        <v>0</v>
      </c>
      <c r="BL183" s="3">
        <f>IF(OR(Data!BM183="", Data!$H183="", $G183=""), 0, ((Data!BM183*Data!$H183*$G183)/2000) * IF(AND(BL$5="Particulate", ISNUMBER(Data!$O183)), (1-Data!$O183), 1) * IF(AND($K$3="Yes", ISNUMBER(Data!$Q183)), (1-Data!$Q183), 1))</f>
        <v>0</v>
      </c>
      <c r="BM183" s="3">
        <f>IF(OR(Data!BN183="", Data!$H183="", $G183=""), 0, ((Data!BN183*Data!$H183*$G183)/2000) * IF(AND(BM$5="Particulate", ISNUMBER(Data!$O183)), (1-Data!$O183), 1) * IF(AND($K$3="Yes", ISNUMBER(Data!$Q183)), (1-Data!$Q183), 1))</f>
        <v>0</v>
      </c>
      <c r="BN183" s="3">
        <f>IF(OR(Data!BO183="", Data!$H183="", $G183=""), 0, ((Data!BO183*Data!$H183*$G183)/2000) * IF(AND(BN$5="Particulate", ISNUMBER(Data!$O183)), (1-Data!$O183), 1) * IF(AND($K$3="Yes", ISNUMBER(Data!$Q183)), (1-Data!$Q183), 1))</f>
        <v>0</v>
      </c>
      <c r="BO183" s="3">
        <f>IF(OR(Data!BP183="", Data!$H183="", $G183=""), 0, ((Data!BP183*Data!$H183*$G183)/2000) * IF(AND(BO$5="Particulate", ISNUMBER(Data!$O183)), (1-Data!$O183), 1) * IF(AND($K$3="Yes", ISNUMBER(Data!$Q183)), (1-Data!$Q183), 1))</f>
        <v>0</v>
      </c>
      <c r="BP183" s="3">
        <f>IF(OR(Data!BQ183="", Data!$H183="", $G183=""), 0, ((Data!BQ183*Data!$H183*$G183)/2000) * IF(AND(BP$5="Particulate", ISNUMBER(Data!$O183)), (1-Data!$O183), 1) * IF(AND($K$3="Yes", ISNUMBER(Data!$Q183)), (1-Data!$Q183), 1))</f>
        <v>0</v>
      </c>
      <c r="BQ183" s="3">
        <f>IF(OR(Data!BR183="", Data!$H183="", $G183=""), 0, ((Data!BR183*Data!$H183*$G183)/2000) * IF(AND(BQ$5="Particulate", ISNUMBER(Data!$O183)), (1-Data!$O183), 1) * IF(AND($K$3="Yes", ISNUMBER(Data!$Q183)), (1-Data!$Q183), 1))</f>
        <v>0</v>
      </c>
      <c r="BR183" s="3">
        <f>IF(OR(Data!BS183="", Data!$H183="", $G183=""), 0, ((Data!BS183*Data!$H183*$G183)/2000) * IF(AND(BR$5="Particulate", ISNUMBER(Data!$O183)), (1-Data!$O183), 1) * IF(AND($K$3="Yes", ISNUMBER(Data!$Q183)), (1-Data!$Q183), 1))</f>
        <v>0</v>
      </c>
      <c r="BS183" s="3">
        <f>IF(OR(Data!BT183="", Data!$H183="", $G183=""), 0, ((Data!BT183*Data!$H183*$G183)/2000) * IF(AND(BS$5="Particulate", ISNUMBER(Data!$O183)), (1-Data!$O183), 1) * IF(AND($K$3="Yes", ISNUMBER(Data!$Q183)), (1-Data!$Q183), 1))</f>
        <v>0</v>
      </c>
      <c r="BT183" s="3">
        <f>IF(OR(Data!BU183="", Data!$H183="", $G183=""), 0, ((Data!BU183*Data!$H183*$G183)/2000) * IF(AND(BT$5="Particulate", ISNUMBER(Data!$O183)), (1-Data!$O183), 1) * IF(AND($K$3="Yes", ISNUMBER(Data!$Q183)), (1-Data!$Q183), 1))</f>
        <v>0</v>
      </c>
      <c r="BU183" s="3">
        <f>IF(OR(Data!BV183="", Data!$H183="", $G183=""), 0, ((Data!BV183*Data!$H183*$G183)/2000) * IF(AND(BU$5="Particulate", ISNUMBER(Data!$O183)), (1-Data!$O183), 1) * IF(AND($K$3="Yes", ISNUMBER(Data!$Q183)), (1-Data!$Q183), 1))</f>
        <v>0</v>
      </c>
      <c r="BV183" s="3">
        <f>IF(OR(Data!BW183="", Data!$H183="", $G183=""), 0, ((Data!BW183*Data!$H183*$G183)/2000) * IF(AND(BV$5="Particulate", ISNUMBER(Data!$O183)), (1-Data!$O183), 1) * IF(AND($K$3="Yes", ISNUMBER(Data!$Q183)), (1-Data!$Q183), 1))</f>
        <v>0</v>
      </c>
      <c r="BW183" s="3">
        <f>IF(OR(Data!BX183="", Data!$H183="", $G183=""), 0, ((Data!BX183*Data!$H183*$G183)/2000) * IF(AND(BW$5="Particulate", ISNUMBER(Data!$O183)), (1-Data!$O183), 1) * IF(AND($K$3="Yes", ISNUMBER(Data!$Q183)), (1-Data!$Q183), 1))</f>
        <v>0</v>
      </c>
      <c r="BX183" s="3">
        <f>IF(OR(Data!BY183="", Data!$H183="", $G183=""), 0, ((Data!BY183*Data!$H183*$G183)/2000) * IF(AND(BX$5="Particulate", ISNUMBER(Data!$O183)), (1-Data!$O183), 1) * IF(AND($K$3="Yes", ISNUMBER(Data!$Q183)), (1-Data!$Q183), 1))</f>
        <v>0</v>
      </c>
      <c r="BY183" s="3">
        <f>IF(OR(Data!BZ183="", Data!$H183="", $G183=""), 0, ((Data!BZ183*Data!$H183*$G183)/2000) * IF(AND(BY$5="Particulate", ISNUMBER(Data!$O183)), (1-Data!$O183), 1) * IF(AND($K$3="Yes", ISNUMBER(Data!$Q183)), (1-Data!$Q183), 1))</f>
        <v>0</v>
      </c>
      <c r="BZ183" s="3">
        <f>IF(OR(Data!CA183="", Data!$H183="", $G183=""), 0, ((Data!CA183*Data!$H183*$G183)/2000) * IF(AND(BZ$5="Particulate", ISNUMBER(Data!$O183)), (1-Data!$O183), 1) * IF(AND($K$3="Yes", ISNUMBER(Data!$Q183)), (1-Data!$Q183), 1))</f>
        <v>0</v>
      </c>
    </row>
    <row r="184" spans="1:78" x14ac:dyDescent="0.25">
      <c r="A184" s="347">
        <f>Data!A184</f>
        <v>176</v>
      </c>
      <c r="B184" s="108">
        <f>Data!B184</f>
        <v>0</v>
      </c>
      <c r="C184" s="108">
        <f>Data!C184</f>
        <v>0</v>
      </c>
      <c r="D184" s="108">
        <f>Data!D184</f>
        <v>0</v>
      </c>
      <c r="E184" s="108">
        <f>Data!E184</f>
        <v>0</v>
      </c>
      <c r="F184" s="108">
        <f>Data!F184</f>
        <v>0</v>
      </c>
      <c r="G184" s="189"/>
      <c r="Q184" s="365">
        <f>IF(ISNUMBER(Data!$K184), (Data!$K184*$G184)/2000, IF(AND(ISNUMBER(Data!$H184), ISNUMBER(Data!$I184)), (Data!$H184*Data!$I184*$G184)/2000, 0))</f>
        <v>0</v>
      </c>
      <c r="R184" s="17">
        <f>IF(ISNUMBER(Data!$L184), (Data!$L184*$G184)/2000, IF(AND(ISNUMBER(Data!$H184), ISNUMBER(Data!$J184)), (Data!$H184*Data!$J184*$G184)/2000, 0)) * IF(ISNUMBER(Data!$O184), 1-Data!$O184, 1) * IF(AND($K$3="yes",ISNUMBER(Data!$Q184)),(1-Data!$Q184),1)</f>
        <v>0</v>
      </c>
      <c r="S184" s="3">
        <f>IF(OR(Data!T184="", Data!$H184="", $G184=""), 0, ((Data!T184*Data!$H184*$G184)/2000) * IF(AND(S$5="Particulate", ISNUMBER(Data!$O184)), (1-Data!$O184), 1) * IF(AND($K$3="Yes", ISNUMBER(Data!$Q184)), (1-Data!$Q184), 1))</f>
        <v>0</v>
      </c>
      <c r="T184" s="3">
        <f>IF(OR(Data!U184="", Data!$H184="", $G184=""), 0, ((Data!U184*Data!$H184*$G184)/2000) * IF(AND(T$5="Particulate", ISNUMBER(Data!$O184)), (1-Data!$O184), 1) * IF(AND($K$3="Yes", ISNUMBER(Data!$Q184)), (1-Data!$Q184), 1))</f>
        <v>0</v>
      </c>
      <c r="U184" s="3">
        <f>IF(OR(Data!V184="", Data!$H184="", $G184=""), 0, ((Data!V184*Data!$H184*$G184)/2000) * IF(AND(U$5="Particulate", ISNUMBER(Data!$O184)), (1-Data!$O184), 1) * IF(AND($K$3="Yes", ISNUMBER(Data!$Q184)), (1-Data!$Q184), 1))</f>
        <v>0</v>
      </c>
      <c r="V184" s="3">
        <f>IF(OR(Data!W184="", Data!$H184="", $G184=""), 0, ((Data!W184*Data!$H184*$G184)/2000) * IF(AND(V$5="Particulate", ISNUMBER(Data!$O184)), (1-Data!$O184), 1) * IF(AND($K$3="Yes", ISNUMBER(Data!$Q184)), (1-Data!$Q184), 1))</f>
        <v>0</v>
      </c>
      <c r="W184" s="3">
        <f>IF(OR(Data!X184="", Data!$H184="", $G184=""), 0, ((Data!X184*Data!$H184*$G184)/2000) * IF(AND(W$5="Particulate", ISNUMBER(Data!$O184)), (1-Data!$O184), 1) * IF(AND($K$3="Yes", ISNUMBER(Data!$Q184)), (1-Data!$Q184), 1))</f>
        <v>0</v>
      </c>
      <c r="X184" s="3">
        <f>IF(OR(Data!Y184="", Data!$H184="", $G184=""), 0, ((Data!Y184*Data!$H184*$G184)/2000) * IF(AND(X$5="Particulate", ISNUMBER(Data!$O184)), (1-Data!$O184), 1) * IF(AND($K$3="Yes", ISNUMBER(Data!$Q184)), (1-Data!$Q184), 1))</f>
        <v>0</v>
      </c>
      <c r="Y184" s="3">
        <f>IF(OR(Data!Z184="", Data!$H184="", $G184=""), 0, ((Data!Z184*Data!$H184*$G184)/2000) * IF(AND(Y$5="Particulate", ISNUMBER(Data!$O184)), (1-Data!$O184), 1) * IF(AND($K$3="Yes", ISNUMBER(Data!$Q184)), (1-Data!$Q184), 1))</f>
        <v>0</v>
      </c>
      <c r="Z184" s="3">
        <f>IF(OR(Data!AA184="", Data!$H184="", $G184=""), 0, ((Data!AA184*Data!$H184*$G184)/2000) * IF(AND(Z$5="Particulate", ISNUMBER(Data!$O184)), (1-Data!$O184), 1) * IF(AND($K$3="Yes", ISNUMBER(Data!$Q184)), (1-Data!$Q184), 1))</f>
        <v>0</v>
      </c>
      <c r="AA184" s="3">
        <f>IF(OR(Data!AB184="", Data!$H184="", $G184=""), 0, ((Data!AB184*Data!$H184*$G184)/2000) * IF(AND(AA$5="Particulate", ISNUMBER(Data!$O184)), (1-Data!$O184), 1) * IF(AND($K$3="Yes", ISNUMBER(Data!$Q184)), (1-Data!$Q184), 1))</f>
        <v>0</v>
      </c>
      <c r="AB184" s="3">
        <f>IF(OR(Data!AC184="", Data!$H184="", $G184=""), 0, ((Data!AC184*Data!$H184*$G184)/2000) * IF(AND(AB$5="Particulate", ISNUMBER(Data!$O184)), (1-Data!$O184), 1) * IF(AND($K$3="Yes", ISNUMBER(Data!$Q184)), (1-Data!$Q184), 1))</f>
        <v>0</v>
      </c>
      <c r="AC184" s="3">
        <f>IF(OR(Data!AD184="", Data!$H184="", $G184=""), 0, ((Data!AD184*Data!$H184*$G184)/2000) * IF(AND(AC$5="Particulate", ISNUMBER(Data!$O184)), (1-Data!$O184), 1) * IF(AND($K$3="Yes", ISNUMBER(Data!$Q184)), (1-Data!$Q184), 1))</f>
        <v>0</v>
      </c>
      <c r="AD184" s="3">
        <f>IF(OR(Data!AE184="", Data!$H184="", $G184=""), 0, ((Data!AE184*Data!$H184*$G184)/2000) * IF(AND(AD$5="Particulate", ISNUMBER(Data!$O184)), (1-Data!$O184), 1) * IF(AND($K$3="Yes", ISNUMBER(Data!$Q184)), (1-Data!$Q184), 1))</f>
        <v>0</v>
      </c>
      <c r="AE184" s="3">
        <f>IF(OR(Data!AF184="", Data!$H184="", $G184=""), 0, ((Data!AF184*Data!$H184*$G184)/2000) * IF(AND(AE$5="Particulate", ISNUMBER(Data!$O184)), (1-Data!$O184), 1) * IF(AND($K$3="Yes", ISNUMBER(Data!$Q184)), (1-Data!$Q184), 1))</f>
        <v>0</v>
      </c>
      <c r="AF184" s="3">
        <f>IF(OR(Data!AG184="", Data!$H184="", $G184=""), 0, ((Data!AG184*Data!$H184*$G184)/2000) * IF(AND(AF$5="Particulate", ISNUMBER(Data!$O184)), (1-Data!$O184), 1) * IF(AND($K$3="Yes", ISNUMBER(Data!$Q184)), (1-Data!$Q184), 1))</f>
        <v>0</v>
      </c>
      <c r="AG184" s="3">
        <f>IF(OR(Data!AH184="", Data!$H184="", $G184=""), 0, ((Data!AH184*Data!$H184*$G184)/2000) * IF(AND(AG$5="Particulate", ISNUMBER(Data!$O184)), (1-Data!$O184), 1) * IF(AND($K$3="Yes", ISNUMBER(Data!$Q184)), (1-Data!$Q184), 1))</f>
        <v>0</v>
      </c>
      <c r="AH184" s="3">
        <f>IF(OR(Data!AI184="", Data!$H184="", $G184=""), 0, ((Data!AI184*Data!$H184*$G184)/2000) * IF(AND(AH$5="Particulate", ISNUMBER(Data!$O184)), (1-Data!$O184), 1) * IF(AND($K$3="Yes", ISNUMBER(Data!$Q184)), (1-Data!$Q184), 1))</f>
        <v>0</v>
      </c>
      <c r="AI184" s="3">
        <f>IF(OR(Data!AJ184="", Data!$H184="", $G184=""), 0, ((Data!AJ184*Data!$H184*$G184)/2000) * IF(AND(AI$5="Particulate", ISNUMBER(Data!$O184)), (1-Data!$O184), 1) * IF(AND($K$3="Yes", ISNUMBER(Data!$Q184)), (1-Data!$Q184), 1))</f>
        <v>0</v>
      </c>
      <c r="AJ184" s="3">
        <f>IF(OR(Data!AK184="", Data!$H184="", $G184=""), 0, ((Data!AK184*Data!$H184*$G184)/2000) * IF(AND(AJ$5="Particulate", ISNUMBER(Data!$O184)), (1-Data!$O184), 1) * IF(AND($K$3="Yes", ISNUMBER(Data!$Q184)), (1-Data!$Q184), 1))</f>
        <v>0</v>
      </c>
      <c r="AK184" s="3">
        <f>IF(OR(Data!AL184="", Data!$H184="", $G184=""), 0, ((Data!AL184*Data!$H184*$G184)/2000) * IF(AND(AK$5="Particulate", ISNUMBER(Data!$O184)), (1-Data!$O184), 1) * IF(AND($K$3="Yes", ISNUMBER(Data!$Q184)), (1-Data!$Q184), 1))</f>
        <v>0</v>
      </c>
      <c r="AL184" s="3">
        <f>IF(OR(Data!AM184="", Data!$H184="", $G184=""), 0, ((Data!AM184*Data!$H184*$G184)/2000) * IF(AND(AL$5="Particulate", ISNUMBER(Data!$O184)), (1-Data!$O184), 1) * IF(AND($K$3="Yes", ISNUMBER(Data!$Q184)), (1-Data!$Q184), 1))</f>
        <v>0</v>
      </c>
      <c r="AM184" s="3">
        <f>IF(OR(Data!AN184="", Data!$H184="", $G184=""), 0, ((Data!AN184*Data!$H184*$G184)/2000) * IF(AND(AM$5="Particulate", ISNUMBER(Data!$O184)), (1-Data!$O184), 1) * IF(AND($K$3="Yes", ISNUMBER(Data!$Q184)), (1-Data!$Q184), 1))</f>
        <v>0</v>
      </c>
      <c r="AN184" s="3">
        <f>IF(OR(Data!AO184="", Data!$H184="", $G184=""), 0, ((Data!AO184*Data!$H184*$G184)/2000) * IF(AND(AN$5="Particulate", ISNUMBER(Data!$O184)), (1-Data!$O184), 1) * IF(AND($K$3="Yes", ISNUMBER(Data!$Q184)), (1-Data!$Q184), 1))</f>
        <v>0</v>
      </c>
      <c r="AO184" s="3">
        <f>IF(OR(Data!AP184="", Data!$H184="", $G184=""), 0, ((Data!AP184*Data!$H184*$G184)/2000) * IF(AND(AO$5="Particulate", ISNUMBER(Data!$O184)), (1-Data!$O184), 1) * IF(AND($K$3="Yes", ISNUMBER(Data!$Q184)), (1-Data!$Q184), 1))</f>
        <v>0</v>
      </c>
      <c r="AP184" s="3">
        <f>IF(OR(Data!AQ184="", Data!$H184="", $G184=""), 0, ((Data!AQ184*Data!$H184*$G184)/2000) * IF(AND(AP$5="Particulate", ISNUMBER(Data!$O184)), (1-Data!$O184), 1) * IF(AND($K$3="Yes", ISNUMBER(Data!$Q184)), (1-Data!$Q184), 1))</f>
        <v>0</v>
      </c>
      <c r="AQ184" s="3">
        <f>IF(OR(Data!AR184="", Data!$H184="", $G184=""), 0, ((Data!AR184*Data!$H184*$G184)/2000) * IF(AND(AQ$5="Particulate", ISNUMBER(Data!$O184)), (1-Data!$O184), 1) * IF(AND($K$3="Yes", ISNUMBER(Data!$Q184)), (1-Data!$Q184), 1))</f>
        <v>0</v>
      </c>
      <c r="AR184" s="3">
        <f>IF(OR(Data!AS184="", Data!$H184="", $G184=""), 0, ((Data!AS184*Data!$H184*$G184)/2000) * IF(AND(AR$5="Particulate", ISNUMBER(Data!$O184)), (1-Data!$O184), 1) * IF(AND($K$3="Yes", ISNUMBER(Data!$Q184)), (1-Data!$Q184), 1))</f>
        <v>0</v>
      </c>
      <c r="AS184" s="3">
        <f>IF(OR(Data!AT184="", Data!$H184="", $G184=""), 0, ((Data!AT184*Data!$H184*$G184)/2000) * IF(AND(AS$5="Particulate", ISNUMBER(Data!$O184)), (1-Data!$O184), 1) * IF(AND($K$3="Yes", ISNUMBER(Data!$Q184)), (1-Data!$Q184), 1))</f>
        <v>0</v>
      </c>
      <c r="AT184" s="3">
        <f>IF(OR(Data!AU184="", Data!$H184="", $G184=""), 0, ((Data!AU184*Data!$H184*$G184)/2000) * IF(AND(AT$5="Particulate", ISNUMBER(Data!$O184)), (1-Data!$O184), 1) * IF(AND($K$3="Yes", ISNUMBER(Data!$Q184)), (1-Data!$Q184), 1))</f>
        <v>0</v>
      </c>
      <c r="AU184" s="3">
        <f>IF(OR(Data!AV184="", Data!$H184="", $G184=""), 0, ((Data!AV184*Data!$H184*$G184)/2000) * IF(AND(AU$5="Particulate", ISNUMBER(Data!$O184)), (1-Data!$O184), 1) * IF(AND($K$3="Yes", ISNUMBER(Data!$Q184)), (1-Data!$Q184), 1))</f>
        <v>0</v>
      </c>
      <c r="AV184" s="3">
        <f>IF(OR(Data!AW184="", Data!$H184="", $G184=""), 0, ((Data!AW184*Data!$H184*$G184)/2000) * IF(AND(AV$5="Particulate", ISNUMBER(Data!$O184)), (1-Data!$O184), 1) * IF(AND($K$3="Yes", ISNUMBER(Data!$Q184)), (1-Data!$Q184), 1))</f>
        <v>0</v>
      </c>
      <c r="AW184" s="3">
        <f>IF(OR(Data!AX184="", Data!$H184="", $G184=""), 0, ((Data!AX184*Data!$H184*$G184)/2000) * IF(AND(AW$5="Particulate", ISNUMBER(Data!$O184)), (1-Data!$O184), 1) * IF(AND($K$3="Yes", ISNUMBER(Data!$Q184)), (1-Data!$Q184), 1))</f>
        <v>0</v>
      </c>
      <c r="AX184" s="3">
        <f>IF(OR(Data!AY184="", Data!$H184="", $G184=""), 0, ((Data!AY184*Data!$H184*$G184)/2000) * IF(AND(AX$5="Particulate", ISNUMBER(Data!$O184)), (1-Data!$O184), 1) * IF(AND($K$3="Yes", ISNUMBER(Data!$Q184)), (1-Data!$Q184), 1))</f>
        <v>0</v>
      </c>
      <c r="AY184" s="3">
        <f>IF(OR(Data!AZ184="", Data!$H184="", $G184=""), 0, ((Data!AZ184*Data!$H184*$G184)/2000) * IF(AND(AY$5="Particulate", ISNUMBER(Data!$O184)), (1-Data!$O184), 1) * IF(AND($K$3="Yes", ISNUMBER(Data!$Q184)), (1-Data!$Q184), 1))</f>
        <v>0</v>
      </c>
      <c r="AZ184" s="3">
        <f>IF(OR(Data!BA184="", Data!$H184="", $G184=""), 0, ((Data!BA184*Data!$H184*$G184)/2000) * IF(AND(AZ$5="Particulate", ISNUMBER(Data!$O184)), (1-Data!$O184), 1) * IF(AND($K$3="Yes", ISNUMBER(Data!$Q184)), (1-Data!$Q184), 1))</f>
        <v>0</v>
      </c>
      <c r="BA184" s="3">
        <f>IF(OR(Data!BB184="", Data!$H184="", $G184=""), 0, ((Data!BB184*Data!$H184*$G184)/2000) * IF(AND(BA$5="Particulate", ISNUMBER(Data!$O184)), (1-Data!$O184), 1) * IF(AND($K$3="Yes", ISNUMBER(Data!$Q184)), (1-Data!$Q184), 1))</f>
        <v>0</v>
      </c>
      <c r="BB184" s="3">
        <f>IF(OR(Data!BC184="", Data!$H184="", $G184=""), 0, ((Data!BC184*Data!$H184*$G184)/2000) * IF(AND(BB$5="Particulate", ISNUMBER(Data!$O184)), (1-Data!$O184), 1) * IF(AND($K$3="Yes", ISNUMBER(Data!$Q184)), (1-Data!$Q184), 1))</f>
        <v>0</v>
      </c>
      <c r="BC184" s="3">
        <f>IF(OR(Data!BD184="", Data!$H184="", $G184=""), 0, ((Data!BD184*Data!$H184*$G184)/2000) * IF(AND(BC$5="Particulate", ISNUMBER(Data!$O184)), (1-Data!$O184), 1) * IF(AND($K$3="Yes", ISNUMBER(Data!$Q184)), (1-Data!$Q184), 1))</f>
        <v>0</v>
      </c>
      <c r="BD184" s="3">
        <f>IF(OR(Data!BE184="", Data!$H184="", $G184=""), 0, ((Data!BE184*Data!$H184*$G184)/2000) * IF(AND(BD$5="Particulate", ISNUMBER(Data!$O184)), (1-Data!$O184), 1) * IF(AND($K$3="Yes", ISNUMBER(Data!$Q184)), (1-Data!$Q184), 1))</f>
        <v>0</v>
      </c>
      <c r="BE184" s="3">
        <f>IF(OR(Data!BF184="", Data!$H184="", $G184=""), 0, ((Data!BF184*Data!$H184*$G184)/2000) * IF(AND(BE$5="Particulate", ISNUMBER(Data!$O184)), (1-Data!$O184), 1) * IF(AND($K$3="Yes", ISNUMBER(Data!$Q184)), (1-Data!$Q184), 1))</f>
        <v>0</v>
      </c>
      <c r="BF184" s="3">
        <f>IF(OR(Data!BG184="", Data!$H184="", $G184=""), 0, ((Data!BG184*Data!$H184*$G184)/2000) * IF(AND(BF$5="Particulate", ISNUMBER(Data!$O184)), (1-Data!$O184), 1) * IF(AND($K$3="Yes", ISNUMBER(Data!$Q184)), (1-Data!$Q184), 1))</f>
        <v>0</v>
      </c>
      <c r="BG184" s="3">
        <f>IF(OR(Data!BH184="", Data!$H184="", $G184=""), 0, ((Data!BH184*Data!$H184*$G184)/2000) * IF(AND(BG$5="Particulate", ISNUMBER(Data!$O184)), (1-Data!$O184), 1) * IF(AND($K$3="Yes", ISNUMBER(Data!$Q184)), (1-Data!$Q184), 1))</f>
        <v>0</v>
      </c>
      <c r="BH184" s="3">
        <f>IF(OR(Data!BI184="", Data!$H184="", $G184=""), 0, ((Data!BI184*Data!$H184*$G184)/2000) * IF(AND(BH$5="Particulate", ISNUMBER(Data!$O184)), (1-Data!$O184), 1) * IF(AND($K$3="Yes", ISNUMBER(Data!$Q184)), (1-Data!$Q184), 1))</f>
        <v>0</v>
      </c>
      <c r="BI184" s="3">
        <f>IF(OR(Data!BJ184="", Data!$H184="", $G184=""), 0, ((Data!BJ184*Data!$H184*$G184)/2000) * IF(AND(BI$5="Particulate", ISNUMBER(Data!$O184)), (1-Data!$O184), 1) * IF(AND($K$3="Yes", ISNUMBER(Data!$Q184)), (1-Data!$Q184), 1))</f>
        <v>0</v>
      </c>
      <c r="BJ184" s="3">
        <f>IF(OR(Data!BK184="", Data!$H184="", $G184=""), 0, ((Data!BK184*Data!$H184*$G184)/2000) * IF(AND(BJ$5="Particulate", ISNUMBER(Data!$O184)), (1-Data!$O184), 1) * IF(AND($K$3="Yes", ISNUMBER(Data!$Q184)), (1-Data!$Q184), 1))</f>
        <v>0</v>
      </c>
      <c r="BK184" s="3">
        <f>IF(OR(Data!BL184="", Data!$H184="", $G184=""), 0, ((Data!BL184*Data!$H184*$G184)/2000) * IF(AND(BK$5="Particulate", ISNUMBER(Data!$O184)), (1-Data!$O184), 1) * IF(AND($K$3="Yes", ISNUMBER(Data!$Q184)), (1-Data!$Q184), 1))</f>
        <v>0</v>
      </c>
      <c r="BL184" s="3">
        <f>IF(OR(Data!BM184="", Data!$H184="", $G184=""), 0, ((Data!BM184*Data!$H184*$G184)/2000) * IF(AND(BL$5="Particulate", ISNUMBER(Data!$O184)), (1-Data!$O184), 1) * IF(AND($K$3="Yes", ISNUMBER(Data!$Q184)), (1-Data!$Q184), 1))</f>
        <v>0</v>
      </c>
      <c r="BM184" s="3">
        <f>IF(OR(Data!BN184="", Data!$H184="", $G184=""), 0, ((Data!BN184*Data!$H184*$G184)/2000) * IF(AND(BM$5="Particulate", ISNUMBER(Data!$O184)), (1-Data!$O184), 1) * IF(AND($K$3="Yes", ISNUMBER(Data!$Q184)), (1-Data!$Q184), 1))</f>
        <v>0</v>
      </c>
      <c r="BN184" s="3">
        <f>IF(OR(Data!BO184="", Data!$H184="", $G184=""), 0, ((Data!BO184*Data!$H184*$G184)/2000) * IF(AND(BN$5="Particulate", ISNUMBER(Data!$O184)), (1-Data!$O184), 1) * IF(AND($K$3="Yes", ISNUMBER(Data!$Q184)), (1-Data!$Q184), 1))</f>
        <v>0</v>
      </c>
      <c r="BO184" s="3">
        <f>IF(OR(Data!BP184="", Data!$H184="", $G184=""), 0, ((Data!BP184*Data!$H184*$G184)/2000) * IF(AND(BO$5="Particulate", ISNUMBER(Data!$O184)), (1-Data!$O184), 1) * IF(AND($K$3="Yes", ISNUMBER(Data!$Q184)), (1-Data!$Q184), 1))</f>
        <v>0</v>
      </c>
      <c r="BP184" s="3">
        <f>IF(OR(Data!BQ184="", Data!$H184="", $G184=""), 0, ((Data!BQ184*Data!$H184*$G184)/2000) * IF(AND(BP$5="Particulate", ISNUMBER(Data!$O184)), (1-Data!$O184), 1) * IF(AND($K$3="Yes", ISNUMBER(Data!$Q184)), (1-Data!$Q184), 1))</f>
        <v>0</v>
      </c>
      <c r="BQ184" s="3">
        <f>IF(OR(Data!BR184="", Data!$H184="", $G184=""), 0, ((Data!BR184*Data!$H184*$G184)/2000) * IF(AND(BQ$5="Particulate", ISNUMBER(Data!$O184)), (1-Data!$O184), 1) * IF(AND($K$3="Yes", ISNUMBER(Data!$Q184)), (1-Data!$Q184), 1))</f>
        <v>0</v>
      </c>
      <c r="BR184" s="3">
        <f>IF(OR(Data!BS184="", Data!$H184="", $G184=""), 0, ((Data!BS184*Data!$H184*$G184)/2000) * IF(AND(BR$5="Particulate", ISNUMBER(Data!$O184)), (1-Data!$O184), 1) * IF(AND($K$3="Yes", ISNUMBER(Data!$Q184)), (1-Data!$Q184), 1))</f>
        <v>0</v>
      </c>
      <c r="BS184" s="3">
        <f>IF(OR(Data!BT184="", Data!$H184="", $G184=""), 0, ((Data!BT184*Data!$H184*$G184)/2000) * IF(AND(BS$5="Particulate", ISNUMBER(Data!$O184)), (1-Data!$O184), 1) * IF(AND($K$3="Yes", ISNUMBER(Data!$Q184)), (1-Data!$Q184), 1))</f>
        <v>0</v>
      </c>
      <c r="BT184" s="3">
        <f>IF(OR(Data!BU184="", Data!$H184="", $G184=""), 0, ((Data!BU184*Data!$H184*$G184)/2000) * IF(AND(BT$5="Particulate", ISNUMBER(Data!$O184)), (1-Data!$O184), 1) * IF(AND($K$3="Yes", ISNUMBER(Data!$Q184)), (1-Data!$Q184), 1))</f>
        <v>0</v>
      </c>
      <c r="BU184" s="3">
        <f>IF(OR(Data!BV184="", Data!$H184="", $G184=""), 0, ((Data!BV184*Data!$H184*$G184)/2000) * IF(AND(BU$5="Particulate", ISNUMBER(Data!$O184)), (1-Data!$O184), 1) * IF(AND($K$3="Yes", ISNUMBER(Data!$Q184)), (1-Data!$Q184), 1))</f>
        <v>0</v>
      </c>
      <c r="BV184" s="3">
        <f>IF(OR(Data!BW184="", Data!$H184="", $G184=""), 0, ((Data!BW184*Data!$H184*$G184)/2000) * IF(AND(BV$5="Particulate", ISNUMBER(Data!$O184)), (1-Data!$O184), 1) * IF(AND($K$3="Yes", ISNUMBER(Data!$Q184)), (1-Data!$Q184), 1))</f>
        <v>0</v>
      </c>
      <c r="BW184" s="3">
        <f>IF(OR(Data!BX184="", Data!$H184="", $G184=""), 0, ((Data!BX184*Data!$H184*$G184)/2000) * IF(AND(BW$5="Particulate", ISNUMBER(Data!$O184)), (1-Data!$O184), 1) * IF(AND($K$3="Yes", ISNUMBER(Data!$Q184)), (1-Data!$Q184), 1))</f>
        <v>0</v>
      </c>
      <c r="BX184" s="3">
        <f>IF(OR(Data!BY184="", Data!$H184="", $G184=""), 0, ((Data!BY184*Data!$H184*$G184)/2000) * IF(AND(BX$5="Particulate", ISNUMBER(Data!$O184)), (1-Data!$O184), 1) * IF(AND($K$3="Yes", ISNUMBER(Data!$Q184)), (1-Data!$Q184), 1))</f>
        <v>0</v>
      </c>
      <c r="BY184" s="3">
        <f>IF(OR(Data!BZ184="", Data!$H184="", $G184=""), 0, ((Data!BZ184*Data!$H184*$G184)/2000) * IF(AND(BY$5="Particulate", ISNUMBER(Data!$O184)), (1-Data!$O184), 1) * IF(AND($K$3="Yes", ISNUMBER(Data!$Q184)), (1-Data!$Q184), 1))</f>
        <v>0</v>
      </c>
      <c r="BZ184" s="3">
        <f>IF(OR(Data!CA184="", Data!$H184="", $G184=""), 0, ((Data!CA184*Data!$H184*$G184)/2000) * IF(AND(BZ$5="Particulate", ISNUMBER(Data!$O184)), (1-Data!$O184), 1) * IF(AND($K$3="Yes", ISNUMBER(Data!$Q184)), (1-Data!$Q184), 1))</f>
        <v>0</v>
      </c>
    </row>
    <row r="185" spans="1:78" x14ac:dyDescent="0.25">
      <c r="A185" s="347">
        <f>Data!A185</f>
        <v>177</v>
      </c>
      <c r="B185" s="108">
        <f>Data!B185</f>
        <v>0</v>
      </c>
      <c r="C185" s="108">
        <f>Data!C185</f>
        <v>0</v>
      </c>
      <c r="D185" s="108">
        <f>Data!D185</f>
        <v>0</v>
      </c>
      <c r="E185" s="108">
        <f>Data!E185</f>
        <v>0</v>
      </c>
      <c r="F185" s="108">
        <f>Data!F185</f>
        <v>0</v>
      </c>
      <c r="G185" s="189"/>
      <c r="Q185" s="365">
        <f>IF(ISNUMBER(Data!$K185), (Data!$K185*$G185)/2000, IF(AND(ISNUMBER(Data!$H185), ISNUMBER(Data!$I185)), (Data!$H185*Data!$I185*$G185)/2000, 0))</f>
        <v>0</v>
      </c>
      <c r="R185" s="17">
        <f>IF(ISNUMBER(Data!$L185), (Data!$L185*$G185)/2000, IF(AND(ISNUMBER(Data!$H185), ISNUMBER(Data!$J185)), (Data!$H185*Data!$J185*$G185)/2000, 0)) * IF(ISNUMBER(Data!$O185), 1-Data!$O185, 1) * IF(AND($K$3="yes",ISNUMBER(Data!$Q185)),(1-Data!$Q185),1)</f>
        <v>0</v>
      </c>
      <c r="S185" s="3">
        <f>IF(OR(Data!T185="", Data!$H185="", $G185=""), 0, ((Data!T185*Data!$H185*$G185)/2000) * IF(AND(S$5="Particulate", ISNUMBER(Data!$O185)), (1-Data!$O185), 1) * IF(AND($K$3="Yes", ISNUMBER(Data!$Q185)), (1-Data!$Q185), 1))</f>
        <v>0</v>
      </c>
      <c r="T185" s="3">
        <f>IF(OR(Data!U185="", Data!$H185="", $G185=""), 0, ((Data!U185*Data!$H185*$G185)/2000) * IF(AND(T$5="Particulate", ISNUMBER(Data!$O185)), (1-Data!$O185), 1) * IF(AND($K$3="Yes", ISNUMBER(Data!$Q185)), (1-Data!$Q185), 1))</f>
        <v>0</v>
      </c>
      <c r="U185" s="3">
        <f>IF(OR(Data!V185="", Data!$H185="", $G185=""), 0, ((Data!V185*Data!$H185*$G185)/2000) * IF(AND(U$5="Particulate", ISNUMBER(Data!$O185)), (1-Data!$O185), 1) * IF(AND($K$3="Yes", ISNUMBER(Data!$Q185)), (1-Data!$Q185), 1))</f>
        <v>0</v>
      </c>
      <c r="V185" s="3">
        <f>IF(OR(Data!W185="", Data!$H185="", $G185=""), 0, ((Data!W185*Data!$H185*$G185)/2000) * IF(AND(V$5="Particulate", ISNUMBER(Data!$O185)), (1-Data!$O185), 1) * IF(AND($K$3="Yes", ISNUMBER(Data!$Q185)), (1-Data!$Q185), 1))</f>
        <v>0</v>
      </c>
      <c r="W185" s="3">
        <f>IF(OR(Data!X185="", Data!$H185="", $G185=""), 0, ((Data!X185*Data!$H185*$G185)/2000) * IF(AND(W$5="Particulate", ISNUMBER(Data!$O185)), (1-Data!$O185), 1) * IF(AND($K$3="Yes", ISNUMBER(Data!$Q185)), (1-Data!$Q185), 1))</f>
        <v>0</v>
      </c>
      <c r="X185" s="3">
        <f>IF(OR(Data!Y185="", Data!$H185="", $G185=""), 0, ((Data!Y185*Data!$H185*$G185)/2000) * IF(AND(X$5="Particulate", ISNUMBER(Data!$O185)), (1-Data!$O185), 1) * IF(AND($K$3="Yes", ISNUMBER(Data!$Q185)), (1-Data!$Q185), 1))</f>
        <v>0</v>
      </c>
      <c r="Y185" s="3">
        <f>IF(OR(Data!Z185="", Data!$H185="", $G185=""), 0, ((Data!Z185*Data!$H185*$G185)/2000) * IF(AND(Y$5="Particulate", ISNUMBER(Data!$O185)), (1-Data!$O185), 1) * IF(AND($K$3="Yes", ISNUMBER(Data!$Q185)), (1-Data!$Q185), 1))</f>
        <v>0</v>
      </c>
      <c r="Z185" s="3">
        <f>IF(OR(Data!AA185="", Data!$H185="", $G185=""), 0, ((Data!AA185*Data!$H185*$G185)/2000) * IF(AND(Z$5="Particulate", ISNUMBER(Data!$O185)), (1-Data!$O185), 1) * IF(AND($K$3="Yes", ISNUMBER(Data!$Q185)), (1-Data!$Q185), 1))</f>
        <v>0</v>
      </c>
      <c r="AA185" s="3">
        <f>IF(OR(Data!AB185="", Data!$H185="", $G185=""), 0, ((Data!AB185*Data!$H185*$G185)/2000) * IF(AND(AA$5="Particulate", ISNUMBER(Data!$O185)), (1-Data!$O185), 1) * IF(AND($K$3="Yes", ISNUMBER(Data!$Q185)), (1-Data!$Q185), 1))</f>
        <v>0</v>
      </c>
      <c r="AB185" s="3">
        <f>IF(OR(Data!AC185="", Data!$H185="", $G185=""), 0, ((Data!AC185*Data!$H185*$G185)/2000) * IF(AND(AB$5="Particulate", ISNUMBER(Data!$O185)), (1-Data!$O185), 1) * IF(AND($K$3="Yes", ISNUMBER(Data!$Q185)), (1-Data!$Q185), 1))</f>
        <v>0</v>
      </c>
      <c r="AC185" s="3">
        <f>IF(OR(Data!AD185="", Data!$H185="", $G185=""), 0, ((Data!AD185*Data!$H185*$G185)/2000) * IF(AND(AC$5="Particulate", ISNUMBER(Data!$O185)), (1-Data!$O185), 1) * IF(AND($K$3="Yes", ISNUMBER(Data!$Q185)), (1-Data!$Q185), 1))</f>
        <v>0</v>
      </c>
      <c r="AD185" s="3">
        <f>IF(OR(Data!AE185="", Data!$H185="", $G185=""), 0, ((Data!AE185*Data!$H185*$G185)/2000) * IF(AND(AD$5="Particulate", ISNUMBER(Data!$O185)), (1-Data!$O185), 1) * IF(AND($K$3="Yes", ISNUMBER(Data!$Q185)), (1-Data!$Q185), 1))</f>
        <v>0</v>
      </c>
      <c r="AE185" s="3">
        <f>IF(OR(Data!AF185="", Data!$H185="", $G185=""), 0, ((Data!AF185*Data!$H185*$G185)/2000) * IF(AND(AE$5="Particulate", ISNUMBER(Data!$O185)), (1-Data!$O185), 1) * IF(AND($K$3="Yes", ISNUMBER(Data!$Q185)), (1-Data!$Q185), 1))</f>
        <v>0</v>
      </c>
      <c r="AF185" s="3">
        <f>IF(OR(Data!AG185="", Data!$H185="", $G185=""), 0, ((Data!AG185*Data!$H185*$G185)/2000) * IF(AND(AF$5="Particulate", ISNUMBER(Data!$O185)), (1-Data!$O185), 1) * IF(AND($K$3="Yes", ISNUMBER(Data!$Q185)), (1-Data!$Q185), 1))</f>
        <v>0</v>
      </c>
      <c r="AG185" s="3">
        <f>IF(OR(Data!AH185="", Data!$H185="", $G185=""), 0, ((Data!AH185*Data!$H185*$G185)/2000) * IF(AND(AG$5="Particulate", ISNUMBER(Data!$O185)), (1-Data!$O185), 1) * IF(AND($K$3="Yes", ISNUMBER(Data!$Q185)), (1-Data!$Q185), 1))</f>
        <v>0</v>
      </c>
      <c r="AH185" s="3">
        <f>IF(OR(Data!AI185="", Data!$H185="", $G185=""), 0, ((Data!AI185*Data!$H185*$G185)/2000) * IF(AND(AH$5="Particulate", ISNUMBER(Data!$O185)), (1-Data!$O185), 1) * IF(AND($K$3="Yes", ISNUMBER(Data!$Q185)), (1-Data!$Q185), 1))</f>
        <v>0</v>
      </c>
      <c r="AI185" s="3">
        <f>IF(OR(Data!AJ185="", Data!$H185="", $G185=""), 0, ((Data!AJ185*Data!$H185*$G185)/2000) * IF(AND(AI$5="Particulate", ISNUMBER(Data!$O185)), (1-Data!$O185), 1) * IF(AND($K$3="Yes", ISNUMBER(Data!$Q185)), (1-Data!$Q185), 1))</f>
        <v>0</v>
      </c>
      <c r="AJ185" s="3">
        <f>IF(OR(Data!AK185="", Data!$H185="", $G185=""), 0, ((Data!AK185*Data!$H185*$G185)/2000) * IF(AND(AJ$5="Particulate", ISNUMBER(Data!$O185)), (1-Data!$O185), 1) * IF(AND($K$3="Yes", ISNUMBER(Data!$Q185)), (1-Data!$Q185), 1))</f>
        <v>0</v>
      </c>
      <c r="AK185" s="3">
        <f>IF(OR(Data!AL185="", Data!$H185="", $G185=""), 0, ((Data!AL185*Data!$H185*$G185)/2000) * IF(AND(AK$5="Particulate", ISNUMBER(Data!$O185)), (1-Data!$O185), 1) * IF(AND($K$3="Yes", ISNUMBER(Data!$Q185)), (1-Data!$Q185), 1))</f>
        <v>0</v>
      </c>
      <c r="AL185" s="3">
        <f>IF(OR(Data!AM185="", Data!$H185="", $G185=""), 0, ((Data!AM185*Data!$H185*$G185)/2000) * IF(AND(AL$5="Particulate", ISNUMBER(Data!$O185)), (1-Data!$O185), 1) * IF(AND($K$3="Yes", ISNUMBER(Data!$Q185)), (1-Data!$Q185), 1))</f>
        <v>0</v>
      </c>
      <c r="AM185" s="3">
        <f>IF(OR(Data!AN185="", Data!$H185="", $G185=""), 0, ((Data!AN185*Data!$H185*$G185)/2000) * IF(AND(AM$5="Particulate", ISNUMBER(Data!$O185)), (1-Data!$O185), 1) * IF(AND($K$3="Yes", ISNUMBER(Data!$Q185)), (1-Data!$Q185), 1))</f>
        <v>0</v>
      </c>
      <c r="AN185" s="3">
        <f>IF(OR(Data!AO185="", Data!$H185="", $G185=""), 0, ((Data!AO185*Data!$H185*$G185)/2000) * IF(AND(AN$5="Particulate", ISNUMBER(Data!$O185)), (1-Data!$O185), 1) * IF(AND($K$3="Yes", ISNUMBER(Data!$Q185)), (1-Data!$Q185), 1))</f>
        <v>0</v>
      </c>
      <c r="AO185" s="3">
        <f>IF(OR(Data!AP185="", Data!$H185="", $G185=""), 0, ((Data!AP185*Data!$H185*$G185)/2000) * IF(AND(AO$5="Particulate", ISNUMBER(Data!$O185)), (1-Data!$O185), 1) * IF(AND($K$3="Yes", ISNUMBER(Data!$Q185)), (1-Data!$Q185), 1))</f>
        <v>0</v>
      </c>
      <c r="AP185" s="3">
        <f>IF(OR(Data!AQ185="", Data!$H185="", $G185=""), 0, ((Data!AQ185*Data!$H185*$G185)/2000) * IF(AND(AP$5="Particulate", ISNUMBER(Data!$O185)), (1-Data!$O185), 1) * IF(AND($K$3="Yes", ISNUMBER(Data!$Q185)), (1-Data!$Q185), 1))</f>
        <v>0</v>
      </c>
      <c r="AQ185" s="3">
        <f>IF(OR(Data!AR185="", Data!$H185="", $G185=""), 0, ((Data!AR185*Data!$H185*$G185)/2000) * IF(AND(AQ$5="Particulate", ISNUMBER(Data!$O185)), (1-Data!$O185), 1) * IF(AND($K$3="Yes", ISNUMBER(Data!$Q185)), (1-Data!$Q185), 1))</f>
        <v>0</v>
      </c>
      <c r="AR185" s="3">
        <f>IF(OR(Data!AS185="", Data!$H185="", $G185=""), 0, ((Data!AS185*Data!$H185*$G185)/2000) * IF(AND(AR$5="Particulate", ISNUMBER(Data!$O185)), (1-Data!$O185), 1) * IF(AND($K$3="Yes", ISNUMBER(Data!$Q185)), (1-Data!$Q185), 1))</f>
        <v>0</v>
      </c>
      <c r="AS185" s="3">
        <f>IF(OR(Data!AT185="", Data!$H185="", $G185=""), 0, ((Data!AT185*Data!$H185*$G185)/2000) * IF(AND(AS$5="Particulate", ISNUMBER(Data!$O185)), (1-Data!$O185), 1) * IF(AND($K$3="Yes", ISNUMBER(Data!$Q185)), (1-Data!$Q185), 1))</f>
        <v>0</v>
      </c>
      <c r="AT185" s="3">
        <f>IF(OR(Data!AU185="", Data!$H185="", $G185=""), 0, ((Data!AU185*Data!$H185*$G185)/2000) * IF(AND(AT$5="Particulate", ISNUMBER(Data!$O185)), (1-Data!$O185), 1) * IF(AND($K$3="Yes", ISNUMBER(Data!$Q185)), (1-Data!$Q185), 1))</f>
        <v>0</v>
      </c>
      <c r="AU185" s="3">
        <f>IF(OR(Data!AV185="", Data!$H185="", $G185=""), 0, ((Data!AV185*Data!$H185*$G185)/2000) * IF(AND(AU$5="Particulate", ISNUMBER(Data!$O185)), (1-Data!$O185), 1) * IF(AND($K$3="Yes", ISNUMBER(Data!$Q185)), (1-Data!$Q185), 1))</f>
        <v>0</v>
      </c>
      <c r="AV185" s="3">
        <f>IF(OR(Data!AW185="", Data!$H185="", $G185=""), 0, ((Data!AW185*Data!$H185*$G185)/2000) * IF(AND(AV$5="Particulate", ISNUMBER(Data!$O185)), (1-Data!$O185), 1) * IF(AND($K$3="Yes", ISNUMBER(Data!$Q185)), (1-Data!$Q185), 1))</f>
        <v>0</v>
      </c>
      <c r="AW185" s="3">
        <f>IF(OR(Data!AX185="", Data!$H185="", $G185=""), 0, ((Data!AX185*Data!$H185*$G185)/2000) * IF(AND(AW$5="Particulate", ISNUMBER(Data!$O185)), (1-Data!$O185), 1) * IF(AND($K$3="Yes", ISNUMBER(Data!$Q185)), (1-Data!$Q185), 1))</f>
        <v>0</v>
      </c>
      <c r="AX185" s="3">
        <f>IF(OR(Data!AY185="", Data!$H185="", $G185=""), 0, ((Data!AY185*Data!$H185*$G185)/2000) * IF(AND(AX$5="Particulate", ISNUMBER(Data!$O185)), (1-Data!$O185), 1) * IF(AND($K$3="Yes", ISNUMBER(Data!$Q185)), (1-Data!$Q185), 1))</f>
        <v>0</v>
      </c>
      <c r="AY185" s="3">
        <f>IF(OR(Data!AZ185="", Data!$H185="", $G185=""), 0, ((Data!AZ185*Data!$H185*$G185)/2000) * IF(AND(AY$5="Particulate", ISNUMBER(Data!$O185)), (1-Data!$O185), 1) * IF(AND($K$3="Yes", ISNUMBER(Data!$Q185)), (1-Data!$Q185), 1))</f>
        <v>0</v>
      </c>
      <c r="AZ185" s="3">
        <f>IF(OR(Data!BA185="", Data!$H185="", $G185=""), 0, ((Data!BA185*Data!$H185*$G185)/2000) * IF(AND(AZ$5="Particulate", ISNUMBER(Data!$O185)), (1-Data!$O185), 1) * IF(AND($K$3="Yes", ISNUMBER(Data!$Q185)), (1-Data!$Q185), 1))</f>
        <v>0</v>
      </c>
      <c r="BA185" s="3">
        <f>IF(OR(Data!BB185="", Data!$H185="", $G185=""), 0, ((Data!BB185*Data!$H185*$G185)/2000) * IF(AND(BA$5="Particulate", ISNUMBER(Data!$O185)), (1-Data!$O185), 1) * IF(AND($K$3="Yes", ISNUMBER(Data!$Q185)), (1-Data!$Q185), 1))</f>
        <v>0</v>
      </c>
      <c r="BB185" s="3">
        <f>IF(OR(Data!BC185="", Data!$H185="", $G185=""), 0, ((Data!BC185*Data!$H185*$G185)/2000) * IF(AND(BB$5="Particulate", ISNUMBER(Data!$O185)), (1-Data!$O185), 1) * IF(AND($K$3="Yes", ISNUMBER(Data!$Q185)), (1-Data!$Q185), 1))</f>
        <v>0</v>
      </c>
      <c r="BC185" s="3">
        <f>IF(OR(Data!BD185="", Data!$H185="", $G185=""), 0, ((Data!BD185*Data!$H185*$G185)/2000) * IF(AND(BC$5="Particulate", ISNUMBER(Data!$O185)), (1-Data!$O185), 1) * IF(AND($K$3="Yes", ISNUMBER(Data!$Q185)), (1-Data!$Q185), 1))</f>
        <v>0</v>
      </c>
      <c r="BD185" s="3">
        <f>IF(OR(Data!BE185="", Data!$H185="", $G185=""), 0, ((Data!BE185*Data!$H185*$G185)/2000) * IF(AND(BD$5="Particulate", ISNUMBER(Data!$O185)), (1-Data!$O185), 1) * IF(AND($K$3="Yes", ISNUMBER(Data!$Q185)), (1-Data!$Q185), 1))</f>
        <v>0</v>
      </c>
      <c r="BE185" s="3">
        <f>IF(OR(Data!BF185="", Data!$H185="", $G185=""), 0, ((Data!BF185*Data!$H185*$G185)/2000) * IF(AND(BE$5="Particulate", ISNUMBER(Data!$O185)), (1-Data!$O185), 1) * IF(AND($K$3="Yes", ISNUMBER(Data!$Q185)), (1-Data!$Q185), 1))</f>
        <v>0</v>
      </c>
      <c r="BF185" s="3">
        <f>IF(OR(Data!BG185="", Data!$H185="", $G185=""), 0, ((Data!BG185*Data!$H185*$G185)/2000) * IF(AND(BF$5="Particulate", ISNUMBER(Data!$O185)), (1-Data!$O185), 1) * IF(AND($K$3="Yes", ISNUMBER(Data!$Q185)), (1-Data!$Q185), 1))</f>
        <v>0</v>
      </c>
      <c r="BG185" s="3">
        <f>IF(OR(Data!BH185="", Data!$H185="", $G185=""), 0, ((Data!BH185*Data!$H185*$G185)/2000) * IF(AND(BG$5="Particulate", ISNUMBER(Data!$O185)), (1-Data!$O185), 1) * IF(AND($K$3="Yes", ISNUMBER(Data!$Q185)), (1-Data!$Q185), 1))</f>
        <v>0</v>
      </c>
      <c r="BH185" s="3">
        <f>IF(OR(Data!BI185="", Data!$H185="", $G185=""), 0, ((Data!BI185*Data!$H185*$G185)/2000) * IF(AND(BH$5="Particulate", ISNUMBER(Data!$O185)), (1-Data!$O185), 1) * IF(AND($K$3="Yes", ISNUMBER(Data!$Q185)), (1-Data!$Q185), 1))</f>
        <v>0</v>
      </c>
      <c r="BI185" s="3">
        <f>IF(OR(Data!BJ185="", Data!$H185="", $G185=""), 0, ((Data!BJ185*Data!$H185*$G185)/2000) * IF(AND(BI$5="Particulate", ISNUMBER(Data!$O185)), (1-Data!$O185), 1) * IF(AND($K$3="Yes", ISNUMBER(Data!$Q185)), (1-Data!$Q185), 1))</f>
        <v>0</v>
      </c>
      <c r="BJ185" s="3">
        <f>IF(OR(Data!BK185="", Data!$H185="", $G185=""), 0, ((Data!BK185*Data!$H185*$G185)/2000) * IF(AND(BJ$5="Particulate", ISNUMBER(Data!$O185)), (1-Data!$O185), 1) * IF(AND($K$3="Yes", ISNUMBER(Data!$Q185)), (1-Data!$Q185), 1))</f>
        <v>0</v>
      </c>
      <c r="BK185" s="3">
        <f>IF(OR(Data!BL185="", Data!$H185="", $G185=""), 0, ((Data!BL185*Data!$H185*$G185)/2000) * IF(AND(BK$5="Particulate", ISNUMBER(Data!$O185)), (1-Data!$O185), 1) * IF(AND($K$3="Yes", ISNUMBER(Data!$Q185)), (1-Data!$Q185), 1))</f>
        <v>0</v>
      </c>
      <c r="BL185" s="3">
        <f>IF(OR(Data!BM185="", Data!$H185="", $G185=""), 0, ((Data!BM185*Data!$H185*$G185)/2000) * IF(AND(BL$5="Particulate", ISNUMBER(Data!$O185)), (1-Data!$O185), 1) * IF(AND($K$3="Yes", ISNUMBER(Data!$Q185)), (1-Data!$Q185), 1))</f>
        <v>0</v>
      </c>
      <c r="BM185" s="3">
        <f>IF(OR(Data!BN185="", Data!$H185="", $G185=""), 0, ((Data!BN185*Data!$H185*$G185)/2000) * IF(AND(BM$5="Particulate", ISNUMBER(Data!$O185)), (1-Data!$O185), 1) * IF(AND($K$3="Yes", ISNUMBER(Data!$Q185)), (1-Data!$Q185), 1))</f>
        <v>0</v>
      </c>
      <c r="BN185" s="3">
        <f>IF(OR(Data!BO185="", Data!$H185="", $G185=""), 0, ((Data!BO185*Data!$H185*$G185)/2000) * IF(AND(BN$5="Particulate", ISNUMBER(Data!$O185)), (1-Data!$O185), 1) * IF(AND($K$3="Yes", ISNUMBER(Data!$Q185)), (1-Data!$Q185), 1))</f>
        <v>0</v>
      </c>
      <c r="BO185" s="3">
        <f>IF(OR(Data!BP185="", Data!$H185="", $G185=""), 0, ((Data!BP185*Data!$H185*$G185)/2000) * IF(AND(BO$5="Particulate", ISNUMBER(Data!$O185)), (1-Data!$O185), 1) * IF(AND($K$3="Yes", ISNUMBER(Data!$Q185)), (1-Data!$Q185), 1))</f>
        <v>0</v>
      </c>
      <c r="BP185" s="3">
        <f>IF(OR(Data!BQ185="", Data!$H185="", $G185=""), 0, ((Data!BQ185*Data!$H185*$G185)/2000) * IF(AND(BP$5="Particulate", ISNUMBER(Data!$O185)), (1-Data!$O185), 1) * IF(AND($K$3="Yes", ISNUMBER(Data!$Q185)), (1-Data!$Q185), 1))</f>
        <v>0</v>
      </c>
      <c r="BQ185" s="3">
        <f>IF(OR(Data!BR185="", Data!$H185="", $G185=""), 0, ((Data!BR185*Data!$H185*$G185)/2000) * IF(AND(BQ$5="Particulate", ISNUMBER(Data!$O185)), (1-Data!$O185), 1) * IF(AND($K$3="Yes", ISNUMBER(Data!$Q185)), (1-Data!$Q185), 1))</f>
        <v>0</v>
      </c>
      <c r="BR185" s="3">
        <f>IF(OR(Data!BS185="", Data!$H185="", $G185=""), 0, ((Data!BS185*Data!$H185*$G185)/2000) * IF(AND(BR$5="Particulate", ISNUMBER(Data!$O185)), (1-Data!$O185), 1) * IF(AND($K$3="Yes", ISNUMBER(Data!$Q185)), (1-Data!$Q185), 1))</f>
        <v>0</v>
      </c>
      <c r="BS185" s="3">
        <f>IF(OR(Data!BT185="", Data!$H185="", $G185=""), 0, ((Data!BT185*Data!$H185*$G185)/2000) * IF(AND(BS$5="Particulate", ISNUMBER(Data!$O185)), (1-Data!$O185), 1) * IF(AND($K$3="Yes", ISNUMBER(Data!$Q185)), (1-Data!$Q185), 1))</f>
        <v>0</v>
      </c>
      <c r="BT185" s="3">
        <f>IF(OR(Data!BU185="", Data!$H185="", $G185=""), 0, ((Data!BU185*Data!$H185*$G185)/2000) * IF(AND(BT$5="Particulate", ISNUMBER(Data!$O185)), (1-Data!$O185), 1) * IF(AND($K$3="Yes", ISNUMBER(Data!$Q185)), (1-Data!$Q185), 1))</f>
        <v>0</v>
      </c>
      <c r="BU185" s="3">
        <f>IF(OR(Data!BV185="", Data!$H185="", $G185=""), 0, ((Data!BV185*Data!$H185*$G185)/2000) * IF(AND(BU$5="Particulate", ISNUMBER(Data!$O185)), (1-Data!$O185), 1) * IF(AND($K$3="Yes", ISNUMBER(Data!$Q185)), (1-Data!$Q185), 1))</f>
        <v>0</v>
      </c>
      <c r="BV185" s="3">
        <f>IF(OR(Data!BW185="", Data!$H185="", $G185=""), 0, ((Data!BW185*Data!$H185*$G185)/2000) * IF(AND(BV$5="Particulate", ISNUMBER(Data!$O185)), (1-Data!$O185), 1) * IF(AND($K$3="Yes", ISNUMBER(Data!$Q185)), (1-Data!$Q185), 1))</f>
        <v>0</v>
      </c>
      <c r="BW185" s="3">
        <f>IF(OR(Data!BX185="", Data!$H185="", $G185=""), 0, ((Data!BX185*Data!$H185*$G185)/2000) * IF(AND(BW$5="Particulate", ISNUMBER(Data!$O185)), (1-Data!$O185), 1) * IF(AND($K$3="Yes", ISNUMBER(Data!$Q185)), (1-Data!$Q185), 1))</f>
        <v>0</v>
      </c>
      <c r="BX185" s="3">
        <f>IF(OR(Data!BY185="", Data!$H185="", $G185=""), 0, ((Data!BY185*Data!$H185*$G185)/2000) * IF(AND(BX$5="Particulate", ISNUMBER(Data!$O185)), (1-Data!$O185), 1) * IF(AND($K$3="Yes", ISNUMBER(Data!$Q185)), (1-Data!$Q185), 1))</f>
        <v>0</v>
      </c>
      <c r="BY185" s="3">
        <f>IF(OR(Data!BZ185="", Data!$H185="", $G185=""), 0, ((Data!BZ185*Data!$H185*$G185)/2000) * IF(AND(BY$5="Particulate", ISNUMBER(Data!$O185)), (1-Data!$O185), 1) * IF(AND($K$3="Yes", ISNUMBER(Data!$Q185)), (1-Data!$Q185), 1))</f>
        <v>0</v>
      </c>
      <c r="BZ185" s="3">
        <f>IF(OR(Data!CA185="", Data!$H185="", $G185=""), 0, ((Data!CA185*Data!$H185*$G185)/2000) * IF(AND(BZ$5="Particulate", ISNUMBER(Data!$O185)), (1-Data!$O185), 1) * IF(AND($K$3="Yes", ISNUMBER(Data!$Q185)), (1-Data!$Q185), 1))</f>
        <v>0</v>
      </c>
    </row>
    <row r="186" spans="1:78" x14ac:dyDescent="0.25">
      <c r="A186" s="347">
        <f>Data!A186</f>
        <v>178</v>
      </c>
      <c r="B186" s="108">
        <f>Data!B186</f>
        <v>0</v>
      </c>
      <c r="C186" s="108">
        <f>Data!C186</f>
        <v>0</v>
      </c>
      <c r="D186" s="108">
        <f>Data!D186</f>
        <v>0</v>
      </c>
      <c r="E186" s="108">
        <f>Data!E186</f>
        <v>0</v>
      </c>
      <c r="F186" s="108">
        <f>Data!F186</f>
        <v>0</v>
      </c>
      <c r="G186" s="189"/>
      <c r="Q186" s="365">
        <f>IF(ISNUMBER(Data!$K186), (Data!$K186*$G186)/2000, IF(AND(ISNUMBER(Data!$H186), ISNUMBER(Data!$I186)), (Data!$H186*Data!$I186*$G186)/2000, 0))</f>
        <v>0</v>
      </c>
      <c r="R186" s="17">
        <f>IF(ISNUMBER(Data!$L186), (Data!$L186*$G186)/2000, IF(AND(ISNUMBER(Data!$H186), ISNUMBER(Data!$J186)), (Data!$H186*Data!$J186*$G186)/2000, 0)) * IF(ISNUMBER(Data!$O186), 1-Data!$O186, 1) * IF(AND($K$3="yes",ISNUMBER(Data!$Q186)),(1-Data!$Q186),1)</f>
        <v>0</v>
      </c>
      <c r="S186" s="3">
        <f>IF(OR(Data!T186="", Data!$H186="", $G186=""), 0, ((Data!T186*Data!$H186*$G186)/2000) * IF(AND(S$5="Particulate", ISNUMBER(Data!$O186)), (1-Data!$O186), 1) * IF(AND($K$3="Yes", ISNUMBER(Data!$Q186)), (1-Data!$Q186), 1))</f>
        <v>0</v>
      </c>
      <c r="T186" s="3">
        <f>IF(OR(Data!U186="", Data!$H186="", $G186=""), 0, ((Data!U186*Data!$H186*$G186)/2000) * IF(AND(T$5="Particulate", ISNUMBER(Data!$O186)), (1-Data!$O186), 1) * IF(AND($K$3="Yes", ISNUMBER(Data!$Q186)), (1-Data!$Q186), 1))</f>
        <v>0</v>
      </c>
      <c r="U186" s="3">
        <f>IF(OR(Data!V186="", Data!$H186="", $G186=""), 0, ((Data!V186*Data!$H186*$G186)/2000) * IF(AND(U$5="Particulate", ISNUMBER(Data!$O186)), (1-Data!$O186), 1) * IF(AND($K$3="Yes", ISNUMBER(Data!$Q186)), (1-Data!$Q186), 1))</f>
        <v>0</v>
      </c>
      <c r="V186" s="3">
        <f>IF(OR(Data!W186="", Data!$H186="", $G186=""), 0, ((Data!W186*Data!$H186*$G186)/2000) * IF(AND(V$5="Particulate", ISNUMBER(Data!$O186)), (1-Data!$O186), 1) * IF(AND($K$3="Yes", ISNUMBER(Data!$Q186)), (1-Data!$Q186), 1))</f>
        <v>0</v>
      </c>
      <c r="W186" s="3">
        <f>IF(OR(Data!X186="", Data!$H186="", $G186=""), 0, ((Data!X186*Data!$H186*$G186)/2000) * IF(AND(W$5="Particulate", ISNUMBER(Data!$O186)), (1-Data!$O186), 1) * IF(AND($K$3="Yes", ISNUMBER(Data!$Q186)), (1-Data!$Q186), 1))</f>
        <v>0</v>
      </c>
      <c r="X186" s="3">
        <f>IF(OR(Data!Y186="", Data!$H186="", $G186=""), 0, ((Data!Y186*Data!$H186*$G186)/2000) * IF(AND(X$5="Particulate", ISNUMBER(Data!$O186)), (1-Data!$O186), 1) * IF(AND($K$3="Yes", ISNUMBER(Data!$Q186)), (1-Data!$Q186), 1))</f>
        <v>0</v>
      </c>
      <c r="Y186" s="3">
        <f>IF(OR(Data!Z186="", Data!$H186="", $G186=""), 0, ((Data!Z186*Data!$H186*$G186)/2000) * IF(AND(Y$5="Particulate", ISNUMBER(Data!$O186)), (1-Data!$O186), 1) * IF(AND($K$3="Yes", ISNUMBER(Data!$Q186)), (1-Data!$Q186), 1))</f>
        <v>0</v>
      </c>
      <c r="Z186" s="3">
        <f>IF(OR(Data!AA186="", Data!$H186="", $G186=""), 0, ((Data!AA186*Data!$H186*$G186)/2000) * IF(AND(Z$5="Particulate", ISNUMBER(Data!$O186)), (1-Data!$O186), 1) * IF(AND($K$3="Yes", ISNUMBER(Data!$Q186)), (1-Data!$Q186), 1))</f>
        <v>0</v>
      </c>
      <c r="AA186" s="3">
        <f>IF(OR(Data!AB186="", Data!$H186="", $G186=""), 0, ((Data!AB186*Data!$H186*$G186)/2000) * IF(AND(AA$5="Particulate", ISNUMBER(Data!$O186)), (1-Data!$O186), 1) * IF(AND($K$3="Yes", ISNUMBER(Data!$Q186)), (1-Data!$Q186), 1))</f>
        <v>0</v>
      </c>
      <c r="AB186" s="3">
        <f>IF(OR(Data!AC186="", Data!$H186="", $G186=""), 0, ((Data!AC186*Data!$H186*$G186)/2000) * IF(AND(AB$5="Particulate", ISNUMBER(Data!$O186)), (1-Data!$O186), 1) * IF(AND($K$3="Yes", ISNUMBER(Data!$Q186)), (1-Data!$Q186), 1))</f>
        <v>0</v>
      </c>
      <c r="AC186" s="3">
        <f>IF(OR(Data!AD186="", Data!$H186="", $G186=""), 0, ((Data!AD186*Data!$H186*$G186)/2000) * IF(AND(AC$5="Particulate", ISNUMBER(Data!$O186)), (1-Data!$O186), 1) * IF(AND($K$3="Yes", ISNUMBER(Data!$Q186)), (1-Data!$Q186), 1))</f>
        <v>0</v>
      </c>
      <c r="AD186" s="3">
        <f>IF(OR(Data!AE186="", Data!$H186="", $G186=""), 0, ((Data!AE186*Data!$H186*$G186)/2000) * IF(AND(AD$5="Particulate", ISNUMBER(Data!$O186)), (1-Data!$O186), 1) * IF(AND($K$3="Yes", ISNUMBER(Data!$Q186)), (1-Data!$Q186), 1))</f>
        <v>0</v>
      </c>
      <c r="AE186" s="3">
        <f>IF(OR(Data!AF186="", Data!$H186="", $G186=""), 0, ((Data!AF186*Data!$H186*$G186)/2000) * IF(AND(AE$5="Particulate", ISNUMBER(Data!$O186)), (1-Data!$O186), 1) * IF(AND($K$3="Yes", ISNUMBER(Data!$Q186)), (1-Data!$Q186), 1))</f>
        <v>0</v>
      </c>
      <c r="AF186" s="3">
        <f>IF(OR(Data!AG186="", Data!$H186="", $G186=""), 0, ((Data!AG186*Data!$H186*$G186)/2000) * IF(AND(AF$5="Particulate", ISNUMBER(Data!$O186)), (1-Data!$O186), 1) * IF(AND($K$3="Yes", ISNUMBER(Data!$Q186)), (1-Data!$Q186), 1))</f>
        <v>0</v>
      </c>
      <c r="AG186" s="3">
        <f>IF(OR(Data!AH186="", Data!$H186="", $G186=""), 0, ((Data!AH186*Data!$H186*$G186)/2000) * IF(AND(AG$5="Particulate", ISNUMBER(Data!$O186)), (1-Data!$O186), 1) * IF(AND($K$3="Yes", ISNUMBER(Data!$Q186)), (1-Data!$Q186), 1))</f>
        <v>0</v>
      </c>
      <c r="AH186" s="3">
        <f>IF(OR(Data!AI186="", Data!$H186="", $G186=""), 0, ((Data!AI186*Data!$H186*$G186)/2000) * IF(AND(AH$5="Particulate", ISNUMBER(Data!$O186)), (1-Data!$O186), 1) * IF(AND($K$3="Yes", ISNUMBER(Data!$Q186)), (1-Data!$Q186), 1))</f>
        <v>0</v>
      </c>
      <c r="AI186" s="3">
        <f>IF(OR(Data!AJ186="", Data!$H186="", $G186=""), 0, ((Data!AJ186*Data!$H186*$G186)/2000) * IF(AND(AI$5="Particulate", ISNUMBER(Data!$O186)), (1-Data!$O186), 1) * IF(AND($K$3="Yes", ISNUMBER(Data!$Q186)), (1-Data!$Q186), 1))</f>
        <v>0</v>
      </c>
      <c r="AJ186" s="3">
        <f>IF(OR(Data!AK186="", Data!$H186="", $G186=""), 0, ((Data!AK186*Data!$H186*$G186)/2000) * IF(AND(AJ$5="Particulate", ISNUMBER(Data!$O186)), (1-Data!$O186), 1) * IF(AND($K$3="Yes", ISNUMBER(Data!$Q186)), (1-Data!$Q186), 1))</f>
        <v>0</v>
      </c>
      <c r="AK186" s="3">
        <f>IF(OR(Data!AL186="", Data!$H186="", $G186=""), 0, ((Data!AL186*Data!$H186*$G186)/2000) * IF(AND(AK$5="Particulate", ISNUMBER(Data!$O186)), (1-Data!$O186), 1) * IF(AND($K$3="Yes", ISNUMBER(Data!$Q186)), (1-Data!$Q186), 1))</f>
        <v>0</v>
      </c>
      <c r="AL186" s="3">
        <f>IF(OR(Data!AM186="", Data!$H186="", $G186=""), 0, ((Data!AM186*Data!$H186*$G186)/2000) * IF(AND(AL$5="Particulate", ISNUMBER(Data!$O186)), (1-Data!$O186), 1) * IF(AND($K$3="Yes", ISNUMBER(Data!$Q186)), (1-Data!$Q186), 1))</f>
        <v>0</v>
      </c>
      <c r="AM186" s="3">
        <f>IF(OR(Data!AN186="", Data!$H186="", $G186=""), 0, ((Data!AN186*Data!$H186*$G186)/2000) * IF(AND(AM$5="Particulate", ISNUMBER(Data!$O186)), (1-Data!$O186), 1) * IF(AND($K$3="Yes", ISNUMBER(Data!$Q186)), (1-Data!$Q186), 1))</f>
        <v>0</v>
      </c>
      <c r="AN186" s="3">
        <f>IF(OR(Data!AO186="", Data!$H186="", $G186=""), 0, ((Data!AO186*Data!$H186*$G186)/2000) * IF(AND(AN$5="Particulate", ISNUMBER(Data!$O186)), (1-Data!$O186), 1) * IF(AND($K$3="Yes", ISNUMBER(Data!$Q186)), (1-Data!$Q186), 1))</f>
        <v>0</v>
      </c>
      <c r="AO186" s="3">
        <f>IF(OR(Data!AP186="", Data!$H186="", $G186=""), 0, ((Data!AP186*Data!$H186*$G186)/2000) * IF(AND(AO$5="Particulate", ISNUMBER(Data!$O186)), (1-Data!$O186), 1) * IF(AND($K$3="Yes", ISNUMBER(Data!$Q186)), (1-Data!$Q186), 1))</f>
        <v>0</v>
      </c>
      <c r="AP186" s="3">
        <f>IF(OR(Data!AQ186="", Data!$H186="", $G186=""), 0, ((Data!AQ186*Data!$H186*$G186)/2000) * IF(AND(AP$5="Particulate", ISNUMBER(Data!$O186)), (1-Data!$O186), 1) * IF(AND($K$3="Yes", ISNUMBER(Data!$Q186)), (1-Data!$Q186), 1))</f>
        <v>0</v>
      </c>
      <c r="AQ186" s="3">
        <f>IF(OR(Data!AR186="", Data!$H186="", $G186=""), 0, ((Data!AR186*Data!$H186*$G186)/2000) * IF(AND(AQ$5="Particulate", ISNUMBER(Data!$O186)), (1-Data!$O186), 1) * IF(AND($K$3="Yes", ISNUMBER(Data!$Q186)), (1-Data!$Q186), 1))</f>
        <v>0</v>
      </c>
      <c r="AR186" s="3">
        <f>IF(OR(Data!AS186="", Data!$H186="", $G186=""), 0, ((Data!AS186*Data!$H186*$G186)/2000) * IF(AND(AR$5="Particulate", ISNUMBER(Data!$O186)), (1-Data!$O186), 1) * IF(AND($K$3="Yes", ISNUMBER(Data!$Q186)), (1-Data!$Q186), 1))</f>
        <v>0</v>
      </c>
      <c r="AS186" s="3">
        <f>IF(OR(Data!AT186="", Data!$H186="", $G186=""), 0, ((Data!AT186*Data!$H186*$G186)/2000) * IF(AND(AS$5="Particulate", ISNUMBER(Data!$O186)), (1-Data!$O186), 1) * IF(AND($K$3="Yes", ISNUMBER(Data!$Q186)), (1-Data!$Q186), 1))</f>
        <v>0</v>
      </c>
      <c r="AT186" s="3">
        <f>IF(OR(Data!AU186="", Data!$H186="", $G186=""), 0, ((Data!AU186*Data!$H186*$G186)/2000) * IF(AND(AT$5="Particulate", ISNUMBER(Data!$O186)), (1-Data!$O186), 1) * IF(AND($K$3="Yes", ISNUMBER(Data!$Q186)), (1-Data!$Q186), 1))</f>
        <v>0</v>
      </c>
      <c r="AU186" s="3">
        <f>IF(OR(Data!AV186="", Data!$H186="", $G186=""), 0, ((Data!AV186*Data!$H186*$G186)/2000) * IF(AND(AU$5="Particulate", ISNUMBER(Data!$O186)), (1-Data!$O186), 1) * IF(AND($K$3="Yes", ISNUMBER(Data!$Q186)), (1-Data!$Q186), 1))</f>
        <v>0</v>
      </c>
      <c r="AV186" s="3">
        <f>IF(OR(Data!AW186="", Data!$H186="", $G186=""), 0, ((Data!AW186*Data!$H186*$G186)/2000) * IF(AND(AV$5="Particulate", ISNUMBER(Data!$O186)), (1-Data!$O186), 1) * IF(AND($K$3="Yes", ISNUMBER(Data!$Q186)), (1-Data!$Q186), 1))</f>
        <v>0</v>
      </c>
      <c r="AW186" s="3">
        <f>IF(OR(Data!AX186="", Data!$H186="", $G186=""), 0, ((Data!AX186*Data!$H186*$G186)/2000) * IF(AND(AW$5="Particulate", ISNUMBER(Data!$O186)), (1-Data!$O186), 1) * IF(AND($K$3="Yes", ISNUMBER(Data!$Q186)), (1-Data!$Q186), 1))</f>
        <v>0</v>
      </c>
      <c r="AX186" s="3">
        <f>IF(OR(Data!AY186="", Data!$H186="", $G186=""), 0, ((Data!AY186*Data!$H186*$G186)/2000) * IF(AND(AX$5="Particulate", ISNUMBER(Data!$O186)), (1-Data!$O186), 1) * IF(AND($K$3="Yes", ISNUMBER(Data!$Q186)), (1-Data!$Q186), 1))</f>
        <v>0</v>
      </c>
      <c r="AY186" s="3">
        <f>IF(OR(Data!AZ186="", Data!$H186="", $G186=""), 0, ((Data!AZ186*Data!$H186*$G186)/2000) * IF(AND(AY$5="Particulate", ISNUMBER(Data!$O186)), (1-Data!$O186), 1) * IF(AND($K$3="Yes", ISNUMBER(Data!$Q186)), (1-Data!$Q186), 1))</f>
        <v>0</v>
      </c>
      <c r="AZ186" s="3">
        <f>IF(OR(Data!BA186="", Data!$H186="", $G186=""), 0, ((Data!BA186*Data!$H186*$G186)/2000) * IF(AND(AZ$5="Particulate", ISNUMBER(Data!$O186)), (1-Data!$O186), 1) * IF(AND($K$3="Yes", ISNUMBER(Data!$Q186)), (1-Data!$Q186), 1))</f>
        <v>0</v>
      </c>
      <c r="BA186" s="3">
        <f>IF(OR(Data!BB186="", Data!$H186="", $G186=""), 0, ((Data!BB186*Data!$H186*$G186)/2000) * IF(AND(BA$5="Particulate", ISNUMBER(Data!$O186)), (1-Data!$O186), 1) * IF(AND($K$3="Yes", ISNUMBER(Data!$Q186)), (1-Data!$Q186), 1))</f>
        <v>0</v>
      </c>
      <c r="BB186" s="3">
        <f>IF(OR(Data!BC186="", Data!$H186="", $G186=""), 0, ((Data!BC186*Data!$H186*$G186)/2000) * IF(AND(BB$5="Particulate", ISNUMBER(Data!$O186)), (1-Data!$O186), 1) * IF(AND($K$3="Yes", ISNUMBER(Data!$Q186)), (1-Data!$Q186), 1))</f>
        <v>0</v>
      </c>
      <c r="BC186" s="3">
        <f>IF(OR(Data!BD186="", Data!$H186="", $G186=""), 0, ((Data!BD186*Data!$H186*$G186)/2000) * IF(AND(BC$5="Particulate", ISNUMBER(Data!$O186)), (1-Data!$O186), 1) * IF(AND($K$3="Yes", ISNUMBER(Data!$Q186)), (1-Data!$Q186), 1))</f>
        <v>0</v>
      </c>
      <c r="BD186" s="3">
        <f>IF(OR(Data!BE186="", Data!$H186="", $G186=""), 0, ((Data!BE186*Data!$H186*$G186)/2000) * IF(AND(BD$5="Particulate", ISNUMBER(Data!$O186)), (1-Data!$O186), 1) * IF(AND($K$3="Yes", ISNUMBER(Data!$Q186)), (1-Data!$Q186), 1))</f>
        <v>0</v>
      </c>
      <c r="BE186" s="3">
        <f>IF(OR(Data!BF186="", Data!$H186="", $G186=""), 0, ((Data!BF186*Data!$H186*$G186)/2000) * IF(AND(BE$5="Particulate", ISNUMBER(Data!$O186)), (1-Data!$O186), 1) * IF(AND($K$3="Yes", ISNUMBER(Data!$Q186)), (1-Data!$Q186), 1))</f>
        <v>0</v>
      </c>
      <c r="BF186" s="3">
        <f>IF(OR(Data!BG186="", Data!$H186="", $G186=""), 0, ((Data!BG186*Data!$H186*$G186)/2000) * IF(AND(BF$5="Particulate", ISNUMBER(Data!$O186)), (1-Data!$O186), 1) * IF(AND($K$3="Yes", ISNUMBER(Data!$Q186)), (1-Data!$Q186), 1))</f>
        <v>0</v>
      </c>
      <c r="BG186" s="3">
        <f>IF(OR(Data!BH186="", Data!$H186="", $G186=""), 0, ((Data!BH186*Data!$H186*$G186)/2000) * IF(AND(BG$5="Particulate", ISNUMBER(Data!$O186)), (1-Data!$O186), 1) * IF(AND($K$3="Yes", ISNUMBER(Data!$Q186)), (1-Data!$Q186), 1))</f>
        <v>0</v>
      </c>
      <c r="BH186" s="3">
        <f>IF(OR(Data!BI186="", Data!$H186="", $G186=""), 0, ((Data!BI186*Data!$H186*$G186)/2000) * IF(AND(BH$5="Particulate", ISNUMBER(Data!$O186)), (1-Data!$O186), 1) * IF(AND($K$3="Yes", ISNUMBER(Data!$Q186)), (1-Data!$Q186), 1))</f>
        <v>0</v>
      </c>
      <c r="BI186" s="3">
        <f>IF(OR(Data!BJ186="", Data!$H186="", $G186=""), 0, ((Data!BJ186*Data!$H186*$G186)/2000) * IF(AND(BI$5="Particulate", ISNUMBER(Data!$O186)), (1-Data!$O186), 1) * IF(AND($K$3="Yes", ISNUMBER(Data!$Q186)), (1-Data!$Q186), 1))</f>
        <v>0</v>
      </c>
      <c r="BJ186" s="3">
        <f>IF(OR(Data!BK186="", Data!$H186="", $G186=""), 0, ((Data!BK186*Data!$H186*$G186)/2000) * IF(AND(BJ$5="Particulate", ISNUMBER(Data!$O186)), (1-Data!$O186), 1) * IF(AND($K$3="Yes", ISNUMBER(Data!$Q186)), (1-Data!$Q186), 1))</f>
        <v>0</v>
      </c>
      <c r="BK186" s="3">
        <f>IF(OR(Data!BL186="", Data!$H186="", $G186=""), 0, ((Data!BL186*Data!$H186*$G186)/2000) * IF(AND(BK$5="Particulate", ISNUMBER(Data!$O186)), (1-Data!$O186), 1) * IF(AND($K$3="Yes", ISNUMBER(Data!$Q186)), (1-Data!$Q186), 1))</f>
        <v>0</v>
      </c>
      <c r="BL186" s="3">
        <f>IF(OR(Data!BM186="", Data!$H186="", $G186=""), 0, ((Data!BM186*Data!$H186*$G186)/2000) * IF(AND(BL$5="Particulate", ISNUMBER(Data!$O186)), (1-Data!$O186), 1) * IF(AND($K$3="Yes", ISNUMBER(Data!$Q186)), (1-Data!$Q186), 1))</f>
        <v>0</v>
      </c>
      <c r="BM186" s="3">
        <f>IF(OR(Data!BN186="", Data!$H186="", $G186=""), 0, ((Data!BN186*Data!$H186*$G186)/2000) * IF(AND(BM$5="Particulate", ISNUMBER(Data!$O186)), (1-Data!$O186), 1) * IF(AND($K$3="Yes", ISNUMBER(Data!$Q186)), (1-Data!$Q186), 1))</f>
        <v>0</v>
      </c>
      <c r="BN186" s="3">
        <f>IF(OR(Data!BO186="", Data!$H186="", $G186=""), 0, ((Data!BO186*Data!$H186*$G186)/2000) * IF(AND(BN$5="Particulate", ISNUMBER(Data!$O186)), (1-Data!$O186), 1) * IF(AND($K$3="Yes", ISNUMBER(Data!$Q186)), (1-Data!$Q186), 1))</f>
        <v>0</v>
      </c>
      <c r="BO186" s="3">
        <f>IF(OR(Data!BP186="", Data!$H186="", $G186=""), 0, ((Data!BP186*Data!$H186*$G186)/2000) * IF(AND(BO$5="Particulate", ISNUMBER(Data!$O186)), (1-Data!$O186), 1) * IF(AND($K$3="Yes", ISNUMBER(Data!$Q186)), (1-Data!$Q186), 1))</f>
        <v>0</v>
      </c>
      <c r="BP186" s="3">
        <f>IF(OR(Data!BQ186="", Data!$H186="", $G186=""), 0, ((Data!BQ186*Data!$H186*$G186)/2000) * IF(AND(BP$5="Particulate", ISNUMBER(Data!$O186)), (1-Data!$O186), 1) * IF(AND($K$3="Yes", ISNUMBER(Data!$Q186)), (1-Data!$Q186), 1))</f>
        <v>0</v>
      </c>
      <c r="BQ186" s="3">
        <f>IF(OR(Data!BR186="", Data!$H186="", $G186=""), 0, ((Data!BR186*Data!$H186*$G186)/2000) * IF(AND(BQ$5="Particulate", ISNUMBER(Data!$O186)), (1-Data!$O186), 1) * IF(AND($K$3="Yes", ISNUMBER(Data!$Q186)), (1-Data!$Q186), 1))</f>
        <v>0</v>
      </c>
      <c r="BR186" s="3">
        <f>IF(OR(Data!BS186="", Data!$H186="", $G186=""), 0, ((Data!BS186*Data!$H186*$G186)/2000) * IF(AND(BR$5="Particulate", ISNUMBER(Data!$O186)), (1-Data!$O186), 1) * IF(AND($K$3="Yes", ISNUMBER(Data!$Q186)), (1-Data!$Q186), 1))</f>
        <v>0</v>
      </c>
      <c r="BS186" s="3">
        <f>IF(OR(Data!BT186="", Data!$H186="", $G186=""), 0, ((Data!BT186*Data!$H186*$G186)/2000) * IF(AND(BS$5="Particulate", ISNUMBER(Data!$O186)), (1-Data!$O186), 1) * IF(AND($K$3="Yes", ISNUMBER(Data!$Q186)), (1-Data!$Q186), 1))</f>
        <v>0</v>
      </c>
      <c r="BT186" s="3">
        <f>IF(OR(Data!BU186="", Data!$H186="", $G186=""), 0, ((Data!BU186*Data!$H186*$G186)/2000) * IF(AND(BT$5="Particulate", ISNUMBER(Data!$O186)), (1-Data!$O186), 1) * IF(AND($K$3="Yes", ISNUMBER(Data!$Q186)), (1-Data!$Q186), 1))</f>
        <v>0</v>
      </c>
      <c r="BU186" s="3">
        <f>IF(OR(Data!BV186="", Data!$H186="", $G186=""), 0, ((Data!BV186*Data!$H186*$G186)/2000) * IF(AND(BU$5="Particulate", ISNUMBER(Data!$O186)), (1-Data!$O186), 1) * IF(AND($K$3="Yes", ISNUMBER(Data!$Q186)), (1-Data!$Q186), 1))</f>
        <v>0</v>
      </c>
      <c r="BV186" s="3">
        <f>IF(OR(Data!BW186="", Data!$H186="", $G186=""), 0, ((Data!BW186*Data!$H186*$G186)/2000) * IF(AND(BV$5="Particulate", ISNUMBER(Data!$O186)), (1-Data!$O186), 1) * IF(AND($K$3="Yes", ISNUMBER(Data!$Q186)), (1-Data!$Q186), 1))</f>
        <v>0</v>
      </c>
      <c r="BW186" s="3">
        <f>IF(OR(Data!BX186="", Data!$H186="", $G186=""), 0, ((Data!BX186*Data!$H186*$G186)/2000) * IF(AND(BW$5="Particulate", ISNUMBER(Data!$O186)), (1-Data!$O186), 1) * IF(AND($K$3="Yes", ISNUMBER(Data!$Q186)), (1-Data!$Q186), 1))</f>
        <v>0</v>
      </c>
      <c r="BX186" s="3">
        <f>IF(OR(Data!BY186="", Data!$H186="", $G186=""), 0, ((Data!BY186*Data!$H186*$G186)/2000) * IF(AND(BX$5="Particulate", ISNUMBER(Data!$O186)), (1-Data!$O186), 1) * IF(AND($K$3="Yes", ISNUMBER(Data!$Q186)), (1-Data!$Q186), 1))</f>
        <v>0</v>
      </c>
      <c r="BY186" s="3">
        <f>IF(OR(Data!BZ186="", Data!$H186="", $G186=""), 0, ((Data!BZ186*Data!$H186*$G186)/2000) * IF(AND(BY$5="Particulate", ISNUMBER(Data!$O186)), (1-Data!$O186), 1) * IF(AND($K$3="Yes", ISNUMBER(Data!$Q186)), (1-Data!$Q186), 1))</f>
        <v>0</v>
      </c>
      <c r="BZ186" s="3">
        <f>IF(OR(Data!CA186="", Data!$H186="", $G186=""), 0, ((Data!CA186*Data!$H186*$G186)/2000) * IF(AND(BZ$5="Particulate", ISNUMBER(Data!$O186)), (1-Data!$O186), 1) * IF(AND($K$3="Yes", ISNUMBER(Data!$Q186)), (1-Data!$Q186), 1))</f>
        <v>0</v>
      </c>
    </row>
    <row r="187" spans="1:78" x14ac:dyDescent="0.25">
      <c r="A187" s="347">
        <f>Data!A187</f>
        <v>179</v>
      </c>
      <c r="B187" s="108">
        <f>Data!B187</f>
        <v>0</v>
      </c>
      <c r="C187" s="108">
        <f>Data!C187</f>
        <v>0</v>
      </c>
      <c r="D187" s="108">
        <f>Data!D187</f>
        <v>0</v>
      </c>
      <c r="E187" s="108">
        <f>Data!E187</f>
        <v>0</v>
      </c>
      <c r="F187" s="108">
        <f>Data!F187</f>
        <v>0</v>
      </c>
      <c r="G187" s="189"/>
      <c r="Q187" s="365">
        <f>IF(ISNUMBER(Data!$K187), (Data!$K187*$G187)/2000, IF(AND(ISNUMBER(Data!$H187), ISNUMBER(Data!$I187)), (Data!$H187*Data!$I187*$G187)/2000, 0))</f>
        <v>0</v>
      </c>
      <c r="R187" s="17">
        <f>IF(ISNUMBER(Data!$L187), (Data!$L187*$G187)/2000, IF(AND(ISNUMBER(Data!$H187), ISNUMBER(Data!$J187)), (Data!$H187*Data!$J187*$G187)/2000, 0)) * IF(ISNUMBER(Data!$O187), 1-Data!$O187, 1) * IF(AND($K$3="yes",ISNUMBER(Data!$Q187)),(1-Data!$Q187),1)</f>
        <v>0</v>
      </c>
      <c r="S187" s="3">
        <f>IF(OR(Data!T187="", Data!$H187="", $G187=""), 0, ((Data!T187*Data!$H187*$G187)/2000) * IF(AND(S$5="Particulate", ISNUMBER(Data!$O187)), (1-Data!$O187), 1) * IF(AND($K$3="Yes", ISNUMBER(Data!$Q187)), (1-Data!$Q187), 1))</f>
        <v>0</v>
      </c>
      <c r="T187" s="3">
        <f>IF(OR(Data!U187="", Data!$H187="", $G187=""), 0, ((Data!U187*Data!$H187*$G187)/2000) * IF(AND(T$5="Particulate", ISNUMBER(Data!$O187)), (1-Data!$O187), 1) * IF(AND($K$3="Yes", ISNUMBER(Data!$Q187)), (1-Data!$Q187), 1))</f>
        <v>0</v>
      </c>
      <c r="U187" s="3">
        <f>IF(OR(Data!V187="", Data!$H187="", $G187=""), 0, ((Data!V187*Data!$H187*$G187)/2000) * IF(AND(U$5="Particulate", ISNUMBER(Data!$O187)), (1-Data!$O187), 1) * IF(AND($K$3="Yes", ISNUMBER(Data!$Q187)), (1-Data!$Q187), 1))</f>
        <v>0</v>
      </c>
      <c r="V187" s="3">
        <f>IF(OR(Data!W187="", Data!$H187="", $G187=""), 0, ((Data!W187*Data!$H187*$G187)/2000) * IF(AND(V$5="Particulate", ISNUMBER(Data!$O187)), (1-Data!$O187), 1) * IF(AND($K$3="Yes", ISNUMBER(Data!$Q187)), (1-Data!$Q187), 1))</f>
        <v>0</v>
      </c>
      <c r="W187" s="3">
        <f>IF(OR(Data!X187="", Data!$H187="", $G187=""), 0, ((Data!X187*Data!$H187*$G187)/2000) * IF(AND(W$5="Particulate", ISNUMBER(Data!$O187)), (1-Data!$O187), 1) * IF(AND($K$3="Yes", ISNUMBER(Data!$Q187)), (1-Data!$Q187), 1))</f>
        <v>0</v>
      </c>
      <c r="X187" s="3">
        <f>IF(OR(Data!Y187="", Data!$H187="", $G187=""), 0, ((Data!Y187*Data!$H187*$G187)/2000) * IF(AND(X$5="Particulate", ISNUMBER(Data!$O187)), (1-Data!$O187), 1) * IF(AND($K$3="Yes", ISNUMBER(Data!$Q187)), (1-Data!$Q187), 1))</f>
        <v>0</v>
      </c>
      <c r="Y187" s="3">
        <f>IF(OR(Data!Z187="", Data!$H187="", $G187=""), 0, ((Data!Z187*Data!$H187*$G187)/2000) * IF(AND(Y$5="Particulate", ISNUMBER(Data!$O187)), (1-Data!$O187), 1) * IF(AND($K$3="Yes", ISNUMBER(Data!$Q187)), (1-Data!$Q187), 1))</f>
        <v>0</v>
      </c>
      <c r="Z187" s="3">
        <f>IF(OR(Data!AA187="", Data!$H187="", $G187=""), 0, ((Data!AA187*Data!$H187*$G187)/2000) * IF(AND(Z$5="Particulate", ISNUMBER(Data!$O187)), (1-Data!$O187), 1) * IF(AND($K$3="Yes", ISNUMBER(Data!$Q187)), (1-Data!$Q187), 1))</f>
        <v>0</v>
      </c>
      <c r="AA187" s="3">
        <f>IF(OR(Data!AB187="", Data!$H187="", $G187=""), 0, ((Data!AB187*Data!$H187*$G187)/2000) * IF(AND(AA$5="Particulate", ISNUMBER(Data!$O187)), (1-Data!$O187), 1) * IF(AND($K$3="Yes", ISNUMBER(Data!$Q187)), (1-Data!$Q187), 1))</f>
        <v>0</v>
      </c>
      <c r="AB187" s="3">
        <f>IF(OR(Data!AC187="", Data!$H187="", $G187=""), 0, ((Data!AC187*Data!$H187*$G187)/2000) * IF(AND(AB$5="Particulate", ISNUMBER(Data!$O187)), (1-Data!$O187), 1) * IF(AND($K$3="Yes", ISNUMBER(Data!$Q187)), (1-Data!$Q187), 1))</f>
        <v>0</v>
      </c>
      <c r="AC187" s="3">
        <f>IF(OR(Data!AD187="", Data!$H187="", $G187=""), 0, ((Data!AD187*Data!$H187*$G187)/2000) * IF(AND(AC$5="Particulate", ISNUMBER(Data!$O187)), (1-Data!$O187), 1) * IF(AND($K$3="Yes", ISNUMBER(Data!$Q187)), (1-Data!$Q187), 1))</f>
        <v>0</v>
      </c>
      <c r="AD187" s="3">
        <f>IF(OR(Data!AE187="", Data!$H187="", $G187=""), 0, ((Data!AE187*Data!$H187*$G187)/2000) * IF(AND(AD$5="Particulate", ISNUMBER(Data!$O187)), (1-Data!$O187), 1) * IF(AND($K$3="Yes", ISNUMBER(Data!$Q187)), (1-Data!$Q187), 1))</f>
        <v>0</v>
      </c>
      <c r="AE187" s="3">
        <f>IF(OR(Data!AF187="", Data!$H187="", $G187=""), 0, ((Data!AF187*Data!$H187*$G187)/2000) * IF(AND(AE$5="Particulate", ISNUMBER(Data!$O187)), (1-Data!$O187), 1) * IF(AND($K$3="Yes", ISNUMBER(Data!$Q187)), (1-Data!$Q187), 1))</f>
        <v>0</v>
      </c>
      <c r="AF187" s="3">
        <f>IF(OR(Data!AG187="", Data!$H187="", $G187=""), 0, ((Data!AG187*Data!$H187*$G187)/2000) * IF(AND(AF$5="Particulate", ISNUMBER(Data!$O187)), (1-Data!$O187), 1) * IF(AND($K$3="Yes", ISNUMBER(Data!$Q187)), (1-Data!$Q187), 1))</f>
        <v>0</v>
      </c>
      <c r="AG187" s="3">
        <f>IF(OR(Data!AH187="", Data!$H187="", $G187=""), 0, ((Data!AH187*Data!$H187*$G187)/2000) * IF(AND(AG$5="Particulate", ISNUMBER(Data!$O187)), (1-Data!$O187), 1) * IF(AND($K$3="Yes", ISNUMBER(Data!$Q187)), (1-Data!$Q187), 1))</f>
        <v>0</v>
      </c>
      <c r="AH187" s="3">
        <f>IF(OR(Data!AI187="", Data!$H187="", $G187=""), 0, ((Data!AI187*Data!$H187*$G187)/2000) * IF(AND(AH$5="Particulate", ISNUMBER(Data!$O187)), (1-Data!$O187), 1) * IF(AND($K$3="Yes", ISNUMBER(Data!$Q187)), (1-Data!$Q187), 1))</f>
        <v>0</v>
      </c>
      <c r="AI187" s="3">
        <f>IF(OR(Data!AJ187="", Data!$H187="", $G187=""), 0, ((Data!AJ187*Data!$H187*$G187)/2000) * IF(AND(AI$5="Particulate", ISNUMBER(Data!$O187)), (1-Data!$O187), 1) * IF(AND($K$3="Yes", ISNUMBER(Data!$Q187)), (1-Data!$Q187), 1))</f>
        <v>0</v>
      </c>
      <c r="AJ187" s="3">
        <f>IF(OR(Data!AK187="", Data!$H187="", $G187=""), 0, ((Data!AK187*Data!$H187*$G187)/2000) * IF(AND(AJ$5="Particulate", ISNUMBER(Data!$O187)), (1-Data!$O187), 1) * IF(AND($K$3="Yes", ISNUMBER(Data!$Q187)), (1-Data!$Q187), 1))</f>
        <v>0</v>
      </c>
      <c r="AK187" s="3">
        <f>IF(OR(Data!AL187="", Data!$H187="", $G187=""), 0, ((Data!AL187*Data!$H187*$G187)/2000) * IF(AND(AK$5="Particulate", ISNUMBER(Data!$O187)), (1-Data!$O187), 1) * IF(AND($K$3="Yes", ISNUMBER(Data!$Q187)), (1-Data!$Q187), 1))</f>
        <v>0</v>
      </c>
      <c r="AL187" s="3">
        <f>IF(OR(Data!AM187="", Data!$H187="", $G187=""), 0, ((Data!AM187*Data!$H187*$G187)/2000) * IF(AND(AL$5="Particulate", ISNUMBER(Data!$O187)), (1-Data!$O187), 1) * IF(AND($K$3="Yes", ISNUMBER(Data!$Q187)), (1-Data!$Q187), 1))</f>
        <v>0</v>
      </c>
      <c r="AM187" s="3">
        <f>IF(OR(Data!AN187="", Data!$H187="", $G187=""), 0, ((Data!AN187*Data!$H187*$G187)/2000) * IF(AND(AM$5="Particulate", ISNUMBER(Data!$O187)), (1-Data!$O187), 1) * IF(AND($K$3="Yes", ISNUMBER(Data!$Q187)), (1-Data!$Q187), 1))</f>
        <v>0</v>
      </c>
      <c r="AN187" s="3">
        <f>IF(OR(Data!AO187="", Data!$H187="", $G187=""), 0, ((Data!AO187*Data!$H187*$G187)/2000) * IF(AND(AN$5="Particulate", ISNUMBER(Data!$O187)), (1-Data!$O187), 1) * IF(AND($K$3="Yes", ISNUMBER(Data!$Q187)), (1-Data!$Q187), 1))</f>
        <v>0</v>
      </c>
      <c r="AO187" s="3">
        <f>IF(OR(Data!AP187="", Data!$H187="", $G187=""), 0, ((Data!AP187*Data!$H187*$G187)/2000) * IF(AND(AO$5="Particulate", ISNUMBER(Data!$O187)), (1-Data!$O187), 1) * IF(AND($K$3="Yes", ISNUMBER(Data!$Q187)), (1-Data!$Q187), 1))</f>
        <v>0</v>
      </c>
      <c r="AP187" s="3">
        <f>IF(OR(Data!AQ187="", Data!$H187="", $G187=""), 0, ((Data!AQ187*Data!$H187*$G187)/2000) * IF(AND(AP$5="Particulate", ISNUMBER(Data!$O187)), (1-Data!$O187), 1) * IF(AND($K$3="Yes", ISNUMBER(Data!$Q187)), (1-Data!$Q187), 1))</f>
        <v>0</v>
      </c>
      <c r="AQ187" s="3">
        <f>IF(OR(Data!AR187="", Data!$H187="", $G187=""), 0, ((Data!AR187*Data!$H187*$G187)/2000) * IF(AND(AQ$5="Particulate", ISNUMBER(Data!$O187)), (1-Data!$O187), 1) * IF(AND($K$3="Yes", ISNUMBER(Data!$Q187)), (1-Data!$Q187), 1))</f>
        <v>0</v>
      </c>
      <c r="AR187" s="3">
        <f>IF(OR(Data!AS187="", Data!$H187="", $G187=""), 0, ((Data!AS187*Data!$H187*$G187)/2000) * IF(AND(AR$5="Particulate", ISNUMBER(Data!$O187)), (1-Data!$O187), 1) * IF(AND($K$3="Yes", ISNUMBER(Data!$Q187)), (1-Data!$Q187), 1))</f>
        <v>0</v>
      </c>
      <c r="AS187" s="3">
        <f>IF(OR(Data!AT187="", Data!$H187="", $G187=""), 0, ((Data!AT187*Data!$H187*$G187)/2000) * IF(AND(AS$5="Particulate", ISNUMBER(Data!$O187)), (1-Data!$O187), 1) * IF(AND($K$3="Yes", ISNUMBER(Data!$Q187)), (1-Data!$Q187), 1))</f>
        <v>0</v>
      </c>
      <c r="AT187" s="3">
        <f>IF(OR(Data!AU187="", Data!$H187="", $G187=""), 0, ((Data!AU187*Data!$H187*$G187)/2000) * IF(AND(AT$5="Particulate", ISNUMBER(Data!$O187)), (1-Data!$O187), 1) * IF(AND($K$3="Yes", ISNUMBER(Data!$Q187)), (1-Data!$Q187), 1))</f>
        <v>0</v>
      </c>
      <c r="AU187" s="3">
        <f>IF(OR(Data!AV187="", Data!$H187="", $G187=""), 0, ((Data!AV187*Data!$H187*$G187)/2000) * IF(AND(AU$5="Particulate", ISNUMBER(Data!$O187)), (1-Data!$O187), 1) * IF(AND($K$3="Yes", ISNUMBER(Data!$Q187)), (1-Data!$Q187), 1))</f>
        <v>0</v>
      </c>
      <c r="AV187" s="3">
        <f>IF(OR(Data!AW187="", Data!$H187="", $G187=""), 0, ((Data!AW187*Data!$H187*$G187)/2000) * IF(AND(AV$5="Particulate", ISNUMBER(Data!$O187)), (1-Data!$O187), 1) * IF(AND($K$3="Yes", ISNUMBER(Data!$Q187)), (1-Data!$Q187), 1))</f>
        <v>0</v>
      </c>
      <c r="AW187" s="3">
        <f>IF(OR(Data!AX187="", Data!$H187="", $G187=""), 0, ((Data!AX187*Data!$H187*$G187)/2000) * IF(AND(AW$5="Particulate", ISNUMBER(Data!$O187)), (1-Data!$O187), 1) * IF(AND($K$3="Yes", ISNUMBER(Data!$Q187)), (1-Data!$Q187), 1))</f>
        <v>0</v>
      </c>
      <c r="AX187" s="3">
        <f>IF(OR(Data!AY187="", Data!$H187="", $G187=""), 0, ((Data!AY187*Data!$H187*$G187)/2000) * IF(AND(AX$5="Particulate", ISNUMBER(Data!$O187)), (1-Data!$O187), 1) * IF(AND($K$3="Yes", ISNUMBER(Data!$Q187)), (1-Data!$Q187), 1))</f>
        <v>0</v>
      </c>
      <c r="AY187" s="3">
        <f>IF(OR(Data!AZ187="", Data!$H187="", $G187=""), 0, ((Data!AZ187*Data!$H187*$G187)/2000) * IF(AND(AY$5="Particulate", ISNUMBER(Data!$O187)), (1-Data!$O187), 1) * IF(AND($K$3="Yes", ISNUMBER(Data!$Q187)), (1-Data!$Q187), 1))</f>
        <v>0</v>
      </c>
      <c r="AZ187" s="3">
        <f>IF(OR(Data!BA187="", Data!$H187="", $G187=""), 0, ((Data!BA187*Data!$H187*$G187)/2000) * IF(AND(AZ$5="Particulate", ISNUMBER(Data!$O187)), (1-Data!$O187), 1) * IF(AND($K$3="Yes", ISNUMBER(Data!$Q187)), (1-Data!$Q187), 1))</f>
        <v>0</v>
      </c>
      <c r="BA187" s="3">
        <f>IF(OR(Data!BB187="", Data!$H187="", $G187=""), 0, ((Data!BB187*Data!$H187*$G187)/2000) * IF(AND(BA$5="Particulate", ISNUMBER(Data!$O187)), (1-Data!$O187), 1) * IF(AND($K$3="Yes", ISNUMBER(Data!$Q187)), (1-Data!$Q187), 1))</f>
        <v>0</v>
      </c>
      <c r="BB187" s="3">
        <f>IF(OR(Data!BC187="", Data!$H187="", $G187=""), 0, ((Data!BC187*Data!$H187*$G187)/2000) * IF(AND(BB$5="Particulate", ISNUMBER(Data!$O187)), (1-Data!$O187), 1) * IF(AND($K$3="Yes", ISNUMBER(Data!$Q187)), (1-Data!$Q187), 1))</f>
        <v>0</v>
      </c>
      <c r="BC187" s="3">
        <f>IF(OR(Data!BD187="", Data!$H187="", $G187=""), 0, ((Data!BD187*Data!$H187*$G187)/2000) * IF(AND(BC$5="Particulate", ISNUMBER(Data!$O187)), (1-Data!$O187), 1) * IF(AND($K$3="Yes", ISNUMBER(Data!$Q187)), (1-Data!$Q187), 1))</f>
        <v>0</v>
      </c>
      <c r="BD187" s="3">
        <f>IF(OR(Data!BE187="", Data!$H187="", $G187=""), 0, ((Data!BE187*Data!$H187*$G187)/2000) * IF(AND(BD$5="Particulate", ISNUMBER(Data!$O187)), (1-Data!$O187), 1) * IF(AND($K$3="Yes", ISNUMBER(Data!$Q187)), (1-Data!$Q187), 1))</f>
        <v>0</v>
      </c>
      <c r="BE187" s="3">
        <f>IF(OR(Data!BF187="", Data!$H187="", $G187=""), 0, ((Data!BF187*Data!$H187*$G187)/2000) * IF(AND(BE$5="Particulate", ISNUMBER(Data!$O187)), (1-Data!$O187), 1) * IF(AND($K$3="Yes", ISNUMBER(Data!$Q187)), (1-Data!$Q187), 1))</f>
        <v>0</v>
      </c>
      <c r="BF187" s="3">
        <f>IF(OR(Data!BG187="", Data!$H187="", $G187=""), 0, ((Data!BG187*Data!$H187*$G187)/2000) * IF(AND(BF$5="Particulate", ISNUMBER(Data!$O187)), (1-Data!$O187), 1) * IF(AND($K$3="Yes", ISNUMBER(Data!$Q187)), (1-Data!$Q187), 1))</f>
        <v>0</v>
      </c>
      <c r="BG187" s="3">
        <f>IF(OR(Data!BH187="", Data!$H187="", $G187=""), 0, ((Data!BH187*Data!$H187*$G187)/2000) * IF(AND(BG$5="Particulate", ISNUMBER(Data!$O187)), (1-Data!$O187), 1) * IF(AND($K$3="Yes", ISNUMBER(Data!$Q187)), (1-Data!$Q187), 1))</f>
        <v>0</v>
      </c>
      <c r="BH187" s="3">
        <f>IF(OR(Data!BI187="", Data!$H187="", $G187=""), 0, ((Data!BI187*Data!$H187*$G187)/2000) * IF(AND(BH$5="Particulate", ISNUMBER(Data!$O187)), (1-Data!$O187), 1) * IF(AND($K$3="Yes", ISNUMBER(Data!$Q187)), (1-Data!$Q187), 1))</f>
        <v>0</v>
      </c>
      <c r="BI187" s="3">
        <f>IF(OR(Data!BJ187="", Data!$H187="", $G187=""), 0, ((Data!BJ187*Data!$H187*$G187)/2000) * IF(AND(BI$5="Particulate", ISNUMBER(Data!$O187)), (1-Data!$O187), 1) * IF(AND($K$3="Yes", ISNUMBER(Data!$Q187)), (1-Data!$Q187), 1))</f>
        <v>0</v>
      </c>
      <c r="BJ187" s="3">
        <f>IF(OR(Data!BK187="", Data!$H187="", $G187=""), 0, ((Data!BK187*Data!$H187*$G187)/2000) * IF(AND(BJ$5="Particulate", ISNUMBER(Data!$O187)), (1-Data!$O187), 1) * IF(AND($K$3="Yes", ISNUMBER(Data!$Q187)), (1-Data!$Q187), 1))</f>
        <v>0</v>
      </c>
      <c r="BK187" s="3">
        <f>IF(OR(Data!BL187="", Data!$H187="", $G187=""), 0, ((Data!BL187*Data!$H187*$G187)/2000) * IF(AND(BK$5="Particulate", ISNUMBER(Data!$O187)), (1-Data!$O187), 1) * IF(AND($K$3="Yes", ISNUMBER(Data!$Q187)), (1-Data!$Q187), 1))</f>
        <v>0</v>
      </c>
      <c r="BL187" s="3">
        <f>IF(OR(Data!BM187="", Data!$H187="", $G187=""), 0, ((Data!BM187*Data!$H187*$G187)/2000) * IF(AND(BL$5="Particulate", ISNUMBER(Data!$O187)), (1-Data!$O187), 1) * IF(AND($K$3="Yes", ISNUMBER(Data!$Q187)), (1-Data!$Q187), 1))</f>
        <v>0</v>
      </c>
      <c r="BM187" s="3">
        <f>IF(OR(Data!BN187="", Data!$H187="", $G187=""), 0, ((Data!BN187*Data!$H187*$G187)/2000) * IF(AND(BM$5="Particulate", ISNUMBER(Data!$O187)), (1-Data!$O187), 1) * IF(AND($K$3="Yes", ISNUMBER(Data!$Q187)), (1-Data!$Q187), 1))</f>
        <v>0</v>
      </c>
      <c r="BN187" s="3">
        <f>IF(OR(Data!BO187="", Data!$H187="", $G187=""), 0, ((Data!BO187*Data!$H187*$G187)/2000) * IF(AND(BN$5="Particulate", ISNUMBER(Data!$O187)), (1-Data!$O187), 1) * IF(AND($K$3="Yes", ISNUMBER(Data!$Q187)), (1-Data!$Q187), 1))</f>
        <v>0</v>
      </c>
      <c r="BO187" s="3">
        <f>IF(OR(Data!BP187="", Data!$H187="", $G187=""), 0, ((Data!BP187*Data!$H187*$G187)/2000) * IF(AND(BO$5="Particulate", ISNUMBER(Data!$O187)), (1-Data!$O187), 1) * IF(AND($K$3="Yes", ISNUMBER(Data!$Q187)), (1-Data!$Q187), 1))</f>
        <v>0</v>
      </c>
      <c r="BP187" s="3">
        <f>IF(OR(Data!BQ187="", Data!$H187="", $G187=""), 0, ((Data!BQ187*Data!$H187*$G187)/2000) * IF(AND(BP$5="Particulate", ISNUMBER(Data!$O187)), (1-Data!$O187), 1) * IF(AND($K$3="Yes", ISNUMBER(Data!$Q187)), (1-Data!$Q187), 1))</f>
        <v>0</v>
      </c>
      <c r="BQ187" s="3">
        <f>IF(OR(Data!BR187="", Data!$H187="", $G187=""), 0, ((Data!BR187*Data!$H187*$G187)/2000) * IF(AND(BQ$5="Particulate", ISNUMBER(Data!$O187)), (1-Data!$O187), 1) * IF(AND($K$3="Yes", ISNUMBER(Data!$Q187)), (1-Data!$Q187), 1))</f>
        <v>0</v>
      </c>
      <c r="BR187" s="3">
        <f>IF(OR(Data!BS187="", Data!$H187="", $G187=""), 0, ((Data!BS187*Data!$H187*$G187)/2000) * IF(AND(BR$5="Particulate", ISNUMBER(Data!$O187)), (1-Data!$O187), 1) * IF(AND($K$3="Yes", ISNUMBER(Data!$Q187)), (1-Data!$Q187), 1))</f>
        <v>0</v>
      </c>
      <c r="BS187" s="3">
        <f>IF(OR(Data!BT187="", Data!$H187="", $G187=""), 0, ((Data!BT187*Data!$H187*$G187)/2000) * IF(AND(BS$5="Particulate", ISNUMBER(Data!$O187)), (1-Data!$O187), 1) * IF(AND($K$3="Yes", ISNUMBER(Data!$Q187)), (1-Data!$Q187), 1))</f>
        <v>0</v>
      </c>
      <c r="BT187" s="3">
        <f>IF(OR(Data!BU187="", Data!$H187="", $G187=""), 0, ((Data!BU187*Data!$H187*$G187)/2000) * IF(AND(BT$5="Particulate", ISNUMBER(Data!$O187)), (1-Data!$O187), 1) * IF(AND($K$3="Yes", ISNUMBER(Data!$Q187)), (1-Data!$Q187), 1))</f>
        <v>0</v>
      </c>
      <c r="BU187" s="3">
        <f>IF(OR(Data!BV187="", Data!$H187="", $G187=""), 0, ((Data!BV187*Data!$H187*$G187)/2000) * IF(AND(BU$5="Particulate", ISNUMBER(Data!$O187)), (1-Data!$O187), 1) * IF(AND($K$3="Yes", ISNUMBER(Data!$Q187)), (1-Data!$Q187), 1))</f>
        <v>0</v>
      </c>
      <c r="BV187" s="3">
        <f>IF(OR(Data!BW187="", Data!$H187="", $G187=""), 0, ((Data!BW187*Data!$H187*$G187)/2000) * IF(AND(BV$5="Particulate", ISNUMBER(Data!$O187)), (1-Data!$O187), 1) * IF(AND($K$3="Yes", ISNUMBER(Data!$Q187)), (1-Data!$Q187), 1))</f>
        <v>0</v>
      </c>
      <c r="BW187" s="3">
        <f>IF(OR(Data!BX187="", Data!$H187="", $G187=""), 0, ((Data!BX187*Data!$H187*$G187)/2000) * IF(AND(BW$5="Particulate", ISNUMBER(Data!$O187)), (1-Data!$O187), 1) * IF(AND($K$3="Yes", ISNUMBER(Data!$Q187)), (1-Data!$Q187), 1))</f>
        <v>0</v>
      </c>
      <c r="BX187" s="3">
        <f>IF(OR(Data!BY187="", Data!$H187="", $G187=""), 0, ((Data!BY187*Data!$H187*$G187)/2000) * IF(AND(BX$5="Particulate", ISNUMBER(Data!$O187)), (1-Data!$O187), 1) * IF(AND($K$3="Yes", ISNUMBER(Data!$Q187)), (1-Data!$Q187), 1))</f>
        <v>0</v>
      </c>
      <c r="BY187" s="3">
        <f>IF(OR(Data!BZ187="", Data!$H187="", $G187=""), 0, ((Data!BZ187*Data!$H187*$G187)/2000) * IF(AND(BY$5="Particulate", ISNUMBER(Data!$O187)), (1-Data!$O187), 1) * IF(AND($K$3="Yes", ISNUMBER(Data!$Q187)), (1-Data!$Q187), 1))</f>
        <v>0</v>
      </c>
      <c r="BZ187" s="3">
        <f>IF(OR(Data!CA187="", Data!$H187="", $G187=""), 0, ((Data!CA187*Data!$H187*$G187)/2000) * IF(AND(BZ$5="Particulate", ISNUMBER(Data!$O187)), (1-Data!$O187), 1) * IF(AND($K$3="Yes", ISNUMBER(Data!$Q187)), (1-Data!$Q187), 1))</f>
        <v>0</v>
      </c>
    </row>
    <row r="188" spans="1:78" x14ac:dyDescent="0.25">
      <c r="A188" s="347">
        <f>Data!A188</f>
        <v>180</v>
      </c>
      <c r="B188" s="108">
        <f>Data!B188</f>
        <v>0</v>
      </c>
      <c r="C188" s="108">
        <f>Data!C188</f>
        <v>0</v>
      </c>
      <c r="D188" s="108">
        <f>Data!D188</f>
        <v>0</v>
      </c>
      <c r="E188" s="108">
        <f>Data!E188</f>
        <v>0</v>
      </c>
      <c r="F188" s="108">
        <f>Data!F188</f>
        <v>0</v>
      </c>
      <c r="G188" s="189"/>
      <c r="Q188" s="365">
        <f>IF(ISNUMBER(Data!$K188), (Data!$K188*$G188)/2000, IF(AND(ISNUMBER(Data!$H188), ISNUMBER(Data!$I188)), (Data!$H188*Data!$I188*$G188)/2000, 0))</f>
        <v>0</v>
      </c>
      <c r="R188" s="17">
        <f>IF(ISNUMBER(Data!$L188), (Data!$L188*$G188)/2000, IF(AND(ISNUMBER(Data!$H188), ISNUMBER(Data!$J188)), (Data!$H188*Data!$J188*$G188)/2000, 0)) * IF(ISNUMBER(Data!$O188), 1-Data!$O188, 1) * IF(AND($K$3="yes",ISNUMBER(Data!$Q188)),(1-Data!$Q188),1)</f>
        <v>0</v>
      </c>
      <c r="S188" s="3">
        <f>IF(OR(Data!T188="", Data!$H188="", $G188=""), 0, ((Data!T188*Data!$H188*$G188)/2000) * IF(AND(S$5="Particulate", ISNUMBER(Data!$O188)), (1-Data!$O188), 1) * IF(AND($K$3="Yes", ISNUMBER(Data!$Q188)), (1-Data!$Q188), 1))</f>
        <v>0</v>
      </c>
      <c r="T188" s="3">
        <f>IF(OR(Data!U188="", Data!$H188="", $G188=""), 0, ((Data!U188*Data!$H188*$G188)/2000) * IF(AND(T$5="Particulate", ISNUMBER(Data!$O188)), (1-Data!$O188), 1) * IF(AND($K$3="Yes", ISNUMBER(Data!$Q188)), (1-Data!$Q188), 1))</f>
        <v>0</v>
      </c>
      <c r="U188" s="3">
        <f>IF(OR(Data!V188="", Data!$H188="", $G188=""), 0, ((Data!V188*Data!$H188*$G188)/2000) * IF(AND(U$5="Particulate", ISNUMBER(Data!$O188)), (1-Data!$O188), 1) * IF(AND($K$3="Yes", ISNUMBER(Data!$Q188)), (1-Data!$Q188), 1))</f>
        <v>0</v>
      </c>
      <c r="V188" s="3">
        <f>IF(OR(Data!W188="", Data!$H188="", $G188=""), 0, ((Data!W188*Data!$H188*$G188)/2000) * IF(AND(V$5="Particulate", ISNUMBER(Data!$O188)), (1-Data!$O188), 1) * IF(AND($K$3="Yes", ISNUMBER(Data!$Q188)), (1-Data!$Q188), 1))</f>
        <v>0</v>
      </c>
      <c r="W188" s="3">
        <f>IF(OR(Data!X188="", Data!$H188="", $G188=""), 0, ((Data!X188*Data!$H188*$G188)/2000) * IF(AND(W$5="Particulate", ISNUMBER(Data!$O188)), (1-Data!$O188), 1) * IF(AND($K$3="Yes", ISNUMBER(Data!$Q188)), (1-Data!$Q188), 1))</f>
        <v>0</v>
      </c>
      <c r="X188" s="3">
        <f>IF(OR(Data!Y188="", Data!$H188="", $G188=""), 0, ((Data!Y188*Data!$H188*$G188)/2000) * IF(AND(X$5="Particulate", ISNUMBER(Data!$O188)), (1-Data!$O188), 1) * IF(AND($K$3="Yes", ISNUMBER(Data!$Q188)), (1-Data!$Q188), 1))</f>
        <v>0</v>
      </c>
      <c r="Y188" s="3">
        <f>IF(OR(Data!Z188="", Data!$H188="", $G188=""), 0, ((Data!Z188*Data!$H188*$G188)/2000) * IF(AND(Y$5="Particulate", ISNUMBER(Data!$O188)), (1-Data!$O188), 1) * IF(AND($K$3="Yes", ISNUMBER(Data!$Q188)), (1-Data!$Q188), 1))</f>
        <v>0</v>
      </c>
      <c r="Z188" s="3">
        <f>IF(OR(Data!AA188="", Data!$H188="", $G188=""), 0, ((Data!AA188*Data!$H188*$G188)/2000) * IF(AND(Z$5="Particulate", ISNUMBER(Data!$O188)), (1-Data!$O188), 1) * IF(AND($K$3="Yes", ISNUMBER(Data!$Q188)), (1-Data!$Q188), 1))</f>
        <v>0</v>
      </c>
      <c r="AA188" s="3">
        <f>IF(OR(Data!AB188="", Data!$H188="", $G188=""), 0, ((Data!AB188*Data!$H188*$G188)/2000) * IF(AND(AA$5="Particulate", ISNUMBER(Data!$O188)), (1-Data!$O188), 1) * IF(AND($K$3="Yes", ISNUMBER(Data!$Q188)), (1-Data!$Q188), 1))</f>
        <v>0</v>
      </c>
      <c r="AB188" s="3">
        <f>IF(OR(Data!AC188="", Data!$H188="", $G188=""), 0, ((Data!AC188*Data!$H188*$G188)/2000) * IF(AND(AB$5="Particulate", ISNUMBER(Data!$O188)), (1-Data!$O188), 1) * IF(AND($K$3="Yes", ISNUMBER(Data!$Q188)), (1-Data!$Q188), 1))</f>
        <v>0</v>
      </c>
      <c r="AC188" s="3">
        <f>IF(OR(Data!AD188="", Data!$H188="", $G188=""), 0, ((Data!AD188*Data!$H188*$G188)/2000) * IF(AND(AC$5="Particulate", ISNUMBER(Data!$O188)), (1-Data!$O188), 1) * IF(AND($K$3="Yes", ISNUMBER(Data!$Q188)), (1-Data!$Q188), 1))</f>
        <v>0</v>
      </c>
      <c r="AD188" s="3">
        <f>IF(OR(Data!AE188="", Data!$H188="", $G188=""), 0, ((Data!AE188*Data!$H188*$G188)/2000) * IF(AND(AD$5="Particulate", ISNUMBER(Data!$O188)), (1-Data!$O188), 1) * IF(AND($K$3="Yes", ISNUMBER(Data!$Q188)), (1-Data!$Q188), 1))</f>
        <v>0</v>
      </c>
      <c r="AE188" s="3">
        <f>IF(OR(Data!AF188="", Data!$H188="", $G188=""), 0, ((Data!AF188*Data!$H188*$G188)/2000) * IF(AND(AE$5="Particulate", ISNUMBER(Data!$O188)), (1-Data!$O188), 1) * IF(AND($K$3="Yes", ISNUMBER(Data!$Q188)), (1-Data!$Q188), 1))</f>
        <v>0</v>
      </c>
      <c r="AF188" s="3">
        <f>IF(OR(Data!AG188="", Data!$H188="", $G188=""), 0, ((Data!AG188*Data!$H188*$G188)/2000) * IF(AND(AF$5="Particulate", ISNUMBER(Data!$O188)), (1-Data!$O188), 1) * IF(AND($K$3="Yes", ISNUMBER(Data!$Q188)), (1-Data!$Q188), 1))</f>
        <v>0</v>
      </c>
      <c r="AG188" s="3">
        <f>IF(OR(Data!AH188="", Data!$H188="", $G188=""), 0, ((Data!AH188*Data!$H188*$G188)/2000) * IF(AND(AG$5="Particulate", ISNUMBER(Data!$O188)), (1-Data!$O188), 1) * IF(AND($K$3="Yes", ISNUMBER(Data!$Q188)), (1-Data!$Q188), 1))</f>
        <v>0</v>
      </c>
      <c r="AH188" s="3">
        <f>IF(OR(Data!AI188="", Data!$H188="", $G188=""), 0, ((Data!AI188*Data!$H188*$G188)/2000) * IF(AND(AH$5="Particulate", ISNUMBER(Data!$O188)), (1-Data!$O188), 1) * IF(AND($K$3="Yes", ISNUMBER(Data!$Q188)), (1-Data!$Q188), 1))</f>
        <v>0</v>
      </c>
      <c r="AI188" s="3">
        <f>IF(OR(Data!AJ188="", Data!$H188="", $G188=""), 0, ((Data!AJ188*Data!$H188*$G188)/2000) * IF(AND(AI$5="Particulate", ISNUMBER(Data!$O188)), (1-Data!$O188), 1) * IF(AND($K$3="Yes", ISNUMBER(Data!$Q188)), (1-Data!$Q188), 1))</f>
        <v>0</v>
      </c>
      <c r="AJ188" s="3">
        <f>IF(OR(Data!AK188="", Data!$H188="", $G188=""), 0, ((Data!AK188*Data!$H188*$G188)/2000) * IF(AND(AJ$5="Particulate", ISNUMBER(Data!$O188)), (1-Data!$O188), 1) * IF(AND($K$3="Yes", ISNUMBER(Data!$Q188)), (1-Data!$Q188), 1))</f>
        <v>0</v>
      </c>
      <c r="AK188" s="3">
        <f>IF(OR(Data!AL188="", Data!$H188="", $G188=""), 0, ((Data!AL188*Data!$H188*$G188)/2000) * IF(AND(AK$5="Particulate", ISNUMBER(Data!$O188)), (1-Data!$O188), 1) * IF(AND($K$3="Yes", ISNUMBER(Data!$Q188)), (1-Data!$Q188), 1))</f>
        <v>0</v>
      </c>
      <c r="AL188" s="3">
        <f>IF(OR(Data!AM188="", Data!$H188="", $G188=""), 0, ((Data!AM188*Data!$H188*$G188)/2000) * IF(AND(AL$5="Particulate", ISNUMBER(Data!$O188)), (1-Data!$O188), 1) * IF(AND($K$3="Yes", ISNUMBER(Data!$Q188)), (1-Data!$Q188), 1))</f>
        <v>0</v>
      </c>
      <c r="AM188" s="3">
        <f>IF(OR(Data!AN188="", Data!$H188="", $G188=""), 0, ((Data!AN188*Data!$H188*$G188)/2000) * IF(AND(AM$5="Particulate", ISNUMBER(Data!$O188)), (1-Data!$O188), 1) * IF(AND($K$3="Yes", ISNUMBER(Data!$Q188)), (1-Data!$Q188), 1))</f>
        <v>0</v>
      </c>
      <c r="AN188" s="3">
        <f>IF(OR(Data!AO188="", Data!$H188="", $G188=""), 0, ((Data!AO188*Data!$H188*$G188)/2000) * IF(AND(AN$5="Particulate", ISNUMBER(Data!$O188)), (1-Data!$O188), 1) * IF(AND($K$3="Yes", ISNUMBER(Data!$Q188)), (1-Data!$Q188), 1))</f>
        <v>0</v>
      </c>
      <c r="AO188" s="3">
        <f>IF(OR(Data!AP188="", Data!$H188="", $G188=""), 0, ((Data!AP188*Data!$H188*$G188)/2000) * IF(AND(AO$5="Particulate", ISNUMBER(Data!$O188)), (1-Data!$O188), 1) * IF(AND($K$3="Yes", ISNUMBER(Data!$Q188)), (1-Data!$Q188), 1))</f>
        <v>0</v>
      </c>
      <c r="AP188" s="3">
        <f>IF(OR(Data!AQ188="", Data!$H188="", $G188=""), 0, ((Data!AQ188*Data!$H188*$G188)/2000) * IF(AND(AP$5="Particulate", ISNUMBER(Data!$O188)), (1-Data!$O188), 1) * IF(AND($K$3="Yes", ISNUMBER(Data!$Q188)), (1-Data!$Q188), 1))</f>
        <v>0</v>
      </c>
      <c r="AQ188" s="3">
        <f>IF(OR(Data!AR188="", Data!$H188="", $G188=""), 0, ((Data!AR188*Data!$H188*$G188)/2000) * IF(AND(AQ$5="Particulate", ISNUMBER(Data!$O188)), (1-Data!$O188), 1) * IF(AND($K$3="Yes", ISNUMBER(Data!$Q188)), (1-Data!$Q188), 1))</f>
        <v>0</v>
      </c>
      <c r="AR188" s="3">
        <f>IF(OR(Data!AS188="", Data!$H188="", $G188=""), 0, ((Data!AS188*Data!$H188*$G188)/2000) * IF(AND(AR$5="Particulate", ISNUMBER(Data!$O188)), (1-Data!$O188), 1) * IF(AND($K$3="Yes", ISNUMBER(Data!$Q188)), (1-Data!$Q188), 1))</f>
        <v>0</v>
      </c>
      <c r="AS188" s="3">
        <f>IF(OR(Data!AT188="", Data!$H188="", $G188=""), 0, ((Data!AT188*Data!$H188*$G188)/2000) * IF(AND(AS$5="Particulate", ISNUMBER(Data!$O188)), (1-Data!$O188), 1) * IF(AND($K$3="Yes", ISNUMBER(Data!$Q188)), (1-Data!$Q188), 1))</f>
        <v>0</v>
      </c>
      <c r="AT188" s="3">
        <f>IF(OR(Data!AU188="", Data!$H188="", $G188=""), 0, ((Data!AU188*Data!$H188*$G188)/2000) * IF(AND(AT$5="Particulate", ISNUMBER(Data!$O188)), (1-Data!$O188), 1) * IF(AND($K$3="Yes", ISNUMBER(Data!$Q188)), (1-Data!$Q188), 1))</f>
        <v>0</v>
      </c>
      <c r="AU188" s="3">
        <f>IF(OR(Data!AV188="", Data!$H188="", $G188=""), 0, ((Data!AV188*Data!$H188*$G188)/2000) * IF(AND(AU$5="Particulate", ISNUMBER(Data!$O188)), (1-Data!$O188), 1) * IF(AND($K$3="Yes", ISNUMBER(Data!$Q188)), (1-Data!$Q188), 1))</f>
        <v>0</v>
      </c>
      <c r="AV188" s="3">
        <f>IF(OR(Data!AW188="", Data!$H188="", $G188=""), 0, ((Data!AW188*Data!$H188*$G188)/2000) * IF(AND(AV$5="Particulate", ISNUMBER(Data!$O188)), (1-Data!$O188), 1) * IF(AND($K$3="Yes", ISNUMBER(Data!$Q188)), (1-Data!$Q188), 1))</f>
        <v>0</v>
      </c>
      <c r="AW188" s="3">
        <f>IF(OR(Data!AX188="", Data!$H188="", $G188=""), 0, ((Data!AX188*Data!$H188*$G188)/2000) * IF(AND(AW$5="Particulate", ISNUMBER(Data!$O188)), (1-Data!$O188), 1) * IF(AND($K$3="Yes", ISNUMBER(Data!$Q188)), (1-Data!$Q188), 1))</f>
        <v>0</v>
      </c>
      <c r="AX188" s="3">
        <f>IF(OR(Data!AY188="", Data!$H188="", $G188=""), 0, ((Data!AY188*Data!$H188*$G188)/2000) * IF(AND(AX$5="Particulate", ISNUMBER(Data!$O188)), (1-Data!$O188), 1) * IF(AND($K$3="Yes", ISNUMBER(Data!$Q188)), (1-Data!$Q188), 1))</f>
        <v>0</v>
      </c>
      <c r="AY188" s="3">
        <f>IF(OR(Data!AZ188="", Data!$H188="", $G188=""), 0, ((Data!AZ188*Data!$H188*$G188)/2000) * IF(AND(AY$5="Particulate", ISNUMBER(Data!$O188)), (1-Data!$O188), 1) * IF(AND($K$3="Yes", ISNUMBER(Data!$Q188)), (1-Data!$Q188), 1))</f>
        <v>0</v>
      </c>
      <c r="AZ188" s="3">
        <f>IF(OR(Data!BA188="", Data!$H188="", $G188=""), 0, ((Data!BA188*Data!$H188*$G188)/2000) * IF(AND(AZ$5="Particulate", ISNUMBER(Data!$O188)), (1-Data!$O188), 1) * IF(AND($K$3="Yes", ISNUMBER(Data!$Q188)), (1-Data!$Q188), 1))</f>
        <v>0</v>
      </c>
      <c r="BA188" s="3">
        <f>IF(OR(Data!BB188="", Data!$H188="", $G188=""), 0, ((Data!BB188*Data!$H188*$G188)/2000) * IF(AND(BA$5="Particulate", ISNUMBER(Data!$O188)), (1-Data!$O188), 1) * IF(AND($K$3="Yes", ISNUMBER(Data!$Q188)), (1-Data!$Q188), 1))</f>
        <v>0</v>
      </c>
      <c r="BB188" s="3">
        <f>IF(OR(Data!BC188="", Data!$H188="", $G188=""), 0, ((Data!BC188*Data!$H188*$G188)/2000) * IF(AND(BB$5="Particulate", ISNUMBER(Data!$O188)), (1-Data!$O188), 1) * IF(AND($K$3="Yes", ISNUMBER(Data!$Q188)), (1-Data!$Q188), 1))</f>
        <v>0</v>
      </c>
      <c r="BC188" s="3">
        <f>IF(OR(Data!BD188="", Data!$H188="", $G188=""), 0, ((Data!BD188*Data!$H188*$G188)/2000) * IF(AND(BC$5="Particulate", ISNUMBER(Data!$O188)), (1-Data!$O188), 1) * IF(AND($K$3="Yes", ISNUMBER(Data!$Q188)), (1-Data!$Q188), 1))</f>
        <v>0</v>
      </c>
      <c r="BD188" s="3">
        <f>IF(OR(Data!BE188="", Data!$H188="", $G188=""), 0, ((Data!BE188*Data!$H188*$G188)/2000) * IF(AND(BD$5="Particulate", ISNUMBER(Data!$O188)), (1-Data!$O188), 1) * IF(AND($K$3="Yes", ISNUMBER(Data!$Q188)), (1-Data!$Q188), 1))</f>
        <v>0</v>
      </c>
      <c r="BE188" s="3">
        <f>IF(OR(Data!BF188="", Data!$H188="", $G188=""), 0, ((Data!BF188*Data!$H188*$G188)/2000) * IF(AND(BE$5="Particulate", ISNUMBER(Data!$O188)), (1-Data!$O188), 1) * IF(AND($K$3="Yes", ISNUMBER(Data!$Q188)), (1-Data!$Q188), 1))</f>
        <v>0</v>
      </c>
      <c r="BF188" s="3">
        <f>IF(OR(Data!BG188="", Data!$H188="", $G188=""), 0, ((Data!BG188*Data!$H188*$G188)/2000) * IF(AND(BF$5="Particulate", ISNUMBER(Data!$O188)), (1-Data!$O188), 1) * IF(AND($K$3="Yes", ISNUMBER(Data!$Q188)), (1-Data!$Q188), 1))</f>
        <v>0</v>
      </c>
      <c r="BG188" s="3">
        <f>IF(OR(Data!BH188="", Data!$H188="", $G188=""), 0, ((Data!BH188*Data!$H188*$G188)/2000) * IF(AND(BG$5="Particulate", ISNUMBER(Data!$O188)), (1-Data!$O188), 1) * IF(AND($K$3="Yes", ISNUMBER(Data!$Q188)), (1-Data!$Q188), 1))</f>
        <v>0</v>
      </c>
      <c r="BH188" s="3">
        <f>IF(OR(Data!BI188="", Data!$H188="", $G188=""), 0, ((Data!BI188*Data!$H188*$G188)/2000) * IF(AND(BH$5="Particulate", ISNUMBER(Data!$O188)), (1-Data!$O188), 1) * IF(AND($K$3="Yes", ISNUMBER(Data!$Q188)), (1-Data!$Q188), 1))</f>
        <v>0</v>
      </c>
      <c r="BI188" s="3">
        <f>IF(OR(Data!BJ188="", Data!$H188="", $G188=""), 0, ((Data!BJ188*Data!$H188*$G188)/2000) * IF(AND(BI$5="Particulate", ISNUMBER(Data!$O188)), (1-Data!$O188), 1) * IF(AND($K$3="Yes", ISNUMBER(Data!$Q188)), (1-Data!$Q188), 1))</f>
        <v>0</v>
      </c>
      <c r="BJ188" s="3">
        <f>IF(OR(Data!BK188="", Data!$H188="", $G188=""), 0, ((Data!BK188*Data!$H188*$G188)/2000) * IF(AND(BJ$5="Particulate", ISNUMBER(Data!$O188)), (1-Data!$O188), 1) * IF(AND($K$3="Yes", ISNUMBER(Data!$Q188)), (1-Data!$Q188), 1))</f>
        <v>0</v>
      </c>
      <c r="BK188" s="3">
        <f>IF(OR(Data!BL188="", Data!$H188="", $G188=""), 0, ((Data!BL188*Data!$H188*$G188)/2000) * IF(AND(BK$5="Particulate", ISNUMBER(Data!$O188)), (1-Data!$O188), 1) * IF(AND($K$3="Yes", ISNUMBER(Data!$Q188)), (1-Data!$Q188), 1))</f>
        <v>0</v>
      </c>
      <c r="BL188" s="3">
        <f>IF(OR(Data!BM188="", Data!$H188="", $G188=""), 0, ((Data!BM188*Data!$H188*$G188)/2000) * IF(AND(BL$5="Particulate", ISNUMBER(Data!$O188)), (1-Data!$O188), 1) * IF(AND($K$3="Yes", ISNUMBER(Data!$Q188)), (1-Data!$Q188), 1))</f>
        <v>0</v>
      </c>
      <c r="BM188" s="3">
        <f>IF(OR(Data!BN188="", Data!$H188="", $G188=""), 0, ((Data!BN188*Data!$H188*$G188)/2000) * IF(AND(BM$5="Particulate", ISNUMBER(Data!$O188)), (1-Data!$O188), 1) * IF(AND($K$3="Yes", ISNUMBER(Data!$Q188)), (1-Data!$Q188), 1))</f>
        <v>0</v>
      </c>
      <c r="BN188" s="3">
        <f>IF(OR(Data!BO188="", Data!$H188="", $G188=""), 0, ((Data!BO188*Data!$H188*$G188)/2000) * IF(AND(BN$5="Particulate", ISNUMBER(Data!$O188)), (1-Data!$O188), 1) * IF(AND($K$3="Yes", ISNUMBER(Data!$Q188)), (1-Data!$Q188), 1))</f>
        <v>0</v>
      </c>
      <c r="BO188" s="3">
        <f>IF(OR(Data!BP188="", Data!$H188="", $G188=""), 0, ((Data!BP188*Data!$H188*$G188)/2000) * IF(AND(BO$5="Particulate", ISNUMBER(Data!$O188)), (1-Data!$O188), 1) * IF(AND($K$3="Yes", ISNUMBER(Data!$Q188)), (1-Data!$Q188), 1))</f>
        <v>0</v>
      </c>
      <c r="BP188" s="3">
        <f>IF(OR(Data!BQ188="", Data!$H188="", $G188=""), 0, ((Data!BQ188*Data!$H188*$G188)/2000) * IF(AND(BP$5="Particulate", ISNUMBER(Data!$O188)), (1-Data!$O188), 1) * IF(AND($K$3="Yes", ISNUMBER(Data!$Q188)), (1-Data!$Q188), 1))</f>
        <v>0</v>
      </c>
      <c r="BQ188" s="3">
        <f>IF(OR(Data!BR188="", Data!$H188="", $G188=""), 0, ((Data!BR188*Data!$H188*$G188)/2000) * IF(AND(BQ$5="Particulate", ISNUMBER(Data!$O188)), (1-Data!$O188), 1) * IF(AND($K$3="Yes", ISNUMBER(Data!$Q188)), (1-Data!$Q188), 1))</f>
        <v>0</v>
      </c>
      <c r="BR188" s="3">
        <f>IF(OR(Data!BS188="", Data!$H188="", $G188=""), 0, ((Data!BS188*Data!$H188*$G188)/2000) * IF(AND(BR$5="Particulate", ISNUMBER(Data!$O188)), (1-Data!$O188), 1) * IF(AND($K$3="Yes", ISNUMBER(Data!$Q188)), (1-Data!$Q188), 1))</f>
        <v>0</v>
      </c>
      <c r="BS188" s="3">
        <f>IF(OR(Data!BT188="", Data!$H188="", $G188=""), 0, ((Data!BT188*Data!$H188*$G188)/2000) * IF(AND(BS$5="Particulate", ISNUMBER(Data!$O188)), (1-Data!$O188), 1) * IF(AND($K$3="Yes", ISNUMBER(Data!$Q188)), (1-Data!$Q188), 1))</f>
        <v>0</v>
      </c>
      <c r="BT188" s="3">
        <f>IF(OR(Data!BU188="", Data!$H188="", $G188=""), 0, ((Data!BU188*Data!$H188*$G188)/2000) * IF(AND(BT$5="Particulate", ISNUMBER(Data!$O188)), (1-Data!$O188), 1) * IF(AND($K$3="Yes", ISNUMBER(Data!$Q188)), (1-Data!$Q188), 1))</f>
        <v>0</v>
      </c>
      <c r="BU188" s="3">
        <f>IF(OR(Data!BV188="", Data!$H188="", $G188=""), 0, ((Data!BV188*Data!$H188*$G188)/2000) * IF(AND(BU$5="Particulate", ISNUMBER(Data!$O188)), (1-Data!$O188), 1) * IF(AND($K$3="Yes", ISNUMBER(Data!$Q188)), (1-Data!$Q188), 1))</f>
        <v>0</v>
      </c>
      <c r="BV188" s="3">
        <f>IF(OR(Data!BW188="", Data!$H188="", $G188=""), 0, ((Data!BW188*Data!$H188*$G188)/2000) * IF(AND(BV$5="Particulate", ISNUMBER(Data!$O188)), (1-Data!$O188), 1) * IF(AND($K$3="Yes", ISNUMBER(Data!$Q188)), (1-Data!$Q188), 1))</f>
        <v>0</v>
      </c>
      <c r="BW188" s="3">
        <f>IF(OR(Data!BX188="", Data!$H188="", $G188=""), 0, ((Data!BX188*Data!$H188*$G188)/2000) * IF(AND(BW$5="Particulate", ISNUMBER(Data!$O188)), (1-Data!$O188), 1) * IF(AND($K$3="Yes", ISNUMBER(Data!$Q188)), (1-Data!$Q188), 1))</f>
        <v>0</v>
      </c>
      <c r="BX188" s="3">
        <f>IF(OR(Data!BY188="", Data!$H188="", $G188=""), 0, ((Data!BY188*Data!$H188*$G188)/2000) * IF(AND(BX$5="Particulate", ISNUMBER(Data!$O188)), (1-Data!$O188), 1) * IF(AND($K$3="Yes", ISNUMBER(Data!$Q188)), (1-Data!$Q188), 1))</f>
        <v>0</v>
      </c>
      <c r="BY188" s="3">
        <f>IF(OR(Data!BZ188="", Data!$H188="", $G188=""), 0, ((Data!BZ188*Data!$H188*$G188)/2000) * IF(AND(BY$5="Particulate", ISNUMBER(Data!$O188)), (1-Data!$O188), 1) * IF(AND($K$3="Yes", ISNUMBER(Data!$Q188)), (1-Data!$Q188), 1))</f>
        <v>0</v>
      </c>
      <c r="BZ188" s="3">
        <f>IF(OR(Data!CA188="", Data!$H188="", $G188=""), 0, ((Data!CA188*Data!$H188*$G188)/2000) * IF(AND(BZ$5="Particulate", ISNUMBER(Data!$O188)), (1-Data!$O188), 1) * IF(AND($K$3="Yes", ISNUMBER(Data!$Q188)), (1-Data!$Q188), 1))</f>
        <v>0</v>
      </c>
    </row>
    <row r="189" spans="1:78" x14ac:dyDescent="0.25">
      <c r="A189" s="347">
        <f>Data!A189</f>
        <v>181</v>
      </c>
      <c r="B189" s="108">
        <f>Data!B189</f>
        <v>0</v>
      </c>
      <c r="C189" s="108">
        <f>Data!C189</f>
        <v>0</v>
      </c>
      <c r="D189" s="108">
        <f>Data!D189</f>
        <v>0</v>
      </c>
      <c r="E189" s="108">
        <f>Data!E189</f>
        <v>0</v>
      </c>
      <c r="F189" s="108">
        <f>Data!F189</f>
        <v>0</v>
      </c>
      <c r="G189" s="189"/>
      <c r="Q189" s="365">
        <f>IF(ISNUMBER(Data!$K189), (Data!$K189*$G189)/2000, IF(AND(ISNUMBER(Data!$H189), ISNUMBER(Data!$I189)), (Data!$H189*Data!$I189*$G189)/2000, 0))</f>
        <v>0</v>
      </c>
      <c r="R189" s="17">
        <f>IF(ISNUMBER(Data!$L189), (Data!$L189*$G189)/2000, IF(AND(ISNUMBER(Data!$H189), ISNUMBER(Data!$J189)), (Data!$H189*Data!$J189*$G189)/2000, 0)) * IF(ISNUMBER(Data!$O189), 1-Data!$O189, 1) * IF(AND($K$3="yes",ISNUMBER(Data!$Q189)),(1-Data!$Q189),1)</f>
        <v>0</v>
      </c>
      <c r="S189" s="3">
        <f>IF(OR(Data!T189="", Data!$H189="", $G189=""), 0, ((Data!T189*Data!$H189*$G189)/2000) * IF(AND(S$5="Particulate", ISNUMBER(Data!$O189)), (1-Data!$O189), 1) * IF(AND($K$3="Yes", ISNUMBER(Data!$Q189)), (1-Data!$Q189), 1))</f>
        <v>0</v>
      </c>
      <c r="T189" s="3">
        <f>IF(OR(Data!U189="", Data!$H189="", $G189=""), 0, ((Data!U189*Data!$H189*$G189)/2000) * IF(AND(T$5="Particulate", ISNUMBER(Data!$O189)), (1-Data!$O189), 1) * IF(AND($K$3="Yes", ISNUMBER(Data!$Q189)), (1-Data!$Q189), 1))</f>
        <v>0</v>
      </c>
      <c r="U189" s="3">
        <f>IF(OR(Data!V189="", Data!$H189="", $G189=""), 0, ((Data!V189*Data!$H189*$G189)/2000) * IF(AND(U$5="Particulate", ISNUMBER(Data!$O189)), (1-Data!$O189), 1) * IF(AND($K$3="Yes", ISNUMBER(Data!$Q189)), (1-Data!$Q189), 1))</f>
        <v>0</v>
      </c>
      <c r="V189" s="3">
        <f>IF(OR(Data!W189="", Data!$H189="", $G189=""), 0, ((Data!W189*Data!$H189*$G189)/2000) * IF(AND(V$5="Particulate", ISNUMBER(Data!$O189)), (1-Data!$O189), 1) * IF(AND($K$3="Yes", ISNUMBER(Data!$Q189)), (1-Data!$Q189), 1))</f>
        <v>0</v>
      </c>
      <c r="W189" s="3">
        <f>IF(OR(Data!X189="", Data!$H189="", $G189=""), 0, ((Data!X189*Data!$H189*$G189)/2000) * IF(AND(W$5="Particulate", ISNUMBER(Data!$O189)), (1-Data!$O189), 1) * IF(AND($K$3="Yes", ISNUMBER(Data!$Q189)), (1-Data!$Q189), 1))</f>
        <v>0</v>
      </c>
      <c r="X189" s="3">
        <f>IF(OR(Data!Y189="", Data!$H189="", $G189=""), 0, ((Data!Y189*Data!$H189*$G189)/2000) * IF(AND(X$5="Particulate", ISNUMBER(Data!$O189)), (1-Data!$O189), 1) * IF(AND($K$3="Yes", ISNUMBER(Data!$Q189)), (1-Data!$Q189), 1))</f>
        <v>0</v>
      </c>
      <c r="Y189" s="3">
        <f>IF(OR(Data!Z189="", Data!$H189="", $G189=""), 0, ((Data!Z189*Data!$H189*$G189)/2000) * IF(AND(Y$5="Particulate", ISNUMBER(Data!$O189)), (1-Data!$O189), 1) * IF(AND($K$3="Yes", ISNUMBER(Data!$Q189)), (1-Data!$Q189), 1))</f>
        <v>0</v>
      </c>
      <c r="Z189" s="3">
        <f>IF(OR(Data!AA189="", Data!$H189="", $G189=""), 0, ((Data!AA189*Data!$H189*$G189)/2000) * IF(AND(Z$5="Particulate", ISNUMBER(Data!$O189)), (1-Data!$O189), 1) * IF(AND($K$3="Yes", ISNUMBER(Data!$Q189)), (1-Data!$Q189), 1))</f>
        <v>0</v>
      </c>
      <c r="AA189" s="3">
        <f>IF(OR(Data!AB189="", Data!$H189="", $G189=""), 0, ((Data!AB189*Data!$H189*$G189)/2000) * IF(AND(AA$5="Particulate", ISNUMBER(Data!$O189)), (1-Data!$O189), 1) * IF(AND($K$3="Yes", ISNUMBER(Data!$Q189)), (1-Data!$Q189), 1))</f>
        <v>0</v>
      </c>
      <c r="AB189" s="3">
        <f>IF(OR(Data!AC189="", Data!$H189="", $G189=""), 0, ((Data!AC189*Data!$H189*$G189)/2000) * IF(AND(AB$5="Particulate", ISNUMBER(Data!$O189)), (1-Data!$O189), 1) * IF(AND($K$3="Yes", ISNUMBER(Data!$Q189)), (1-Data!$Q189), 1))</f>
        <v>0</v>
      </c>
      <c r="AC189" s="3">
        <f>IF(OR(Data!AD189="", Data!$H189="", $G189=""), 0, ((Data!AD189*Data!$H189*$G189)/2000) * IF(AND(AC$5="Particulate", ISNUMBER(Data!$O189)), (1-Data!$O189), 1) * IF(AND($K$3="Yes", ISNUMBER(Data!$Q189)), (1-Data!$Q189), 1))</f>
        <v>0</v>
      </c>
      <c r="AD189" s="3">
        <f>IF(OR(Data!AE189="", Data!$H189="", $G189=""), 0, ((Data!AE189*Data!$H189*$G189)/2000) * IF(AND(AD$5="Particulate", ISNUMBER(Data!$O189)), (1-Data!$O189), 1) * IF(AND($K$3="Yes", ISNUMBER(Data!$Q189)), (1-Data!$Q189), 1))</f>
        <v>0</v>
      </c>
      <c r="AE189" s="3">
        <f>IF(OR(Data!AF189="", Data!$H189="", $G189=""), 0, ((Data!AF189*Data!$H189*$G189)/2000) * IF(AND(AE$5="Particulate", ISNUMBER(Data!$O189)), (1-Data!$O189), 1) * IF(AND($K$3="Yes", ISNUMBER(Data!$Q189)), (1-Data!$Q189), 1))</f>
        <v>0</v>
      </c>
      <c r="AF189" s="3">
        <f>IF(OR(Data!AG189="", Data!$H189="", $G189=""), 0, ((Data!AG189*Data!$H189*$G189)/2000) * IF(AND(AF$5="Particulate", ISNUMBER(Data!$O189)), (1-Data!$O189), 1) * IF(AND($K$3="Yes", ISNUMBER(Data!$Q189)), (1-Data!$Q189), 1))</f>
        <v>0</v>
      </c>
      <c r="AG189" s="3">
        <f>IF(OR(Data!AH189="", Data!$H189="", $G189=""), 0, ((Data!AH189*Data!$H189*$G189)/2000) * IF(AND(AG$5="Particulate", ISNUMBER(Data!$O189)), (1-Data!$O189), 1) * IF(AND($K$3="Yes", ISNUMBER(Data!$Q189)), (1-Data!$Q189), 1))</f>
        <v>0</v>
      </c>
      <c r="AH189" s="3">
        <f>IF(OR(Data!AI189="", Data!$H189="", $G189=""), 0, ((Data!AI189*Data!$H189*$G189)/2000) * IF(AND(AH$5="Particulate", ISNUMBER(Data!$O189)), (1-Data!$O189), 1) * IF(AND($K$3="Yes", ISNUMBER(Data!$Q189)), (1-Data!$Q189), 1))</f>
        <v>0</v>
      </c>
      <c r="AI189" s="3">
        <f>IF(OR(Data!AJ189="", Data!$H189="", $G189=""), 0, ((Data!AJ189*Data!$H189*$G189)/2000) * IF(AND(AI$5="Particulate", ISNUMBER(Data!$O189)), (1-Data!$O189), 1) * IF(AND($K$3="Yes", ISNUMBER(Data!$Q189)), (1-Data!$Q189), 1))</f>
        <v>0</v>
      </c>
      <c r="AJ189" s="3">
        <f>IF(OR(Data!AK189="", Data!$H189="", $G189=""), 0, ((Data!AK189*Data!$H189*$G189)/2000) * IF(AND(AJ$5="Particulate", ISNUMBER(Data!$O189)), (1-Data!$O189), 1) * IF(AND($K$3="Yes", ISNUMBER(Data!$Q189)), (1-Data!$Q189), 1))</f>
        <v>0</v>
      </c>
      <c r="AK189" s="3">
        <f>IF(OR(Data!AL189="", Data!$H189="", $G189=""), 0, ((Data!AL189*Data!$H189*$G189)/2000) * IF(AND(AK$5="Particulate", ISNUMBER(Data!$O189)), (1-Data!$O189), 1) * IF(AND($K$3="Yes", ISNUMBER(Data!$Q189)), (1-Data!$Q189), 1))</f>
        <v>0</v>
      </c>
      <c r="AL189" s="3">
        <f>IF(OR(Data!AM189="", Data!$H189="", $G189=""), 0, ((Data!AM189*Data!$H189*$G189)/2000) * IF(AND(AL$5="Particulate", ISNUMBER(Data!$O189)), (1-Data!$O189), 1) * IF(AND($K$3="Yes", ISNUMBER(Data!$Q189)), (1-Data!$Q189), 1))</f>
        <v>0</v>
      </c>
      <c r="AM189" s="3">
        <f>IF(OR(Data!AN189="", Data!$H189="", $G189=""), 0, ((Data!AN189*Data!$H189*$G189)/2000) * IF(AND(AM$5="Particulate", ISNUMBER(Data!$O189)), (1-Data!$O189), 1) * IF(AND($K$3="Yes", ISNUMBER(Data!$Q189)), (1-Data!$Q189), 1))</f>
        <v>0</v>
      </c>
      <c r="AN189" s="3">
        <f>IF(OR(Data!AO189="", Data!$H189="", $G189=""), 0, ((Data!AO189*Data!$H189*$G189)/2000) * IF(AND(AN$5="Particulate", ISNUMBER(Data!$O189)), (1-Data!$O189), 1) * IF(AND($K$3="Yes", ISNUMBER(Data!$Q189)), (1-Data!$Q189), 1))</f>
        <v>0</v>
      </c>
      <c r="AO189" s="3">
        <f>IF(OR(Data!AP189="", Data!$H189="", $G189=""), 0, ((Data!AP189*Data!$H189*$G189)/2000) * IF(AND(AO$5="Particulate", ISNUMBER(Data!$O189)), (1-Data!$O189), 1) * IF(AND($K$3="Yes", ISNUMBER(Data!$Q189)), (1-Data!$Q189), 1))</f>
        <v>0</v>
      </c>
      <c r="AP189" s="3">
        <f>IF(OR(Data!AQ189="", Data!$H189="", $G189=""), 0, ((Data!AQ189*Data!$H189*$G189)/2000) * IF(AND(AP$5="Particulate", ISNUMBER(Data!$O189)), (1-Data!$O189), 1) * IF(AND($K$3="Yes", ISNUMBER(Data!$Q189)), (1-Data!$Q189), 1))</f>
        <v>0</v>
      </c>
      <c r="AQ189" s="3">
        <f>IF(OR(Data!AR189="", Data!$H189="", $G189=""), 0, ((Data!AR189*Data!$H189*$G189)/2000) * IF(AND(AQ$5="Particulate", ISNUMBER(Data!$O189)), (1-Data!$O189), 1) * IF(AND($K$3="Yes", ISNUMBER(Data!$Q189)), (1-Data!$Q189), 1))</f>
        <v>0</v>
      </c>
      <c r="AR189" s="3">
        <f>IF(OR(Data!AS189="", Data!$H189="", $G189=""), 0, ((Data!AS189*Data!$H189*$G189)/2000) * IF(AND(AR$5="Particulate", ISNUMBER(Data!$O189)), (1-Data!$O189), 1) * IF(AND($K$3="Yes", ISNUMBER(Data!$Q189)), (1-Data!$Q189), 1))</f>
        <v>0</v>
      </c>
      <c r="AS189" s="3">
        <f>IF(OR(Data!AT189="", Data!$H189="", $G189=""), 0, ((Data!AT189*Data!$H189*$G189)/2000) * IF(AND(AS$5="Particulate", ISNUMBER(Data!$O189)), (1-Data!$O189), 1) * IF(AND($K$3="Yes", ISNUMBER(Data!$Q189)), (1-Data!$Q189), 1))</f>
        <v>0</v>
      </c>
      <c r="AT189" s="3">
        <f>IF(OR(Data!AU189="", Data!$H189="", $G189=""), 0, ((Data!AU189*Data!$H189*$G189)/2000) * IF(AND(AT$5="Particulate", ISNUMBER(Data!$O189)), (1-Data!$O189), 1) * IF(AND($K$3="Yes", ISNUMBER(Data!$Q189)), (1-Data!$Q189), 1))</f>
        <v>0</v>
      </c>
      <c r="AU189" s="3">
        <f>IF(OR(Data!AV189="", Data!$H189="", $G189=""), 0, ((Data!AV189*Data!$H189*$G189)/2000) * IF(AND(AU$5="Particulate", ISNUMBER(Data!$O189)), (1-Data!$O189), 1) * IF(AND($K$3="Yes", ISNUMBER(Data!$Q189)), (1-Data!$Q189), 1))</f>
        <v>0</v>
      </c>
      <c r="AV189" s="3">
        <f>IF(OR(Data!AW189="", Data!$H189="", $G189=""), 0, ((Data!AW189*Data!$H189*$G189)/2000) * IF(AND(AV$5="Particulate", ISNUMBER(Data!$O189)), (1-Data!$O189), 1) * IF(AND($K$3="Yes", ISNUMBER(Data!$Q189)), (1-Data!$Q189), 1))</f>
        <v>0</v>
      </c>
      <c r="AW189" s="3">
        <f>IF(OR(Data!AX189="", Data!$H189="", $G189=""), 0, ((Data!AX189*Data!$H189*$G189)/2000) * IF(AND(AW$5="Particulate", ISNUMBER(Data!$O189)), (1-Data!$O189), 1) * IF(AND($K$3="Yes", ISNUMBER(Data!$Q189)), (1-Data!$Q189), 1))</f>
        <v>0</v>
      </c>
      <c r="AX189" s="3">
        <f>IF(OR(Data!AY189="", Data!$H189="", $G189=""), 0, ((Data!AY189*Data!$H189*$G189)/2000) * IF(AND(AX$5="Particulate", ISNUMBER(Data!$O189)), (1-Data!$O189), 1) * IF(AND($K$3="Yes", ISNUMBER(Data!$Q189)), (1-Data!$Q189), 1))</f>
        <v>0</v>
      </c>
      <c r="AY189" s="3">
        <f>IF(OR(Data!AZ189="", Data!$H189="", $G189=""), 0, ((Data!AZ189*Data!$H189*$G189)/2000) * IF(AND(AY$5="Particulate", ISNUMBER(Data!$O189)), (1-Data!$O189), 1) * IF(AND($K$3="Yes", ISNUMBER(Data!$Q189)), (1-Data!$Q189), 1))</f>
        <v>0</v>
      </c>
      <c r="AZ189" s="3">
        <f>IF(OR(Data!BA189="", Data!$H189="", $G189=""), 0, ((Data!BA189*Data!$H189*$G189)/2000) * IF(AND(AZ$5="Particulate", ISNUMBER(Data!$O189)), (1-Data!$O189), 1) * IF(AND($K$3="Yes", ISNUMBER(Data!$Q189)), (1-Data!$Q189), 1))</f>
        <v>0</v>
      </c>
      <c r="BA189" s="3">
        <f>IF(OR(Data!BB189="", Data!$H189="", $G189=""), 0, ((Data!BB189*Data!$H189*$G189)/2000) * IF(AND(BA$5="Particulate", ISNUMBER(Data!$O189)), (1-Data!$O189), 1) * IF(AND($K$3="Yes", ISNUMBER(Data!$Q189)), (1-Data!$Q189), 1))</f>
        <v>0</v>
      </c>
      <c r="BB189" s="3">
        <f>IF(OR(Data!BC189="", Data!$H189="", $G189=""), 0, ((Data!BC189*Data!$H189*$G189)/2000) * IF(AND(BB$5="Particulate", ISNUMBER(Data!$O189)), (1-Data!$O189), 1) * IF(AND($K$3="Yes", ISNUMBER(Data!$Q189)), (1-Data!$Q189), 1))</f>
        <v>0</v>
      </c>
      <c r="BC189" s="3">
        <f>IF(OR(Data!BD189="", Data!$H189="", $G189=""), 0, ((Data!BD189*Data!$H189*$G189)/2000) * IF(AND(BC$5="Particulate", ISNUMBER(Data!$O189)), (1-Data!$O189), 1) * IF(AND($K$3="Yes", ISNUMBER(Data!$Q189)), (1-Data!$Q189), 1))</f>
        <v>0</v>
      </c>
      <c r="BD189" s="3">
        <f>IF(OR(Data!BE189="", Data!$H189="", $G189=""), 0, ((Data!BE189*Data!$H189*$G189)/2000) * IF(AND(BD$5="Particulate", ISNUMBER(Data!$O189)), (1-Data!$O189), 1) * IF(AND($K$3="Yes", ISNUMBER(Data!$Q189)), (1-Data!$Q189), 1))</f>
        <v>0</v>
      </c>
      <c r="BE189" s="3">
        <f>IF(OR(Data!BF189="", Data!$H189="", $G189=""), 0, ((Data!BF189*Data!$H189*$G189)/2000) * IF(AND(BE$5="Particulate", ISNUMBER(Data!$O189)), (1-Data!$O189), 1) * IF(AND($K$3="Yes", ISNUMBER(Data!$Q189)), (1-Data!$Q189), 1))</f>
        <v>0</v>
      </c>
      <c r="BF189" s="3">
        <f>IF(OR(Data!BG189="", Data!$H189="", $G189=""), 0, ((Data!BG189*Data!$H189*$G189)/2000) * IF(AND(BF$5="Particulate", ISNUMBER(Data!$O189)), (1-Data!$O189), 1) * IF(AND($K$3="Yes", ISNUMBER(Data!$Q189)), (1-Data!$Q189), 1))</f>
        <v>0</v>
      </c>
      <c r="BG189" s="3">
        <f>IF(OR(Data!BH189="", Data!$H189="", $G189=""), 0, ((Data!BH189*Data!$H189*$G189)/2000) * IF(AND(BG$5="Particulate", ISNUMBER(Data!$O189)), (1-Data!$O189), 1) * IF(AND($K$3="Yes", ISNUMBER(Data!$Q189)), (1-Data!$Q189), 1))</f>
        <v>0</v>
      </c>
      <c r="BH189" s="3">
        <f>IF(OR(Data!BI189="", Data!$H189="", $G189=""), 0, ((Data!BI189*Data!$H189*$G189)/2000) * IF(AND(BH$5="Particulate", ISNUMBER(Data!$O189)), (1-Data!$O189), 1) * IF(AND($K$3="Yes", ISNUMBER(Data!$Q189)), (1-Data!$Q189), 1))</f>
        <v>0</v>
      </c>
      <c r="BI189" s="3">
        <f>IF(OR(Data!BJ189="", Data!$H189="", $G189=""), 0, ((Data!BJ189*Data!$H189*$G189)/2000) * IF(AND(BI$5="Particulate", ISNUMBER(Data!$O189)), (1-Data!$O189), 1) * IF(AND($K$3="Yes", ISNUMBER(Data!$Q189)), (1-Data!$Q189), 1))</f>
        <v>0</v>
      </c>
      <c r="BJ189" s="3">
        <f>IF(OR(Data!BK189="", Data!$H189="", $G189=""), 0, ((Data!BK189*Data!$H189*$G189)/2000) * IF(AND(BJ$5="Particulate", ISNUMBER(Data!$O189)), (1-Data!$O189), 1) * IF(AND($K$3="Yes", ISNUMBER(Data!$Q189)), (1-Data!$Q189), 1))</f>
        <v>0</v>
      </c>
      <c r="BK189" s="3">
        <f>IF(OR(Data!BL189="", Data!$H189="", $G189=""), 0, ((Data!BL189*Data!$H189*$G189)/2000) * IF(AND(BK$5="Particulate", ISNUMBER(Data!$O189)), (1-Data!$O189), 1) * IF(AND($K$3="Yes", ISNUMBER(Data!$Q189)), (1-Data!$Q189), 1))</f>
        <v>0</v>
      </c>
      <c r="BL189" s="3">
        <f>IF(OR(Data!BM189="", Data!$H189="", $G189=""), 0, ((Data!BM189*Data!$H189*$G189)/2000) * IF(AND(BL$5="Particulate", ISNUMBER(Data!$O189)), (1-Data!$O189), 1) * IF(AND($K$3="Yes", ISNUMBER(Data!$Q189)), (1-Data!$Q189), 1))</f>
        <v>0</v>
      </c>
      <c r="BM189" s="3">
        <f>IF(OR(Data!BN189="", Data!$H189="", $G189=""), 0, ((Data!BN189*Data!$H189*$G189)/2000) * IF(AND(BM$5="Particulate", ISNUMBER(Data!$O189)), (1-Data!$O189), 1) * IF(AND($K$3="Yes", ISNUMBER(Data!$Q189)), (1-Data!$Q189), 1))</f>
        <v>0</v>
      </c>
      <c r="BN189" s="3">
        <f>IF(OR(Data!BO189="", Data!$H189="", $G189=""), 0, ((Data!BO189*Data!$H189*$G189)/2000) * IF(AND(BN$5="Particulate", ISNUMBER(Data!$O189)), (1-Data!$O189), 1) * IF(AND($K$3="Yes", ISNUMBER(Data!$Q189)), (1-Data!$Q189), 1))</f>
        <v>0</v>
      </c>
      <c r="BO189" s="3">
        <f>IF(OR(Data!BP189="", Data!$H189="", $G189=""), 0, ((Data!BP189*Data!$H189*$G189)/2000) * IF(AND(BO$5="Particulate", ISNUMBER(Data!$O189)), (1-Data!$O189), 1) * IF(AND($K$3="Yes", ISNUMBER(Data!$Q189)), (1-Data!$Q189), 1))</f>
        <v>0</v>
      </c>
      <c r="BP189" s="3">
        <f>IF(OR(Data!BQ189="", Data!$H189="", $G189=""), 0, ((Data!BQ189*Data!$H189*$G189)/2000) * IF(AND(BP$5="Particulate", ISNUMBER(Data!$O189)), (1-Data!$O189), 1) * IF(AND($K$3="Yes", ISNUMBER(Data!$Q189)), (1-Data!$Q189), 1))</f>
        <v>0</v>
      </c>
      <c r="BQ189" s="3">
        <f>IF(OR(Data!BR189="", Data!$H189="", $G189=""), 0, ((Data!BR189*Data!$H189*$G189)/2000) * IF(AND(BQ$5="Particulate", ISNUMBER(Data!$O189)), (1-Data!$O189), 1) * IF(AND($K$3="Yes", ISNUMBER(Data!$Q189)), (1-Data!$Q189), 1))</f>
        <v>0</v>
      </c>
      <c r="BR189" s="3">
        <f>IF(OR(Data!BS189="", Data!$H189="", $G189=""), 0, ((Data!BS189*Data!$H189*$G189)/2000) * IF(AND(BR$5="Particulate", ISNUMBER(Data!$O189)), (1-Data!$O189), 1) * IF(AND($K$3="Yes", ISNUMBER(Data!$Q189)), (1-Data!$Q189), 1))</f>
        <v>0</v>
      </c>
      <c r="BS189" s="3">
        <f>IF(OR(Data!BT189="", Data!$H189="", $G189=""), 0, ((Data!BT189*Data!$H189*$G189)/2000) * IF(AND(BS$5="Particulate", ISNUMBER(Data!$O189)), (1-Data!$O189), 1) * IF(AND($K$3="Yes", ISNUMBER(Data!$Q189)), (1-Data!$Q189), 1))</f>
        <v>0</v>
      </c>
      <c r="BT189" s="3">
        <f>IF(OR(Data!BU189="", Data!$H189="", $G189=""), 0, ((Data!BU189*Data!$H189*$G189)/2000) * IF(AND(BT$5="Particulate", ISNUMBER(Data!$O189)), (1-Data!$O189), 1) * IF(AND($K$3="Yes", ISNUMBER(Data!$Q189)), (1-Data!$Q189), 1))</f>
        <v>0</v>
      </c>
      <c r="BU189" s="3">
        <f>IF(OR(Data!BV189="", Data!$H189="", $G189=""), 0, ((Data!BV189*Data!$H189*$G189)/2000) * IF(AND(BU$5="Particulate", ISNUMBER(Data!$O189)), (1-Data!$O189), 1) * IF(AND($K$3="Yes", ISNUMBER(Data!$Q189)), (1-Data!$Q189), 1))</f>
        <v>0</v>
      </c>
      <c r="BV189" s="3">
        <f>IF(OR(Data!BW189="", Data!$H189="", $G189=""), 0, ((Data!BW189*Data!$H189*$G189)/2000) * IF(AND(BV$5="Particulate", ISNUMBER(Data!$O189)), (1-Data!$O189), 1) * IF(AND($K$3="Yes", ISNUMBER(Data!$Q189)), (1-Data!$Q189), 1))</f>
        <v>0</v>
      </c>
      <c r="BW189" s="3">
        <f>IF(OR(Data!BX189="", Data!$H189="", $G189=""), 0, ((Data!BX189*Data!$H189*$G189)/2000) * IF(AND(BW$5="Particulate", ISNUMBER(Data!$O189)), (1-Data!$O189), 1) * IF(AND($K$3="Yes", ISNUMBER(Data!$Q189)), (1-Data!$Q189), 1))</f>
        <v>0</v>
      </c>
      <c r="BX189" s="3">
        <f>IF(OR(Data!BY189="", Data!$H189="", $G189=""), 0, ((Data!BY189*Data!$H189*$G189)/2000) * IF(AND(BX$5="Particulate", ISNUMBER(Data!$O189)), (1-Data!$O189), 1) * IF(AND($K$3="Yes", ISNUMBER(Data!$Q189)), (1-Data!$Q189), 1))</f>
        <v>0</v>
      </c>
      <c r="BY189" s="3">
        <f>IF(OR(Data!BZ189="", Data!$H189="", $G189=""), 0, ((Data!BZ189*Data!$H189*$G189)/2000) * IF(AND(BY$5="Particulate", ISNUMBER(Data!$O189)), (1-Data!$O189), 1) * IF(AND($K$3="Yes", ISNUMBER(Data!$Q189)), (1-Data!$Q189), 1))</f>
        <v>0</v>
      </c>
      <c r="BZ189" s="3">
        <f>IF(OR(Data!CA189="", Data!$H189="", $G189=""), 0, ((Data!CA189*Data!$H189*$G189)/2000) * IF(AND(BZ$5="Particulate", ISNUMBER(Data!$O189)), (1-Data!$O189), 1) * IF(AND($K$3="Yes", ISNUMBER(Data!$Q189)), (1-Data!$Q189), 1))</f>
        <v>0</v>
      </c>
    </row>
    <row r="190" spans="1:78" x14ac:dyDescent="0.25">
      <c r="A190" s="347">
        <f>Data!A190</f>
        <v>182</v>
      </c>
      <c r="B190" s="108">
        <f>Data!B190</f>
        <v>0</v>
      </c>
      <c r="C190" s="108">
        <f>Data!C190</f>
        <v>0</v>
      </c>
      <c r="D190" s="108">
        <f>Data!D190</f>
        <v>0</v>
      </c>
      <c r="E190" s="108">
        <f>Data!E190</f>
        <v>0</v>
      </c>
      <c r="F190" s="108">
        <f>Data!F190</f>
        <v>0</v>
      </c>
      <c r="G190" s="189"/>
      <c r="Q190" s="365">
        <f>IF(ISNUMBER(Data!$K190), (Data!$K190*$G190)/2000, IF(AND(ISNUMBER(Data!$H190), ISNUMBER(Data!$I190)), (Data!$H190*Data!$I190*$G190)/2000, 0))</f>
        <v>0</v>
      </c>
      <c r="R190" s="17">
        <f>IF(ISNUMBER(Data!$L190), (Data!$L190*$G190)/2000, IF(AND(ISNUMBER(Data!$H190), ISNUMBER(Data!$J190)), (Data!$H190*Data!$J190*$G190)/2000, 0)) * IF(ISNUMBER(Data!$O190), 1-Data!$O190, 1) * IF(AND($K$3="yes",ISNUMBER(Data!$Q190)),(1-Data!$Q190),1)</f>
        <v>0</v>
      </c>
      <c r="S190" s="3">
        <f>IF(OR(Data!T190="", Data!$H190="", $G190=""), 0, ((Data!T190*Data!$H190*$G190)/2000) * IF(AND(S$5="Particulate", ISNUMBER(Data!$O190)), (1-Data!$O190), 1) * IF(AND($K$3="Yes", ISNUMBER(Data!$Q190)), (1-Data!$Q190), 1))</f>
        <v>0</v>
      </c>
      <c r="T190" s="3">
        <f>IF(OR(Data!U190="", Data!$H190="", $G190=""), 0, ((Data!U190*Data!$H190*$G190)/2000) * IF(AND(T$5="Particulate", ISNUMBER(Data!$O190)), (1-Data!$O190), 1) * IF(AND($K$3="Yes", ISNUMBER(Data!$Q190)), (1-Data!$Q190), 1))</f>
        <v>0</v>
      </c>
      <c r="U190" s="3">
        <f>IF(OR(Data!V190="", Data!$H190="", $G190=""), 0, ((Data!V190*Data!$H190*$G190)/2000) * IF(AND(U$5="Particulate", ISNUMBER(Data!$O190)), (1-Data!$O190), 1) * IF(AND($K$3="Yes", ISNUMBER(Data!$Q190)), (1-Data!$Q190), 1))</f>
        <v>0</v>
      </c>
      <c r="V190" s="3">
        <f>IF(OR(Data!W190="", Data!$H190="", $G190=""), 0, ((Data!W190*Data!$H190*$G190)/2000) * IF(AND(V$5="Particulate", ISNUMBER(Data!$O190)), (1-Data!$O190), 1) * IF(AND($K$3="Yes", ISNUMBER(Data!$Q190)), (1-Data!$Q190), 1))</f>
        <v>0</v>
      </c>
      <c r="W190" s="3">
        <f>IF(OR(Data!X190="", Data!$H190="", $G190=""), 0, ((Data!X190*Data!$H190*$G190)/2000) * IF(AND(W$5="Particulate", ISNUMBER(Data!$O190)), (1-Data!$O190), 1) * IF(AND($K$3="Yes", ISNUMBER(Data!$Q190)), (1-Data!$Q190), 1))</f>
        <v>0</v>
      </c>
      <c r="X190" s="3">
        <f>IF(OR(Data!Y190="", Data!$H190="", $G190=""), 0, ((Data!Y190*Data!$H190*$G190)/2000) * IF(AND(X$5="Particulate", ISNUMBER(Data!$O190)), (1-Data!$O190), 1) * IF(AND($K$3="Yes", ISNUMBER(Data!$Q190)), (1-Data!$Q190), 1))</f>
        <v>0</v>
      </c>
      <c r="Y190" s="3">
        <f>IF(OR(Data!Z190="", Data!$H190="", $G190=""), 0, ((Data!Z190*Data!$H190*$G190)/2000) * IF(AND(Y$5="Particulate", ISNUMBER(Data!$O190)), (1-Data!$O190), 1) * IF(AND($K$3="Yes", ISNUMBER(Data!$Q190)), (1-Data!$Q190), 1))</f>
        <v>0</v>
      </c>
      <c r="Z190" s="3">
        <f>IF(OR(Data!AA190="", Data!$H190="", $G190=""), 0, ((Data!AA190*Data!$H190*$G190)/2000) * IF(AND(Z$5="Particulate", ISNUMBER(Data!$O190)), (1-Data!$O190), 1) * IF(AND($K$3="Yes", ISNUMBER(Data!$Q190)), (1-Data!$Q190), 1))</f>
        <v>0</v>
      </c>
      <c r="AA190" s="3">
        <f>IF(OR(Data!AB190="", Data!$H190="", $G190=""), 0, ((Data!AB190*Data!$H190*$G190)/2000) * IF(AND(AA$5="Particulate", ISNUMBER(Data!$O190)), (1-Data!$O190), 1) * IF(AND($K$3="Yes", ISNUMBER(Data!$Q190)), (1-Data!$Q190), 1))</f>
        <v>0</v>
      </c>
      <c r="AB190" s="3">
        <f>IF(OR(Data!AC190="", Data!$H190="", $G190=""), 0, ((Data!AC190*Data!$H190*$G190)/2000) * IF(AND(AB$5="Particulate", ISNUMBER(Data!$O190)), (1-Data!$O190), 1) * IF(AND($K$3="Yes", ISNUMBER(Data!$Q190)), (1-Data!$Q190), 1))</f>
        <v>0</v>
      </c>
      <c r="AC190" s="3">
        <f>IF(OR(Data!AD190="", Data!$H190="", $G190=""), 0, ((Data!AD190*Data!$H190*$G190)/2000) * IF(AND(AC$5="Particulate", ISNUMBER(Data!$O190)), (1-Data!$O190), 1) * IF(AND($K$3="Yes", ISNUMBER(Data!$Q190)), (1-Data!$Q190), 1))</f>
        <v>0</v>
      </c>
      <c r="AD190" s="3">
        <f>IF(OR(Data!AE190="", Data!$H190="", $G190=""), 0, ((Data!AE190*Data!$H190*$G190)/2000) * IF(AND(AD$5="Particulate", ISNUMBER(Data!$O190)), (1-Data!$O190), 1) * IF(AND($K$3="Yes", ISNUMBER(Data!$Q190)), (1-Data!$Q190), 1))</f>
        <v>0</v>
      </c>
      <c r="AE190" s="3">
        <f>IF(OR(Data!AF190="", Data!$H190="", $G190=""), 0, ((Data!AF190*Data!$H190*$G190)/2000) * IF(AND(AE$5="Particulate", ISNUMBER(Data!$O190)), (1-Data!$O190), 1) * IF(AND($K$3="Yes", ISNUMBER(Data!$Q190)), (1-Data!$Q190), 1))</f>
        <v>0</v>
      </c>
      <c r="AF190" s="3">
        <f>IF(OR(Data!AG190="", Data!$H190="", $G190=""), 0, ((Data!AG190*Data!$H190*$G190)/2000) * IF(AND(AF$5="Particulate", ISNUMBER(Data!$O190)), (1-Data!$O190), 1) * IF(AND($K$3="Yes", ISNUMBER(Data!$Q190)), (1-Data!$Q190), 1))</f>
        <v>0</v>
      </c>
      <c r="AG190" s="3">
        <f>IF(OR(Data!AH190="", Data!$H190="", $G190=""), 0, ((Data!AH190*Data!$H190*$G190)/2000) * IF(AND(AG$5="Particulate", ISNUMBER(Data!$O190)), (1-Data!$O190), 1) * IF(AND($K$3="Yes", ISNUMBER(Data!$Q190)), (1-Data!$Q190), 1))</f>
        <v>0</v>
      </c>
      <c r="AH190" s="3">
        <f>IF(OR(Data!AI190="", Data!$H190="", $G190=""), 0, ((Data!AI190*Data!$H190*$G190)/2000) * IF(AND(AH$5="Particulate", ISNUMBER(Data!$O190)), (1-Data!$O190), 1) * IF(AND($K$3="Yes", ISNUMBER(Data!$Q190)), (1-Data!$Q190), 1))</f>
        <v>0</v>
      </c>
      <c r="AI190" s="3">
        <f>IF(OR(Data!AJ190="", Data!$H190="", $G190=""), 0, ((Data!AJ190*Data!$H190*$G190)/2000) * IF(AND(AI$5="Particulate", ISNUMBER(Data!$O190)), (1-Data!$O190), 1) * IF(AND($K$3="Yes", ISNUMBER(Data!$Q190)), (1-Data!$Q190), 1))</f>
        <v>0</v>
      </c>
      <c r="AJ190" s="3">
        <f>IF(OR(Data!AK190="", Data!$H190="", $G190=""), 0, ((Data!AK190*Data!$H190*$G190)/2000) * IF(AND(AJ$5="Particulate", ISNUMBER(Data!$O190)), (1-Data!$O190), 1) * IF(AND($K$3="Yes", ISNUMBER(Data!$Q190)), (1-Data!$Q190), 1))</f>
        <v>0</v>
      </c>
      <c r="AK190" s="3">
        <f>IF(OR(Data!AL190="", Data!$H190="", $G190=""), 0, ((Data!AL190*Data!$H190*$G190)/2000) * IF(AND(AK$5="Particulate", ISNUMBER(Data!$O190)), (1-Data!$O190), 1) * IF(AND($K$3="Yes", ISNUMBER(Data!$Q190)), (1-Data!$Q190), 1))</f>
        <v>0</v>
      </c>
      <c r="AL190" s="3">
        <f>IF(OR(Data!AM190="", Data!$H190="", $G190=""), 0, ((Data!AM190*Data!$H190*$G190)/2000) * IF(AND(AL$5="Particulate", ISNUMBER(Data!$O190)), (1-Data!$O190), 1) * IF(AND($K$3="Yes", ISNUMBER(Data!$Q190)), (1-Data!$Q190), 1))</f>
        <v>0</v>
      </c>
      <c r="AM190" s="3">
        <f>IF(OR(Data!AN190="", Data!$H190="", $G190=""), 0, ((Data!AN190*Data!$H190*$G190)/2000) * IF(AND(AM$5="Particulate", ISNUMBER(Data!$O190)), (1-Data!$O190), 1) * IF(AND($K$3="Yes", ISNUMBER(Data!$Q190)), (1-Data!$Q190), 1))</f>
        <v>0</v>
      </c>
      <c r="AN190" s="3">
        <f>IF(OR(Data!AO190="", Data!$H190="", $G190=""), 0, ((Data!AO190*Data!$H190*$G190)/2000) * IF(AND(AN$5="Particulate", ISNUMBER(Data!$O190)), (1-Data!$O190), 1) * IF(AND($K$3="Yes", ISNUMBER(Data!$Q190)), (1-Data!$Q190), 1))</f>
        <v>0</v>
      </c>
      <c r="AO190" s="3">
        <f>IF(OR(Data!AP190="", Data!$H190="", $G190=""), 0, ((Data!AP190*Data!$H190*$G190)/2000) * IF(AND(AO$5="Particulate", ISNUMBER(Data!$O190)), (1-Data!$O190), 1) * IF(AND($K$3="Yes", ISNUMBER(Data!$Q190)), (1-Data!$Q190), 1))</f>
        <v>0</v>
      </c>
      <c r="AP190" s="3">
        <f>IF(OR(Data!AQ190="", Data!$H190="", $G190=""), 0, ((Data!AQ190*Data!$H190*$G190)/2000) * IF(AND(AP$5="Particulate", ISNUMBER(Data!$O190)), (1-Data!$O190), 1) * IF(AND($K$3="Yes", ISNUMBER(Data!$Q190)), (1-Data!$Q190), 1))</f>
        <v>0</v>
      </c>
      <c r="AQ190" s="3">
        <f>IF(OR(Data!AR190="", Data!$H190="", $G190=""), 0, ((Data!AR190*Data!$H190*$G190)/2000) * IF(AND(AQ$5="Particulate", ISNUMBER(Data!$O190)), (1-Data!$O190), 1) * IF(AND($K$3="Yes", ISNUMBER(Data!$Q190)), (1-Data!$Q190), 1))</f>
        <v>0</v>
      </c>
      <c r="AR190" s="3">
        <f>IF(OR(Data!AS190="", Data!$H190="", $G190=""), 0, ((Data!AS190*Data!$H190*$G190)/2000) * IF(AND(AR$5="Particulate", ISNUMBER(Data!$O190)), (1-Data!$O190), 1) * IF(AND($K$3="Yes", ISNUMBER(Data!$Q190)), (1-Data!$Q190), 1))</f>
        <v>0</v>
      </c>
      <c r="AS190" s="3">
        <f>IF(OR(Data!AT190="", Data!$H190="", $G190=""), 0, ((Data!AT190*Data!$H190*$G190)/2000) * IF(AND(AS$5="Particulate", ISNUMBER(Data!$O190)), (1-Data!$O190), 1) * IF(AND($K$3="Yes", ISNUMBER(Data!$Q190)), (1-Data!$Q190), 1))</f>
        <v>0</v>
      </c>
      <c r="AT190" s="3">
        <f>IF(OR(Data!AU190="", Data!$H190="", $G190=""), 0, ((Data!AU190*Data!$H190*$G190)/2000) * IF(AND(AT$5="Particulate", ISNUMBER(Data!$O190)), (1-Data!$O190), 1) * IF(AND($K$3="Yes", ISNUMBER(Data!$Q190)), (1-Data!$Q190), 1))</f>
        <v>0</v>
      </c>
      <c r="AU190" s="3">
        <f>IF(OR(Data!AV190="", Data!$H190="", $G190=""), 0, ((Data!AV190*Data!$H190*$G190)/2000) * IF(AND(AU$5="Particulate", ISNUMBER(Data!$O190)), (1-Data!$O190), 1) * IF(AND($K$3="Yes", ISNUMBER(Data!$Q190)), (1-Data!$Q190), 1))</f>
        <v>0</v>
      </c>
      <c r="AV190" s="3">
        <f>IF(OR(Data!AW190="", Data!$H190="", $G190=""), 0, ((Data!AW190*Data!$H190*$G190)/2000) * IF(AND(AV$5="Particulate", ISNUMBER(Data!$O190)), (1-Data!$O190), 1) * IF(AND($K$3="Yes", ISNUMBER(Data!$Q190)), (1-Data!$Q190), 1))</f>
        <v>0</v>
      </c>
      <c r="AW190" s="3">
        <f>IF(OR(Data!AX190="", Data!$H190="", $G190=""), 0, ((Data!AX190*Data!$H190*$G190)/2000) * IF(AND(AW$5="Particulate", ISNUMBER(Data!$O190)), (1-Data!$O190), 1) * IF(AND($K$3="Yes", ISNUMBER(Data!$Q190)), (1-Data!$Q190), 1))</f>
        <v>0</v>
      </c>
      <c r="AX190" s="3">
        <f>IF(OR(Data!AY190="", Data!$H190="", $G190=""), 0, ((Data!AY190*Data!$H190*$G190)/2000) * IF(AND(AX$5="Particulate", ISNUMBER(Data!$O190)), (1-Data!$O190), 1) * IF(AND($K$3="Yes", ISNUMBER(Data!$Q190)), (1-Data!$Q190), 1))</f>
        <v>0</v>
      </c>
      <c r="AY190" s="3">
        <f>IF(OR(Data!AZ190="", Data!$H190="", $G190=""), 0, ((Data!AZ190*Data!$H190*$G190)/2000) * IF(AND(AY$5="Particulate", ISNUMBER(Data!$O190)), (1-Data!$O190), 1) * IF(AND($K$3="Yes", ISNUMBER(Data!$Q190)), (1-Data!$Q190), 1))</f>
        <v>0</v>
      </c>
      <c r="AZ190" s="3">
        <f>IF(OR(Data!BA190="", Data!$H190="", $G190=""), 0, ((Data!BA190*Data!$H190*$G190)/2000) * IF(AND(AZ$5="Particulate", ISNUMBER(Data!$O190)), (1-Data!$O190), 1) * IF(AND($K$3="Yes", ISNUMBER(Data!$Q190)), (1-Data!$Q190), 1))</f>
        <v>0</v>
      </c>
      <c r="BA190" s="3">
        <f>IF(OR(Data!BB190="", Data!$H190="", $G190=""), 0, ((Data!BB190*Data!$H190*$G190)/2000) * IF(AND(BA$5="Particulate", ISNUMBER(Data!$O190)), (1-Data!$O190), 1) * IF(AND($K$3="Yes", ISNUMBER(Data!$Q190)), (1-Data!$Q190), 1))</f>
        <v>0</v>
      </c>
      <c r="BB190" s="3">
        <f>IF(OR(Data!BC190="", Data!$H190="", $G190=""), 0, ((Data!BC190*Data!$H190*$G190)/2000) * IF(AND(BB$5="Particulate", ISNUMBER(Data!$O190)), (1-Data!$O190), 1) * IF(AND($K$3="Yes", ISNUMBER(Data!$Q190)), (1-Data!$Q190), 1))</f>
        <v>0</v>
      </c>
      <c r="BC190" s="3">
        <f>IF(OR(Data!BD190="", Data!$H190="", $G190=""), 0, ((Data!BD190*Data!$H190*$G190)/2000) * IF(AND(BC$5="Particulate", ISNUMBER(Data!$O190)), (1-Data!$O190), 1) * IF(AND($K$3="Yes", ISNUMBER(Data!$Q190)), (1-Data!$Q190), 1))</f>
        <v>0</v>
      </c>
      <c r="BD190" s="3">
        <f>IF(OR(Data!BE190="", Data!$H190="", $G190=""), 0, ((Data!BE190*Data!$H190*$G190)/2000) * IF(AND(BD$5="Particulate", ISNUMBER(Data!$O190)), (1-Data!$O190), 1) * IF(AND($K$3="Yes", ISNUMBER(Data!$Q190)), (1-Data!$Q190), 1))</f>
        <v>0</v>
      </c>
      <c r="BE190" s="3">
        <f>IF(OR(Data!BF190="", Data!$H190="", $G190=""), 0, ((Data!BF190*Data!$H190*$G190)/2000) * IF(AND(BE$5="Particulate", ISNUMBER(Data!$O190)), (1-Data!$O190), 1) * IF(AND($K$3="Yes", ISNUMBER(Data!$Q190)), (1-Data!$Q190), 1))</f>
        <v>0</v>
      </c>
      <c r="BF190" s="3">
        <f>IF(OR(Data!BG190="", Data!$H190="", $G190=""), 0, ((Data!BG190*Data!$H190*$G190)/2000) * IF(AND(BF$5="Particulate", ISNUMBER(Data!$O190)), (1-Data!$O190), 1) * IF(AND($K$3="Yes", ISNUMBER(Data!$Q190)), (1-Data!$Q190), 1))</f>
        <v>0</v>
      </c>
      <c r="BG190" s="3">
        <f>IF(OR(Data!BH190="", Data!$H190="", $G190=""), 0, ((Data!BH190*Data!$H190*$G190)/2000) * IF(AND(BG$5="Particulate", ISNUMBER(Data!$O190)), (1-Data!$O190), 1) * IF(AND($K$3="Yes", ISNUMBER(Data!$Q190)), (1-Data!$Q190), 1))</f>
        <v>0</v>
      </c>
      <c r="BH190" s="3">
        <f>IF(OR(Data!BI190="", Data!$H190="", $G190=""), 0, ((Data!BI190*Data!$H190*$G190)/2000) * IF(AND(BH$5="Particulate", ISNUMBER(Data!$O190)), (1-Data!$O190), 1) * IF(AND($K$3="Yes", ISNUMBER(Data!$Q190)), (1-Data!$Q190), 1))</f>
        <v>0</v>
      </c>
      <c r="BI190" s="3">
        <f>IF(OR(Data!BJ190="", Data!$H190="", $G190=""), 0, ((Data!BJ190*Data!$H190*$G190)/2000) * IF(AND(BI$5="Particulate", ISNUMBER(Data!$O190)), (1-Data!$O190), 1) * IF(AND($K$3="Yes", ISNUMBER(Data!$Q190)), (1-Data!$Q190), 1))</f>
        <v>0</v>
      </c>
      <c r="BJ190" s="3">
        <f>IF(OR(Data!BK190="", Data!$H190="", $G190=""), 0, ((Data!BK190*Data!$H190*$G190)/2000) * IF(AND(BJ$5="Particulate", ISNUMBER(Data!$O190)), (1-Data!$O190), 1) * IF(AND($K$3="Yes", ISNUMBER(Data!$Q190)), (1-Data!$Q190), 1))</f>
        <v>0</v>
      </c>
      <c r="BK190" s="3">
        <f>IF(OR(Data!BL190="", Data!$H190="", $G190=""), 0, ((Data!BL190*Data!$H190*$G190)/2000) * IF(AND(BK$5="Particulate", ISNUMBER(Data!$O190)), (1-Data!$O190), 1) * IF(AND($K$3="Yes", ISNUMBER(Data!$Q190)), (1-Data!$Q190), 1))</f>
        <v>0</v>
      </c>
      <c r="BL190" s="3">
        <f>IF(OR(Data!BM190="", Data!$H190="", $G190=""), 0, ((Data!BM190*Data!$H190*$G190)/2000) * IF(AND(BL$5="Particulate", ISNUMBER(Data!$O190)), (1-Data!$O190), 1) * IF(AND($K$3="Yes", ISNUMBER(Data!$Q190)), (1-Data!$Q190), 1))</f>
        <v>0</v>
      </c>
      <c r="BM190" s="3">
        <f>IF(OR(Data!BN190="", Data!$H190="", $G190=""), 0, ((Data!BN190*Data!$H190*$G190)/2000) * IF(AND(BM$5="Particulate", ISNUMBER(Data!$O190)), (1-Data!$O190), 1) * IF(AND($K$3="Yes", ISNUMBER(Data!$Q190)), (1-Data!$Q190), 1))</f>
        <v>0</v>
      </c>
      <c r="BN190" s="3">
        <f>IF(OR(Data!BO190="", Data!$H190="", $G190=""), 0, ((Data!BO190*Data!$H190*$G190)/2000) * IF(AND(BN$5="Particulate", ISNUMBER(Data!$O190)), (1-Data!$O190), 1) * IF(AND($K$3="Yes", ISNUMBER(Data!$Q190)), (1-Data!$Q190), 1))</f>
        <v>0</v>
      </c>
      <c r="BO190" s="3">
        <f>IF(OR(Data!BP190="", Data!$H190="", $G190=""), 0, ((Data!BP190*Data!$H190*$G190)/2000) * IF(AND(BO$5="Particulate", ISNUMBER(Data!$O190)), (1-Data!$O190), 1) * IF(AND($K$3="Yes", ISNUMBER(Data!$Q190)), (1-Data!$Q190), 1))</f>
        <v>0</v>
      </c>
      <c r="BP190" s="3">
        <f>IF(OR(Data!BQ190="", Data!$H190="", $G190=""), 0, ((Data!BQ190*Data!$H190*$G190)/2000) * IF(AND(BP$5="Particulate", ISNUMBER(Data!$O190)), (1-Data!$O190), 1) * IF(AND($K$3="Yes", ISNUMBER(Data!$Q190)), (1-Data!$Q190), 1))</f>
        <v>0</v>
      </c>
      <c r="BQ190" s="3">
        <f>IF(OR(Data!BR190="", Data!$H190="", $G190=""), 0, ((Data!BR190*Data!$H190*$G190)/2000) * IF(AND(BQ$5="Particulate", ISNUMBER(Data!$O190)), (1-Data!$O190), 1) * IF(AND($K$3="Yes", ISNUMBER(Data!$Q190)), (1-Data!$Q190), 1))</f>
        <v>0</v>
      </c>
      <c r="BR190" s="3">
        <f>IF(OR(Data!BS190="", Data!$H190="", $G190=""), 0, ((Data!BS190*Data!$H190*$G190)/2000) * IF(AND(BR$5="Particulate", ISNUMBER(Data!$O190)), (1-Data!$O190), 1) * IF(AND($K$3="Yes", ISNUMBER(Data!$Q190)), (1-Data!$Q190), 1))</f>
        <v>0</v>
      </c>
      <c r="BS190" s="3">
        <f>IF(OR(Data!BT190="", Data!$H190="", $G190=""), 0, ((Data!BT190*Data!$H190*$G190)/2000) * IF(AND(BS$5="Particulate", ISNUMBER(Data!$O190)), (1-Data!$O190), 1) * IF(AND($K$3="Yes", ISNUMBER(Data!$Q190)), (1-Data!$Q190), 1))</f>
        <v>0</v>
      </c>
      <c r="BT190" s="3">
        <f>IF(OR(Data!BU190="", Data!$H190="", $G190=""), 0, ((Data!BU190*Data!$H190*$G190)/2000) * IF(AND(BT$5="Particulate", ISNUMBER(Data!$O190)), (1-Data!$O190), 1) * IF(AND($K$3="Yes", ISNUMBER(Data!$Q190)), (1-Data!$Q190), 1))</f>
        <v>0</v>
      </c>
      <c r="BU190" s="3">
        <f>IF(OR(Data!BV190="", Data!$H190="", $G190=""), 0, ((Data!BV190*Data!$H190*$G190)/2000) * IF(AND(BU$5="Particulate", ISNUMBER(Data!$O190)), (1-Data!$O190), 1) * IF(AND($K$3="Yes", ISNUMBER(Data!$Q190)), (1-Data!$Q190), 1))</f>
        <v>0</v>
      </c>
      <c r="BV190" s="3">
        <f>IF(OR(Data!BW190="", Data!$H190="", $G190=""), 0, ((Data!BW190*Data!$H190*$G190)/2000) * IF(AND(BV$5="Particulate", ISNUMBER(Data!$O190)), (1-Data!$O190), 1) * IF(AND($K$3="Yes", ISNUMBER(Data!$Q190)), (1-Data!$Q190), 1))</f>
        <v>0</v>
      </c>
      <c r="BW190" s="3">
        <f>IF(OR(Data!BX190="", Data!$H190="", $G190=""), 0, ((Data!BX190*Data!$H190*$G190)/2000) * IF(AND(BW$5="Particulate", ISNUMBER(Data!$O190)), (1-Data!$O190), 1) * IF(AND($K$3="Yes", ISNUMBER(Data!$Q190)), (1-Data!$Q190), 1))</f>
        <v>0</v>
      </c>
      <c r="BX190" s="3">
        <f>IF(OR(Data!BY190="", Data!$H190="", $G190=""), 0, ((Data!BY190*Data!$H190*$G190)/2000) * IF(AND(BX$5="Particulate", ISNUMBER(Data!$O190)), (1-Data!$O190), 1) * IF(AND($K$3="Yes", ISNUMBER(Data!$Q190)), (1-Data!$Q190), 1))</f>
        <v>0</v>
      </c>
      <c r="BY190" s="3">
        <f>IF(OR(Data!BZ190="", Data!$H190="", $G190=""), 0, ((Data!BZ190*Data!$H190*$G190)/2000) * IF(AND(BY$5="Particulate", ISNUMBER(Data!$O190)), (1-Data!$O190), 1) * IF(AND($K$3="Yes", ISNUMBER(Data!$Q190)), (1-Data!$Q190), 1))</f>
        <v>0</v>
      </c>
      <c r="BZ190" s="3">
        <f>IF(OR(Data!CA190="", Data!$H190="", $G190=""), 0, ((Data!CA190*Data!$H190*$G190)/2000) * IF(AND(BZ$5="Particulate", ISNUMBER(Data!$O190)), (1-Data!$O190), 1) * IF(AND($K$3="Yes", ISNUMBER(Data!$Q190)), (1-Data!$Q190), 1))</f>
        <v>0</v>
      </c>
    </row>
    <row r="191" spans="1:78" x14ac:dyDescent="0.25">
      <c r="A191" s="347">
        <f>Data!A191</f>
        <v>183</v>
      </c>
      <c r="B191" s="108">
        <f>Data!B191</f>
        <v>0</v>
      </c>
      <c r="C191" s="108">
        <f>Data!C191</f>
        <v>0</v>
      </c>
      <c r="D191" s="108">
        <f>Data!D191</f>
        <v>0</v>
      </c>
      <c r="E191" s="108">
        <f>Data!E191</f>
        <v>0</v>
      </c>
      <c r="F191" s="108">
        <f>Data!F191</f>
        <v>0</v>
      </c>
      <c r="G191" s="189"/>
      <c r="Q191" s="365">
        <f>IF(ISNUMBER(Data!$K191), (Data!$K191*$G191)/2000, IF(AND(ISNUMBER(Data!$H191), ISNUMBER(Data!$I191)), (Data!$H191*Data!$I191*$G191)/2000, 0))</f>
        <v>0</v>
      </c>
      <c r="R191" s="17">
        <f>IF(ISNUMBER(Data!$L191), (Data!$L191*$G191)/2000, IF(AND(ISNUMBER(Data!$H191), ISNUMBER(Data!$J191)), (Data!$H191*Data!$J191*$G191)/2000, 0)) * IF(ISNUMBER(Data!$O191), 1-Data!$O191, 1) * IF(AND($K$3="yes",ISNUMBER(Data!$Q191)),(1-Data!$Q191),1)</f>
        <v>0</v>
      </c>
      <c r="S191" s="3">
        <f>IF(OR(Data!T191="", Data!$H191="", $G191=""), 0, ((Data!T191*Data!$H191*$G191)/2000) * IF(AND(S$5="Particulate", ISNUMBER(Data!$O191)), (1-Data!$O191), 1) * IF(AND($K$3="Yes", ISNUMBER(Data!$Q191)), (1-Data!$Q191), 1))</f>
        <v>0</v>
      </c>
      <c r="T191" s="3">
        <f>IF(OR(Data!U191="", Data!$H191="", $G191=""), 0, ((Data!U191*Data!$H191*$G191)/2000) * IF(AND(T$5="Particulate", ISNUMBER(Data!$O191)), (1-Data!$O191), 1) * IF(AND($K$3="Yes", ISNUMBER(Data!$Q191)), (1-Data!$Q191), 1))</f>
        <v>0</v>
      </c>
      <c r="U191" s="3">
        <f>IF(OR(Data!V191="", Data!$H191="", $G191=""), 0, ((Data!V191*Data!$H191*$G191)/2000) * IF(AND(U$5="Particulate", ISNUMBER(Data!$O191)), (1-Data!$O191), 1) * IF(AND($K$3="Yes", ISNUMBER(Data!$Q191)), (1-Data!$Q191), 1))</f>
        <v>0</v>
      </c>
      <c r="V191" s="3">
        <f>IF(OR(Data!W191="", Data!$H191="", $G191=""), 0, ((Data!W191*Data!$H191*$G191)/2000) * IF(AND(V$5="Particulate", ISNUMBER(Data!$O191)), (1-Data!$O191), 1) * IF(AND($K$3="Yes", ISNUMBER(Data!$Q191)), (1-Data!$Q191), 1))</f>
        <v>0</v>
      </c>
      <c r="W191" s="3">
        <f>IF(OR(Data!X191="", Data!$H191="", $G191=""), 0, ((Data!X191*Data!$H191*$G191)/2000) * IF(AND(W$5="Particulate", ISNUMBER(Data!$O191)), (1-Data!$O191), 1) * IF(AND($K$3="Yes", ISNUMBER(Data!$Q191)), (1-Data!$Q191), 1))</f>
        <v>0</v>
      </c>
      <c r="X191" s="3">
        <f>IF(OR(Data!Y191="", Data!$H191="", $G191=""), 0, ((Data!Y191*Data!$H191*$G191)/2000) * IF(AND(X$5="Particulate", ISNUMBER(Data!$O191)), (1-Data!$O191), 1) * IF(AND($K$3="Yes", ISNUMBER(Data!$Q191)), (1-Data!$Q191), 1))</f>
        <v>0</v>
      </c>
      <c r="Y191" s="3">
        <f>IF(OR(Data!Z191="", Data!$H191="", $G191=""), 0, ((Data!Z191*Data!$H191*$G191)/2000) * IF(AND(Y$5="Particulate", ISNUMBER(Data!$O191)), (1-Data!$O191), 1) * IF(AND($K$3="Yes", ISNUMBER(Data!$Q191)), (1-Data!$Q191), 1))</f>
        <v>0</v>
      </c>
      <c r="Z191" s="3">
        <f>IF(OR(Data!AA191="", Data!$H191="", $G191=""), 0, ((Data!AA191*Data!$H191*$G191)/2000) * IF(AND(Z$5="Particulate", ISNUMBER(Data!$O191)), (1-Data!$O191), 1) * IF(AND($K$3="Yes", ISNUMBER(Data!$Q191)), (1-Data!$Q191), 1))</f>
        <v>0</v>
      </c>
      <c r="AA191" s="3">
        <f>IF(OR(Data!AB191="", Data!$H191="", $G191=""), 0, ((Data!AB191*Data!$H191*$G191)/2000) * IF(AND(AA$5="Particulate", ISNUMBER(Data!$O191)), (1-Data!$O191), 1) * IF(AND($K$3="Yes", ISNUMBER(Data!$Q191)), (1-Data!$Q191), 1))</f>
        <v>0</v>
      </c>
      <c r="AB191" s="3">
        <f>IF(OR(Data!AC191="", Data!$H191="", $G191=""), 0, ((Data!AC191*Data!$H191*$G191)/2000) * IF(AND(AB$5="Particulate", ISNUMBER(Data!$O191)), (1-Data!$O191), 1) * IF(AND($K$3="Yes", ISNUMBER(Data!$Q191)), (1-Data!$Q191), 1))</f>
        <v>0</v>
      </c>
      <c r="AC191" s="3">
        <f>IF(OR(Data!AD191="", Data!$H191="", $G191=""), 0, ((Data!AD191*Data!$H191*$G191)/2000) * IF(AND(AC$5="Particulate", ISNUMBER(Data!$O191)), (1-Data!$O191), 1) * IF(AND($K$3="Yes", ISNUMBER(Data!$Q191)), (1-Data!$Q191), 1))</f>
        <v>0</v>
      </c>
      <c r="AD191" s="3">
        <f>IF(OR(Data!AE191="", Data!$H191="", $G191=""), 0, ((Data!AE191*Data!$H191*$G191)/2000) * IF(AND(AD$5="Particulate", ISNUMBER(Data!$O191)), (1-Data!$O191), 1) * IF(AND($K$3="Yes", ISNUMBER(Data!$Q191)), (1-Data!$Q191), 1))</f>
        <v>0</v>
      </c>
      <c r="AE191" s="3">
        <f>IF(OR(Data!AF191="", Data!$H191="", $G191=""), 0, ((Data!AF191*Data!$H191*$G191)/2000) * IF(AND(AE$5="Particulate", ISNUMBER(Data!$O191)), (1-Data!$O191), 1) * IF(AND($K$3="Yes", ISNUMBER(Data!$Q191)), (1-Data!$Q191), 1))</f>
        <v>0</v>
      </c>
      <c r="AF191" s="3">
        <f>IF(OR(Data!AG191="", Data!$H191="", $G191=""), 0, ((Data!AG191*Data!$H191*$G191)/2000) * IF(AND(AF$5="Particulate", ISNUMBER(Data!$O191)), (1-Data!$O191), 1) * IF(AND($K$3="Yes", ISNUMBER(Data!$Q191)), (1-Data!$Q191), 1))</f>
        <v>0</v>
      </c>
      <c r="AG191" s="3">
        <f>IF(OR(Data!AH191="", Data!$H191="", $G191=""), 0, ((Data!AH191*Data!$H191*$G191)/2000) * IF(AND(AG$5="Particulate", ISNUMBER(Data!$O191)), (1-Data!$O191), 1) * IF(AND($K$3="Yes", ISNUMBER(Data!$Q191)), (1-Data!$Q191), 1))</f>
        <v>0</v>
      </c>
      <c r="AH191" s="3">
        <f>IF(OR(Data!AI191="", Data!$H191="", $G191=""), 0, ((Data!AI191*Data!$H191*$G191)/2000) * IF(AND(AH$5="Particulate", ISNUMBER(Data!$O191)), (1-Data!$O191), 1) * IF(AND($K$3="Yes", ISNUMBER(Data!$Q191)), (1-Data!$Q191), 1))</f>
        <v>0</v>
      </c>
      <c r="AI191" s="3">
        <f>IF(OR(Data!AJ191="", Data!$H191="", $G191=""), 0, ((Data!AJ191*Data!$H191*$G191)/2000) * IF(AND(AI$5="Particulate", ISNUMBER(Data!$O191)), (1-Data!$O191), 1) * IF(AND($K$3="Yes", ISNUMBER(Data!$Q191)), (1-Data!$Q191), 1))</f>
        <v>0</v>
      </c>
      <c r="AJ191" s="3">
        <f>IF(OR(Data!AK191="", Data!$H191="", $G191=""), 0, ((Data!AK191*Data!$H191*$G191)/2000) * IF(AND(AJ$5="Particulate", ISNUMBER(Data!$O191)), (1-Data!$O191), 1) * IF(AND($K$3="Yes", ISNUMBER(Data!$Q191)), (1-Data!$Q191), 1))</f>
        <v>0</v>
      </c>
      <c r="AK191" s="3">
        <f>IF(OR(Data!AL191="", Data!$H191="", $G191=""), 0, ((Data!AL191*Data!$H191*$G191)/2000) * IF(AND(AK$5="Particulate", ISNUMBER(Data!$O191)), (1-Data!$O191), 1) * IF(AND($K$3="Yes", ISNUMBER(Data!$Q191)), (1-Data!$Q191), 1))</f>
        <v>0</v>
      </c>
      <c r="AL191" s="3">
        <f>IF(OR(Data!AM191="", Data!$H191="", $G191=""), 0, ((Data!AM191*Data!$H191*$G191)/2000) * IF(AND(AL$5="Particulate", ISNUMBER(Data!$O191)), (1-Data!$O191), 1) * IF(AND($K$3="Yes", ISNUMBER(Data!$Q191)), (1-Data!$Q191), 1))</f>
        <v>0</v>
      </c>
      <c r="AM191" s="3">
        <f>IF(OR(Data!AN191="", Data!$H191="", $G191=""), 0, ((Data!AN191*Data!$H191*$G191)/2000) * IF(AND(AM$5="Particulate", ISNUMBER(Data!$O191)), (1-Data!$O191), 1) * IF(AND($K$3="Yes", ISNUMBER(Data!$Q191)), (1-Data!$Q191), 1))</f>
        <v>0</v>
      </c>
      <c r="AN191" s="3">
        <f>IF(OR(Data!AO191="", Data!$H191="", $G191=""), 0, ((Data!AO191*Data!$H191*$G191)/2000) * IF(AND(AN$5="Particulate", ISNUMBER(Data!$O191)), (1-Data!$O191), 1) * IF(AND($K$3="Yes", ISNUMBER(Data!$Q191)), (1-Data!$Q191), 1))</f>
        <v>0</v>
      </c>
      <c r="AO191" s="3">
        <f>IF(OR(Data!AP191="", Data!$H191="", $G191=""), 0, ((Data!AP191*Data!$H191*$G191)/2000) * IF(AND(AO$5="Particulate", ISNUMBER(Data!$O191)), (1-Data!$O191), 1) * IF(AND($K$3="Yes", ISNUMBER(Data!$Q191)), (1-Data!$Q191), 1))</f>
        <v>0</v>
      </c>
      <c r="AP191" s="3">
        <f>IF(OR(Data!AQ191="", Data!$H191="", $G191=""), 0, ((Data!AQ191*Data!$H191*$G191)/2000) * IF(AND(AP$5="Particulate", ISNUMBER(Data!$O191)), (1-Data!$O191), 1) * IF(AND($K$3="Yes", ISNUMBER(Data!$Q191)), (1-Data!$Q191), 1))</f>
        <v>0</v>
      </c>
      <c r="AQ191" s="3">
        <f>IF(OR(Data!AR191="", Data!$H191="", $G191=""), 0, ((Data!AR191*Data!$H191*$G191)/2000) * IF(AND(AQ$5="Particulate", ISNUMBER(Data!$O191)), (1-Data!$O191), 1) * IF(AND($K$3="Yes", ISNUMBER(Data!$Q191)), (1-Data!$Q191), 1))</f>
        <v>0</v>
      </c>
      <c r="AR191" s="3">
        <f>IF(OR(Data!AS191="", Data!$H191="", $G191=""), 0, ((Data!AS191*Data!$H191*$G191)/2000) * IF(AND(AR$5="Particulate", ISNUMBER(Data!$O191)), (1-Data!$O191), 1) * IF(AND($K$3="Yes", ISNUMBER(Data!$Q191)), (1-Data!$Q191), 1))</f>
        <v>0</v>
      </c>
      <c r="AS191" s="3">
        <f>IF(OR(Data!AT191="", Data!$H191="", $G191=""), 0, ((Data!AT191*Data!$H191*$G191)/2000) * IF(AND(AS$5="Particulate", ISNUMBER(Data!$O191)), (1-Data!$O191), 1) * IF(AND($K$3="Yes", ISNUMBER(Data!$Q191)), (1-Data!$Q191), 1))</f>
        <v>0</v>
      </c>
      <c r="AT191" s="3">
        <f>IF(OR(Data!AU191="", Data!$H191="", $G191=""), 0, ((Data!AU191*Data!$H191*$G191)/2000) * IF(AND(AT$5="Particulate", ISNUMBER(Data!$O191)), (1-Data!$O191), 1) * IF(AND($K$3="Yes", ISNUMBER(Data!$Q191)), (1-Data!$Q191), 1))</f>
        <v>0</v>
      </c>
      <c r="AU191" s="3">
        <f>IF(OR(Data!AV191="", Data!$H191="", $G191=""), 0, ((Data!AV191*Data!$H191*$G191)/2000) * IF(AND(AU$5="Particulate", ISNUMBER(Data!$O191)), (1-Data!$O191), 1) * IF(AND($K$3="Yes", ISNUMBER(Data!$Q191)), (1-Data!$Q191), 1))</f>
        <v>0</v>
      </c>
      <c r="AV191" s="3">
        <f>IF(OR(Data!AW191="", Data!$H191="", $G191=""), 0, ((Data!AW191*Data!$H191*$G191)/2000) * IF(AND(AV$5="Particulate", ISNUMBER(Data!$O191)), (1-Data!$O191), 1) * IF(AND($K$3="Yes", ISNUMBER(Data!$Q191)), (1-Data!$Q191), 1))</f>
        <v>0</v>
      </c>
      <c r="AW191" s="3">
        <f>IF(OR(Data!AX191="", Data!$H191="", $G191=""), 0, ((Data!AX191*Data!$H191*$G191)/2000) * IF(AND(AW$5="Particulate", ISNUMBER(Data!$O191)), (1-Data!$O191), 1) * IF(AND($K$3="Yes", ISNUMBER(Data!$Q191)), (1-Data!$Q191), 1))</f>
        <v>0</v>
      </c>
      <c r="AX191" s="3">
        <f>IF(OR(Data!AY191="", Data!$H191="", $G191=""), 0, ((Data!AY191*Data!$H191*$G191)/2000) * IF(AND(AX$5="Particulate", ISNUMBER(Data!$O191)), (1-Data!$O191), 1) * IF(AND($K$3="Yes", ISNUMBER(Data!$Q191)), (1-Data!$Q191), 1))</f>
        <v>0</v>
      </c>
      <c r="AY191" s="3">
        <f>IF(OR(Data!AZ191="", Data!$H191="", $G191=""), 0, ((Data!AZ191*Data!$H191*$G191)/2000) * IF(AND(AY$5="Particulate", ISNUMBER(Data!$O191)), (1-Data!$O191), 1) * IF(AND($K$3="Yes", ISNUMBER(Data!$Q191)), (1-Data!$Q191), 1))</f>
        <v>0</v>
      </c>
      <c r="AZ191" s="3">
        <f>IF(OR(Data!BA191="", Data!$H191="", $G191=""), 0, ((Data!BA191*Data!$H191*$G191)/2000) * IF(AND(AZ$5="Particulate", ISNUMBER(Data!$O191)), (1-Data!$O191), 1) * IF(AND($K$3="Yes", ISNUMBER(Data!$Q191)), (1-Data!$Q191), 1))</f>
        <v>0</v>
      </c>
      <c r="BA191" s="3">
        <f>IF(OR(Data!BB191="", Data!$H191="", $G191=""), 0, ((Data!BB191*Data!$H191*$G191)/2000) * IF(AND(BA$5="Particulate", ISNUMBER(Data!$O191)), (1-Data!$O191), 1) * IF(AND($K$3="Yes", ISNUMBER(Data!$Q191)), (1-Data!$Q191), 1))</f>
        <v>0</v>
      </c>
      <c r="BB191" s="3">
        <f>IF(OR(Data!BC191="", Data!$H191="", $G191=""), 0, ((Data!BC191*Data!$H191*$G191)/2000) * IF(AND(BB$5="Particulate", ISNUMBER(Data!$O191)), (1-Data!$O191), 1) * IF(AND($K$3="Yes", ISNUMBER(Data!$Q191)), (1-Data!$Q191), 1))</f>
        <v>0</v>
      </c>
      <c r="BC191" s="3">
        <f>IF(OR(Data!BD191="", Data!$H191="", $G191=""), 0, ((Data!BD191*Data!$H191*$G191)/2000) * IF(AND(BC$5="Particulate", ISNUMBER(Data!$O191)), (1-Data!$O191), 1) * IF(AND($K$3="Yes", ISNUMBER(Data!$Q191)), (1-Data!$Q191), 1))</f>
        <v>0</v>
      </c>
      <c r="BD191" s="3">
        <f>IF(OR(Data!BE191="", Data!$H191="", $G191=""), 0, ((Data!BE191*Data!$H191*$G191)/2000) * IF(AND(BD$5="Particulate", ISNUMBER(Data!$O191)), (1-Data!$O191), 1) * IF(AND($K$3="Yes", ISNUMBER(Data!$Q191)), (1-Data!$Q191), 1))</f>
        <v>0</v>
      </c>
      <c r="BE191" s="3">
        <f>IF(OR(Data!BF191="", Data!$H191="", $G191=""), 0, ((Data!BF191*Data!$H191*$G191)/2000) * IF(AND(BE$5="Particulate", ISNUMBER(Data!$O191)), (1-Data!$O191), 1) * IF(AND($K$3="Yes", ISNUMBER(Data!$Q191)), (1-Data!$Q191), 1))</f>
        <v>0</v>
      </c>
      <c r="BF191" s="3">
        <f>IF(OR(Data!BG191="", Data!$H191="", $G191=""), 0, ((Data!BG191*Data!$H191*$G191)/2000) * IF(AND(BF$5="Particulate", ISNUMBER(Data!$O191)), (1-Data!$O191), 1) * IF(AND($K$3="Yes", ISNUMBER(Data!$Q191)), (1-Data!$Q191), 1))</f>
        <v>0</v>
      </c>
      <c r="BG191" s="3">
        <f>IF(OR(Data!BH191="", Data!$H191="", $G191=""), 0, ((Data!BH191*Data!$H191*$G191)/2000) * IF(AND(BG$5="Particulate", ISNUMBER(Data!$O191)), (1-Data!$O191), 1) * IF(AND($K$3="Yes", ISNUMBER(Data!$Q191)), (1-Data!$Q191), 1))</f>
        <v>0</v>
      </c>
      <c r="BH191" s="3">
        <f>IF(OR(Data!BI191="", Data!$H191="", $G191=""), 0, ((Data!BI191*Data!$H191*$G191)/2000) * IF(AND(BH$5="Particulate", ISNUMBER(Data!$O191)), (1-Data!$O191), 1) * IF(AND($K$3="Yes", ISNUMBER(Data!$Q191)), (1-Data!$Q191), 1))</f>
        <v>0</v>
      </c>
      <c r="BI191" s="3">
        <f>IF(OR(Data!BJ191="", Data!$H191="", $G191=""), 0, ((Data!BJ191*Data!$H191*$G191)/2000) * IF(AND(BI$5="Particulate", ISNUMBER(Data!$O191)), (1-Data!$O191), 1) * IF(AND($K$3="Yes", ISNUMBER(Data!$Q191)), (1-Data!$Q191), 1))</f>
        <v>0</v>
      </c>
      <c r="BJ191" s="3">
        <f>IF(OR(Data!BK191="", Data!$H191="", $G191=""), 0, ((Data!BK191*Data!$H191*$G191)/2000) * IF(AND(BJ$5="Particulate", ISNUMBER(Data!$O191)), (1-Data!$O191), 1) * IF(AND($K$3="Yes", ISNUMBER(Data!$Q191)), (1-Data!$Q191), 1))</f>
        <v>0</v>
      </c>
      <c r="BK191" s="3">
        <f>IF(OR(Data!BL191="", Data!$H191="", $G191=""), 0, ((Data!BL191*Data!$H191*$G191)/2000) * IF(AND(BK$5="Particulate", ISNUMBER(Data!$O191)), (1-Data!$O191), 1) * IF(AND($K$3="Yes", ISNUMBER(Data!$Q191)), (1-Data!$Q191), 1))</f>
        <v>0</v>
      </c>
      <c r="BL191" s="3">
        <f>IF(OR(Data!BM191="", Data!$H191="", $G191=""), 0, ((Data!BM191*Data!$H191*$G191)/2000) * IF(AND(BL$5="Particulate", ISNUMBER(Data!$O191)), (1-Data!$O191), 1) * IF(AND($K$3="Yes", ISNUMBER(Data!$Q191)), (1-Data!$Q191), 1))</f>
        <v>0</v>
      </c>
      <c r="BM191" s="3">
        <f>IF(OR(Data!BN191="", Data!$H191="", $G191=""), 0, ((Data!BN191*Data!$H191*$G191)/2000) * IF(AND(BM$5="Particulate", ISNUMBER(Data!$O191)), (1-Data!$O191), 1) * IF(AND($K$3="Yes", ISNUMBER(Data!$Q191)), (1-Data!$Q191), 1))</f>
        <v>0</v>
      </c>
      <c r="BN191" s="3">
        <f>IF(OR(Data!BO191="", Data!$H191="", $G191=""), 0, ((Data!BO191*Data!$H191*$G191)/2000) * IF(AND(BN$5="Particulate", ISNUMBER(Data!$O191)), (1-Data!$O191), 1) * IF(AND($K$3="Yes", ISNUMBER(Data!$Q191)), (1-Data!$Q191), 1))</f>
        <v>0</v>
      </c>
      <c r="BO191" s="3">
        <f>IF(OR(Data!BP191="", Data!$H191="", $G191=""), 0, ((Data!BP191*Data!$H191*$G191)/2000) * IF(AND(BO$5="Particulate", ISNUMBER(Data!$O191)), (1-Data!$O191), 1) * IF(AND($K$3="Yes", ISNUMBER(Data!$Q191)), (1-Data!$Q191), 1))</f>
        <v>0</v>
      </c>
      <c r="BP191" s="3">
        <f>IF(OR(Data!BQ191="", Data!$H191="", $G191=""), 0, ((Data!BQ191*Data!$H191*$G191)/2000) * IF(AND(BP$5="Particulate", ISNUMBER(Data!$O191)), (1-Data!$O191), 1) * IF(AND($K$3="Yes", ISNUMBER(Data!$Q191)), (1-Data!$Q191), 1))</f>
        <v>0</v>
      </c>
      <c r="BQ191" s="3">
        <f>IF(OR(Data!BR191="", Data!$H191="", $G191=""), 0, ((Data!BR191*Data!$H191*$G191)/2000) * IF(AND(BQ$5="Particulate", ISNUMBER(Data!$O191)), (1-Data!$O191), 1) * IF(AND($K$3="Yes", ISNUMBER(Data!$Q191)), (1-Data!$Q191), 1))</f>
        <v>0</v>
      </c>
      <c r="BR191" s="3">
        <f>IF(OR(Data!BS191="", Data!$H191="", $G191=""), 0, ((Data!BS191*Data!$H191*$G191)/2000) * IF(AND(BR$5="Particulate", ISNUMBER(Data!$O191)), (1-Data!$O191), 1) * IF(AND($K$3="Yes", ISNUMBER(Data!$Q191)), (1-Data!$Q191), 1))</f>
        <v>0</v>
      </c>
      <c r="BS191" s="3">
        <f>IF(OR(Data!BT191="", Data!$H191="", $G191=""), 0, ((Data!BT191*Data!$H191*$G191)/2000) * IF(AND(BS$5="Particulate", ISNUMBER(Data!$O191)), (1-Data!$O191), 1) * IF(AND($K$3="Yes", ISNUMBER(Data!$Q191)), (1-Data!$Q191), 1))</f>
        <v>0</v>
      </c>
      <c r="BT191" s="3">
        <f>IF(OR(Data!BU191="", Data!$H191="", $G191=""), 0, ((Data!BU191*Data!$H191*$G191)/2000) * IF(AND(BT$5="Particulate", ISNUMBER(Data!$O191)), (1-Data!$O191), 1) * IF(AND($K$3="Yes", ISNUMBER(Data!$Q191)), (1-Data!$Q191), 1))</f>
        <v>0</v>
      </c>
      <c r="BU191" s="3">
        <f>IF(OR(Data!BV191="", Data!$H191="", $G191=""), 0, ((Data!BV191*Data!$H191*$G191)/2000) * IF(AND(BU$5="Particulate", ISNUMBER(Data!$O191)), (1-Data!$O191), 1) * IF(AND($K$3="Yes", ISNUMBER(Data!$Q191)), (1-Data!$Q191), 1))</f>
        <v>0</v>
      </c>
      <c r="BV191" s="3">
        <f>IF(OR(Data!BW191="", Data!$H191="", $G191=""), 0, ((Data!BW191*Data!$H191*$G191)/2000) * IF(AND(BV$5="Particulate", ISNUMBER(Data!$O191)), (1-Data!$O191), 1) * IF(AND($K$3="Yes", ISNUMBER(Data!$Q191)), (1-Data!$Q191), 1))</f>
        <v>0</v>
      </c>
      <c r="BW191" s="3">
        <f>IF(OR(Data!BX191="", Data!$H191="", $G191=""), 0, ((Data!BX191*Data!$H191*$G191)/2000) * IF(AND(BW$5="Particulate", ISNUMBER(Data!$O191)), (1-Data!$O191), 1) * IF(AND($K$3="Yes", ISNUMBER(Data!$Q191)), (1-Data!$Q191), 1))</f>
        <v>0</v>
      </c>
      <c r="BX191" s="3">
        <f>IF(OR(Data!BY191="", Data!$H191="", $G191=""), 0, ((Data!BY191*Data!$H191*$G191)/2000) * IF(AND(BX$5="Particulate", ISNUMBER(Data!$O191)), (1-Data!$O191), 1) * IF(AND($K$3="Yes", ISNUMBER(Data!$Q191)), (1-Data!$Q191), 1))</f>
        <v>0</v>
      </c>
      <c r="BY191" s="3">
        <f>IF(OR(Data!BZ191="", Data!$H191="", $G191=""), 0, ((Data!BZ191*Data!$H191*$G191)/2000) * IF(AND(BY$5="Particulate", ISNUMBER(Data!$O191)), (1-Data!$O191), 1) * IF(AND($K$3="Yes", ISNUMBER(Data!$Q191)), (1-Data!$Q191), 1))</f>
        <v>0</v>
      </c>
      <c r="BZ191" s="3">
        <f>IF(OR(Data!CA191="", Data!$H191="", $G191=""), 0, ((Data!CA191*Data!$H191*$G191)/2000) * IF(AND(BZ$5="Particulate", ISNUMBER(Data!$O191)), (1-Data!$O191), 1) * IF(AND($K$3="Yes", ISNUMBER(Data!$Q191)), (1-Data!$Q191), 1))</f>
        <v>0</v>
      </c>
    </row>
    <row r="192" spans="1:78" x14ac:dyDescent="0.25">
      <c r="A192" s="347">
        <f>Data!A192</f>
        <v>184</v>
      </c>
      <c r="B192" s="108">
        <f>Data!B192</f>
        <v>0</v>
      </c>
      <c r="C192" s="108">
        <f>Data!C192</f>
        <v>0</v>
      </c>
      <c r="D192" s="108">
        <f>Data!D192</f>
        <v>0</v>
      </c>
      <c r="E192" s="108">
        <f>Data!E192</f>
        <v>0</v>
      </c>
      <c r="F192" s="108">
        <f>Data!F192</f>
        <v>0</v>
      </c>
      <c r="G192" s="189"/>
      <c r="Q192" s="365">
        <f>IF(ISNUMBER(Data!$K192), (Data!$K192*$G192)/2000, IF(AND(ISNUMBER(Data!$H192), ISNUMBER(Data!$I192)), (Data!$H192*Data!$I192*$G192)/2000, 0))</f>
        <v>0</v>
      </c>
      <c r="R192" s="17">
        <f>IF(ISNUMBER(Data!$L192), (Data!$L192*$G192)/2000, IF(AND(ISNUMBER(Data!$H192), ISNUMBER(Data!$J192)), (Data!$H192*Data!$J192*$G192)/2000, 0)) * IF(ISNUMBER(Data!$O192), 1-Data!$O192, 1) * IF(AND($K$3="yes",ISNUMBER(Data!$Q192)),(1-Data!$Q192),1)</f>
        <v>0</v>
      </c>
      <c r="S192" s="3">
        <f>IF(OR(Data!T192="", Data!$H192="", $G192=""), 0, ((Data!T192*Data!$H192*$G192)/2000) * IF(AND(S$5="Particulate", ISNUMBER(Data!$O192)), (1-Data!$O192), 1) * IF(AND($K$3="Yes", ISNUMBER(Data!$Q192)), (1-Data!$Q192), 1))</f>
        <v>0</v>
      </c>
      <c r="T192" s="3">
        <f>IF(OR(Data!U192="", Data!$H192="", $G192=""), 0, ((Data!U192*Data!$H192*$G192)/2000) * IF(AND(T$5="Particulate", ISNUMBER(Data!$O192)), (1-Data!$O192), 1) * IF(AND($K$3="Yes", ISNUMBER(Data!$Q192)), (1-Data!$Q192), 1))</f>
        <v>0</v>
      </c>
      <c r="U192" s="3">
        <f>IF(OR(Data!V192="", Data!$H192="", $G192=""), 0, ((Data!V192*Data!$H192*$G192)/2000) * IF(AND(U$5="Particulate", ISNUMBER(Data!$O192)), (1-Data!$O192), 1) * IF(AND($K$3="Yes", ISNUMBER(Data!$Q192)), (1-Data!$Q192), 1))</f>
        <v>0</v>
      </c>
      <c r="V192" s="3">
        <f>IF(OR(Data!W192="", Data!$H192="", $G192=""), 0, ((Data!W192*Data!$H192*$G192)/2000) * IF(AND(V$5="Particulate", ISNUMBER(Data!$O192)), (1-Data!$O192), 1) * IF(AND($K$3="Yes", ISNUMBER(Data!$Q192)), (1-Data!$Q192), 1))</f>
        <v>0</v>
      </c>
      <c r="W192" s="3">
        <f>IF(OR(Data!X192="", Data!$H192="", $G192=""), 0, ((Data!X192*Data!$H192*$G192)/2000) * IF(AND(W$5="Particulate", ISNUMBER(Data!$O192)), (1-Data!$O192), 1) * IF(AND($K$3="Yes", ISNUMBER(Data!$Q192)), (1-Data!$Q192), 1))</f>
        <v>0</v>
      </c>
      <c r="X192" s="3">
        <f>IF(OR(Data!Y192="", Data!$H192="", $G192=""), 0, ((Data!Y192*Data!$H192*$G192)/2000) * IF(AND(X$5="Particulate", ISNUMBER(Data!$O192)), (1-Data!$O192), 1) * IF(AND($K$3="Yes", ISNUMBER(Data!$Q192)), (1-Data!$Q192), 1))</f>
        <v>0</v>
      </c>
      <c r="Y192" s="3">
        <f>IF(OR(Data!Z192="", Data!$H192="", $G192=""), 0, ((Data!Z192*Data!$H192*$G192)/2000) * IF(AND(Y$5="Particulate", ISNUMBER(Data!$O192)), (1-Data!$O192), 1) * IF(AND($K$3="Yes", ISNUMBER(Data!$Q192)), (1-Data!$Q192), 1))</f>
        <v>0</v>
      </c>
      <c r="Z192" s="3">
        <f>IF(OR(Data!AA192="", Data!$H192="", $G192=""), 0, ((Data!AA192*Data!$H192*$G192)/2000) * IF(AND(Z$5="Particulate", ISNUMBER(Data!$O192)), (1-Data!$O192), 1) * IF(AND($K$3="Yes", ISNUMBER(Data!$Q192)), (1-Data!$Q192), 1))</f>
        <v>0</v>
      </c>
      <c r="AA192" s="3">
        <f>IF(OR(Data!AB192="", Data!$H192="", $G192=""), 0, ((Data!AB192*Data!$H192*$G192)/2000) * IF(AND(AA$5="Particulate", ISNUMBER(Data!$O192)), (1-Data!$O192), 1) * IF(AND($K$3="Yes", ISNUMBER(Data!$Q192)), (1-Data!$Q192), 1))</f>
        <v>0</v>
      </c>
      <c r="AB192" s="3">
        <f>IF(OR(Data!AC192="", Data!$H192="", $G192=""), 0, ((Data!AC192*Data!$H192*$G192)/2000) * IF(AND(AB$5="Particulate", ISNUMBER(Data!$O192)), (1-Data!$O192), 1) * IF(AND($K$3="Yes", ISNUMBER(Data!$Q192)), (1-Data!$Q192), 1))</f>
        <v>0</v>
      </c>
      <c r="AC192" s="3">
        <f>IF(OR(Data!AD192="", Data!$H192="", $G192=""), 0, ((Data!AD192*Data!$H192*$G192)/2000) * IF(AND(AC$5="Particulate", ISNUMBER(Data!$O192)), (1-Data!$O192), 1) * IF(AND($K$3="Yes", ISNUMBER(Data!$Q192)), (1-Data!$Q192), 1))</f>
        <v>0</v>
      </c>
      <c r="AD192" s="3">
        <f>IF(OR(Data!AE192="", Data!$H192="", $G192=""), 0, ((Data!AE192*Data!$H192*$G192)/2000) * IF(AND(AD$5="Particulate", ISNUMBER(Data!$O192)), (1-Data!$O192), 1) * IF(AND($K$3="Yes", ISNUMBER(Data!$Q192)), (1-Data!$Q192), 1))</f>
        <v>0</v>
      </c>
      <c r="AE192" s="3">
        <f>IF(OR(Data!AF192="", Data!$H192="", $G192=""), 0, ((Data!AF192*Data!$H192*$G192)/2000) * IF(AND(AE$5="Particulate", ISNUMBER(Data!$O192)), (1-Data!$O192), 1) * IF(AND($K$3="Yes", ISNUMBER(Data!$Q192)), (1-Data!$Q192), 1))</f>
        <v>0</v>
      </c>
      <c r="AF192" s="3">
        <f>IF(OR(Data!AG192="", Data!$H192="", $G192=""), 0, ((Data!AG192*Data!$H192*$G192)/2000) * IF(AND(AF$5="Particulate", ISNUMBER(Data!$O192)), (1-Data!$O192), 1) * IF(AND($K$3="Yes", ISNUMBER(Data!$Q192)), (1-Data!$Q192), 1))</f>
        <v>0</v>
      </c>
      <c r="AG192" s="3">
        <f>IF(OR(Data!AH192="", Data!$H192="", $G192=""), 0, ((Data!AH192*Data!$H192*$G192)/2000) * IF(AND(AG$5="Particulate", ISNUMBER(Data!$O192)), (1-Data!$O192), 1) * IF(AND($K$3="Yes", ISNUMBER(Data!$Q192)), (1-Data!$Q192), 1))</f>
        <v>0</v>
      </c>
      <c r="AH192" s="3">
        <f>IF(OR(Data!AI192="", Data!$H192="", $G192=""), 0, ((Data!AI192*Data!$H192*$G192)/2000) * IF(AND(AH$5="Particulate", ISNUMBER(Data!$O192)), (1-Data!$O192), 1) * IF(AND($K$3="Yes", ISNUMBER(Data!$Q192)), (1-Data!$Q192), 1))</f>
        <v>0</v>
      </c>
      <c r="AI192" s="3">
        <f>IF(OR(Data!AJ192="", Data!$H192="", $G192=""), 0, ((Data!AJ192*Data!$H192*$G192)/2000) * IF(AND(AI$5="Particulate", ISNUMBER(Data!$O192)), (1-Data!$O192), 1) * IF(AND($K$3="Yes", ISNUMBER(Data!$Q192)), (1-Data!$Q192), 1))</f>
        <v>0</v>
      </c>
      <c r="AJ192" s="3">
        <f>IF(OR(Data!AK192="", Data!$H192="", $G192=""), 0, ((Data!AK192*Data!$H192*$G192)/2000) * IF(AND(AJ$5="Particulate", ISNUMBER(Data!$O192)), (1-Data!$O192), 1) * IF(AND($K$3="Yes", ISNUMBER(Data!$Q192)), (1-Data!$Q192), 1))</f>
        <v>0</v>
      </c>
      <c r="AK192" s="3">
        <f>IF(OR(Data!AL192="", Data!$H192="", $G192=""), 0, ((Data!AL192*Data!$H192*$G192)/2000) * IF(AND(AK$5="Particulate", ISNUMBER(Data!$O192)), (1-Data!$O192), 1) * IF(AND($K$3="Yes", ISNUMBER(Data!$Q192)), (1-Data!$Q192), 1))</f>
        <v>0</v>
      </c>
      <c r="AL192" s="3">
        <f>IF(OR(Data!AM192="", Data!$H192="", $G192=""), 0, ((Data!AM192*Data!$H192*$G192)/2000) * IF(AND(AL$5="Particulate", ISNUMBER(Data!$O192)), (1-Data!$O192), 1) * IF(AND($K$3="Yes", ISNUMBER(Data!$Q192)), (1-Data!$Q192), 1))</f>
        <v>0</v>
      </c>
      <c r="AM192" s="3">
        <f>IF(OR(Data!AN192="", Data!$H192="", $G192=""), 0, ((Data!AN192*Data!$H192*$G192)/2000) * IF(AND(AM$5="Particulate", ISNUMBER(Data!$O192)), (1-Data!$O192), 1) * IF(AND($K$3="Yes", ISNUMBER(Data!$Q192)), (1-Data!$Q192), 1))</f>
        <v>0</v>
      </c>
      <c r="AN192" s="3">
        <f>IF(OR(Data!AO192="", Data!$H192="", $G192=""), 0, ((Data!AO192*Data!$H192*$G192)/2000) * IF(AND(AN$5="Particulate", ISNUMBER(Data!$O192)), (1-Data!$O192), 1) * IF(AND($K$3="Yes", ISNUMBER(Data!$Q192)), (1-Data!$Q192), 1))</f>
        <v>0</v>
      </c>
      <c r="AO192" s="3">
        <f>IF(OR(Data!AP192="", Data!$H192="", $G192=""), 0, ((Data!AP192*Data!$H192*$G192)/2000) * IF(AND(AO$5="Particulate", ISNUMBER(Data!$O192)), (1-Data!$O192), 1) * IF(AND($K$3="Yes", ISNUMBER(Data!$Q192)), (1-Data!$Q192), 1))</f>
        <v>0</v>
      </c>
      <c r="AP192" s="3">
        <f>IF(OR(Data!AQ192="", Data!$H192="", $G192=""), 0, ((Data!AQ192*Data!$H192*$G192)/2000) * IF(AND(AP$5="Particulate", ISNUMBER(Data!$O192)), (1-Data!$O192), 1) * IF(AND($K$3="Yes", ISNUMBER(Data!$Q192)), (1-Data!$Q192), 1))</f>
        <v>0</v>
      </c>
      <c r="AQ192" s="3">
        <f>IF(OR(Data!AR192="", Data!$H192="", $G192=""), 0, ((Data!AR192*Data!$H192*$G192)/2000) * IF(AND(AQ$5="Particulate", ISNUMBER(Data!$O192)), (1-Data!$O192), 1) * IF(AND($K$3="Yes", ISNUMBER(Data!$Q192)), (1-Data!$Q192), 1))</f>
        <v>0</v>
      </c>
      <c r="AR192" s="3">
        <f>IF(OR(Data!AS192="", Data!$H192="", $G192=""), 0, ((Data!AS192*Data!$H192*$G192)/2000) * IF(AND(AR$5="Particulate", ISNUMBER(Data!$O192)), (1-Data!$O192), 1) * IF(AND($K$3="Yes", ISNUMBER(Data!$Q192)), (1-Data!$Q192), 1))</f>
        <v>0</v>
      </c>
      <c r="AS192" s="3">
        <f>IF(OR(Data!AT192="", Data!$H192="", $G192=""), 0, ((Data!AT192*Data!$H192*$G192)/2000) * IF(AND(AS$5="Particulate", ISNUMBER(Data!$O192)), (1-Data!$O192), 1) * IF(AND($K$3="Yes", ISNUMBER(Data!$Q192)), (1-Data!$Q192), 1))</f>
        <v>0</v>
      </c>
      <c r="AT192" s="3">
        <f>IF(OR(Data!AU192="", Data!$H192="", $G192=""), 0, ((Data!AU192*Data!$H192*$G192)/2000) * IF(AND(AT$5="Particulate", ISNUMBER(Data!$O192)), (1-Data!$O192), 1) * IF(AND($K$3="Yes", ISNUMBER(Data!$Q192)), (1-Data!$Q192), 1))</f>
        <v>0</v>
      </c>
      <c r="AU192" s="3">
        <f>IF(OR(Data!AV192="", Data!$H192="", $G192=""), 0, ((Data!AV192*Data!$H192*$G192)/2000) * IF(AND(AU$5="Particulate", ISNUMBER(Data!$O192)), (1-Data!$O192), 1) * IF(AND($K$3="Yes", ISNUMBER(Data!$Q192)), (1-Data!$Q192), 1))</f>
        <v>0</v>
      </c>
      <c r="AV192" s="3">
        <f>IF(OR(Data!AW192="", Data!$H192="", $G192=""), 0, ((Data!AW192*Data!$H192*$G192)/2000) * IF(AND(AV$5="Particulate", ISNUMBER(Data!$O192)), (1-Data!$O192), 1) * IF(AND($K$3="Yes", ISNUMBER(Data!$Q192)), (1-Data!$Q192), 1))</f>
        <v>0</v>
      </c>
      <c r="AW192" s="3">
        <f>IF(OR(Data!AX192="", Data!$H192="", $G192=""), 0, ((Data!AX192*Data!$H192*$G192)/2000) * IF(AND(AW$5="Particulate", ISNUMBER(Data!$O192)), (1-Data!$O192), 1) * IF(AND($K$3="Yes", ISNUMBER(Data!$Q192)), (1-Data!$Q192), 1))</f>
        <v>0</v>
      </c>
      <c r="AX192" s="3">
        <f>IF(OR(Data!AY192="", Data!$H192="", $G192=""), 0, ((Data!AY192*Data!$H192*$G192)/2000) * IF(AND(AX$5="Particulate", ISNUMBER(Data!$O192)), (1-Data!$O192), 1) * IF(AND($K$3="Yes", ISNUMBER(Data!$Q192)), (1-Data!$Q192), 1))</f>
        <v>0</v>
      </c>
      <c r="AY192" s="3">
        <f>IF(OR(Data!AZ192="", Data!$H192="", $G192=""), 0, ((Data!AZ192*Data!$H192*$G192)/2000) * IF(AND(AY$5="Particulate", ISNUMBER(Data!$O192)), (1-Data!$O192), 1) * IF(AND($K$3="Yes", ISNUMBER(Data!$Q192)), (1-Data!$Q192), 1))</f>
        <v>0</v>
      </c>
      <c r="AZ192" s="3">
        <f>IF(OR(Data!BA192="", Data!$H192="", $G192=""), 0, ((Data!BA192*Data!$H192*$G192)/2000) * IF(AND(AZ$5="Particulate", ISNUMBER(Data!$O192)), (1-Data!$O192), 1) * IF(AND($K$3="Yes", ISNUMBER(Data!$Q192)), (1-Data!$Q192), 1))</f>
        <v>0</v>
      </c>
      <c r="BA192" s="3">
        <f>IF(OR(Data!BB192="", Data!$H192="", $G192=""), 0, ((Data!BB192*Data!$H192*$G192)/2000) * IF(AND(BA$5="Particulate", ISNUMBER(Data!$O192)), (1-Data!$O192), 1) * IF(AND($K$3="Yes", ISNUMBER(Data!$Q192)), (1-Data!$Q192), 1))</f>
        <v>0</v>
      </c>
      <c r="BB192" s="3">
        <f>IF(OR(Data!BC192="", Data!$H192="", $G192=""), 0, ((Data!BC192*Data!$H192*$G192)/2000) * IF(AND(BB$5="Particulate", ISNUMBER(Data!$O192)), (1-Data!$O192), 1) * IF(AND($K$3="Yes", ISNUMBER(Data!$Q192)), (1-Data!$Q192), 1))</f>
        <v>0</v>
      </c>
      <c r="BC192" s="3">
        <f>IF(OR(Data!BD192="", Data!$H192="", $G192=""), 0, ((Data!BD192*Data!$H192*$G192)/2000) * IF(AND(BC$5="Particulate", ISNUMBER(Data!$O192)), (1-Data!$O192), 1) * IF(AND($K$3="Yes", ISNUMBER(Data!$Q192)), (1-Data!$Q192), 1))</f>
        <v>0</v>
      </c>
      <c r="BD192" s="3">
        <f>IF(OR(Data!BE192="", Data!$H192="", $G192=""), 0, ((Data!BE192*Data!$H192*$G192)/2000) * IF(AND(BD$5="Particulate", ISNUMBER(Data!$O192)), (1-Data!$O192), 1) * IF(AND($K$3="Yes", ISNUMBER(Data!$Q192)), (1-Data!$Q192), 1))</f>
        <v>0</v>
      </c>
      <c r="BE192" s="3">
        <f>IF(OR(Data!BF192="", Data!$H192="", $G192=""), 0, ((Data!BF192*Data!$H192*$G192)/2000) * IF(AND(BE$5="Particulate", ISNUMBER(Data!$O192)), (1-Data!$O192), 1) * IF(AND($K$3="Yes", ISNUMBER(Data!$Q192)), (1-Data!$Q192), 1))</f>
        <v>0</v>
      </c>
      <c r="BF192" s="3">
        <f>IF(OR(Data!BG192="", Data!$H192="", $G192=""), 0, ((Data!BG192*Data!$H192*$G192)/2000) * IF(AND(BF$5="Particulate", ISNUMBER(Data!$O192)), (1-Data!$O192), 1) * IF(AND($K$3="Yes", ISNUMBER(Data!$Q192)), (1-Data!$Q192), 1))</f>
        <v>0</v>
      </c>
      <c r="BG192" s="3">
        <f>IF(OR(Data!BH192="", Data!$H192="", $G192=""), 0, ((Data!BH192*Data!$H192*$G192)/2000) * IF(AND(BG$5="Particulate", ISNUMBER(Data!$O192)), (1-Data!$O192), 1) * IF(AND($K$3="Yes", ISNUMBER(Data!$Q192)), (1-Data!$Q192), 1))</f>
        <v>0</v>
      </c>
      <c r="BH192" s="3">
        <f>IF(OR(Data!BI192="", Data!$H192="", $G192=""), 0, ((Data!BI192*Data!$H192*$G192)/2000) * IF(AND(BH$5="Particulate", ISNUMBER(Data!$O192)), (1-Data!$O192), 1) * IF(AND($K$3="Yes", ISNUMBER(Data!$Q192)), (1-Data!$Q192), 1))</f>
        <v>0</v>
      </c>
      <c r="BI192" s="3">
        <f>IF(OR(Data!BJ192="", Data!$H192="", $G192=""), 0, ((Data!BJ192*Data!$H192*$G192)/2000) * IF(AND(BI$5="Particulate", ISNUMBER(Data!$O192)), (1-Data!$O192), 1) * IF(AND($K$3="Yes", ISNUMBER(Data!$Q192)), (1-Data!$Q192), 1))</f>
        <v>0</v>
      </c>
      <c r="BJ192" s="3">
        <f>IF(OR(Data!BK192="", Data!$H192="", $G192=""), 0, ((Data!BK192*Data!$H192*$G192)/2000) * IF(AND(BJ$5="Particulate", ISNUMBER(Data!$O192)), (1-Data!$O192), 1) * IF(AND($K$3="Yes", ISNUMBER(Data!$Q192)), (1-Data!$Q192), 1))</f>
        <v>0</v>
      </c>
      <c r="BK192" s="3">
        <f>IF(OR(Data!BL192="", Data!$H192="", $G192=""), 0, ((Data!BL192*Data!$H192*$G192)/2000) * IF(AND(BK$5="Particulate", ISNUMBER(Data!$O192)), (1-Data!$O192), 1) * IF(AND($K$3="Yes", ISNUMBER(Data!$Q192)), (1-Data!$Q192), 1))</f>
        <v>0</v>
      </c>
      <c r="BL192" s="3">
        <f>IF(OR(Data!BM192="", Data!$H192="", $G192=""), 0, ((Data!BM192*Data!$H192*$G192)/2000) * IF(AND(BL$5="Particulate", ISNUMBER(Data!$O192)), (1-Data!$O192), 1) * IF(AND($K$3="Yes", ISNUMBER(Data!$Q192)), (1-Data!$Q192), 1))</f>
        <v>0</v>
      </c>
      <c r="BM192" s="3">
        <f>IF(OR(Data!BN192="", Data!$H192="", $G192=""), 0, ((Data!BN192*Data!$H192*$G192)/2000) * IF(AND(BM$5="Particulate", ISNUMBER(Data!$O192)), (1-Data!$O192), 1) * IF(AND($K$3="Yes", ISNUMBER(Data!$Q192)), (1-Data!$Q192), 1))</f>
        <v>0</v>
      </c>
      <c r="BN192" s="3">
        <f>IF(OR(Data!BO192="", Data!$H192="", $G192=""), 0, ((Data!BO192*Data!$H192*$G192)/2000) * IF(AND(BN$5="Particulate", ISNUMBER(Data!$O192)), (1-Data!$O192), 1) * IF(AND($K$3="Yes", ISNUMBER(Data!$Q192)), (1-Data!$Q192), 1))</f>
        <v>0</v>
      </c>
      <c r="BO192" s="3">
        <f>IF(OR(Data!BP192="", Data!$H192="", $G192=""), 0, ((Data!BP192*Data!$H192*$G192)/2000) * IF(AND(BO$5="Particulate", ISNUMBER(Data!$O192)), (1-Data!$O192), 1) * IF(AND($K$3="Yes", ISNUMBER(Data!$Q192)), (1-Data!$Q192), 1))</f>
        <v>0</v>
      </c>
      <c r="BP192" s="3">
        <f>IF(OR(Data!BQ192="", Data!$H192="", $G192=""), 0, ((Data!BQ192*Data!$H192*$G192)/2000) * IF(AND(BP$5="Particulate", ISNUMBER(Data!$O192)), (1-Data!$O192), 1) * IF(AND($K$3="Yes", ISNUMBER(Data!$Q192)), (1-Data!$Q192), 1))</f>
        <v>0</v>
      </c>
      <c r="BQ192" s="3">
        <f>IF(OR(Data!BR192="", Data!$H192="", $G192=""), 0, ((Data!BR192*Data!$H192*$G192)/2000) * IF(AND(BQ$5="Particulate", ISNUMBER(Data!$O192)), (1-Data!$O192), 1) * IF(AND($K$3="Yes", ISNUMBER(Data!$Q192)), (1-Data!$Q192), 1))</f>
        <v>0</v>
      </c>
      <c r="BR192" s="3">
        <f>IF(OR(Data!BS192="", Data!$H192="", $G192=""), 0, ((Data!BS192*Data!$H192*$G192)/2000) * IF(AND(BR$5="Particulate", ISNUMBER(Data!$O192)), (1-Data!$O192), 1) * IF(AND($K$3="Yes", ISNUMBER(Data!$Q192)), (1-Data!$Q192), 1))</f>
        <v>0</v>
      </c>
      <c r="BS192" s="3">
        <f>IF(OR(Data!BT192="", Data!$H192="", $G192=""), 0, ((Data!BT192*Data!$H192*$G192)/2000) * IF(AND(BS$5="Particulate", ISNUMBER(Data!$O192)), (1-Data!$O192), 1) * IF(AND($K$3="Yes", ISNUMBER(Data!$Q192)), (1-Data!$Q192), 1))</f>
        <v>0</v>
      </c>
      <c r="BT192" s="3">
        <f>IF(OR(Data!BU192="", Data!$H192="", $G192=""), 0, ((Data!BU192*Data!$H192*$G192)/2000) * IF(AND(BT$5="Particulate", ISNUMBER(Data!$O192)), (1-Data!$O192), 1) * IF(AND($K$3="Yes", ISNUMBER(Data!$Q192)), (1-Data!$Q192), 1))</f>
        <v>0</v>
      </c>
      <c r="BU192" s="3">
        <f>IF(OR(Data!BV192="", Data!$H192="", $G192=""), 0, ((Data!BV192*Data!$H192*$G192)/2000) * IF(AND(BU$5="Particulate", ISNUMBER(Data!$O192)), (1-Data!$O192), 1) * IF(AND($K$3="Yes", ISNUMBER(Data!$Q192)), (1-Data!$Q192), 1))</f>
        <v>0</v>
      </c>
      <c r="BV192" s="3">
        <f>IF(OR(Data!BW192="", Data!$H192="", $G192=""), 0, ((Data!BW192*Data!$H192*$G192)/2000) * IF(AND(BV$5="Particulate", ISNUMBER(Data!$O192)), (1-Data!$O192), 1) * IF(AND($K$3="Yes", ISNUMBER(Data!$Q192)), (1-Data!$Q192), 1))</f>
        <v>0</v>
      </c>
      <c r="BW192" s="3">
        <f>IF(OR(Data!BX192="", Data!$H192="", $G192=""), 0, ((Data!BX192*Data!$H192*$G192)/2000) * IF(AND(BW$5="Particulate", ISNUMBER(Data!$O192)), (1-Data!$O192), 1) * IF(AND($K$3="Yes", ISNUMBER(Data!$Q192)), (1-Data!$Q192), 1))</f>
        <v>0</v>
      </c>
      <c r="BX192" s="3">
        <f>IF(OR(Data!BY192="", Data!$H192="", $G192=""), 0, ((Data!BY192*Data!$H192*$G192)/2000) * IF(AND(BX$5="Particulate", ISNUMBER(Data!$O192)), (1-Data!$O192), 1) * IF(AND($K$3="Yes", ISNUMBER(Data!$Q192)), (1-Data!$Q192), 1))</f>
        <v>0</v>
      </c>
      <c r="BY192" s="3">
        <f>IF(OR(Data!BZ192="", Data!$H192="", $G192=""), 0, ((Data!BZ192*Data!$H192*$G192)/2000) * IF(AND(BY$5="Particulate", ISNUMBER(Data!$O192)), (1-Data!$O192), 1) * IF(AND($K$3="Yes", ISNUMBER(Data!$Q192)), (1-Data!$Q192), 1))</f>
        <v>0</v>
      </c>
      <c r="BZ192" s="3">
        <f>IF(OR(Data!CA192="", Data!$H192="", $G192=""), 0, ((Data!CA192*Data!$H192*$G192)/2000) * IF(AND(BZ$5="Particulate", ISNUMBER(Data!$O192)), (1-Data!$O192), 1) * IF(AND($K$3="Yes", ISNUMBER(Data!$Q192)), (1-Data!$Q192), 1))</f>
        <v>0</v>
      </c>
    </row>
    <row r="193" spans="1:78" x14ac:dyDescent="0.25">
      <c r="A193" s="347">
        <f>Data!A193</f>
        <v>185</v>
      </c>
      <c r="B193" s="108">
        <f>Data!B193</f>
        <v>0</v>
      </c>
      <c r="C193" s="108">
        <f>Data!C193</f>
        <v>0</v>
      </c>
      <c r="D193" s="108">
        <f>Data!D193</f>
        <v>0</v>
      </c>
      <c r="E193" s="108">
        <f>Data!E193</f>
        <v>0</v>
      </c>
      <c r="F193" s="108">
        <f>Data!F193</f>
        <v>0</v>
      </c>
      <c r="G193" s="189"/>
      <c r="Q193" s="365">
        <f>IF(ISNUMBER(Data!$K193), (Data!$K193*$G193)/2000, IF(AND(ISNUMBER(Data!$H193), ISNUMBER(Data!$I193)), (Data!$H193*Data!$I193*$G193)/2000, 0))</f>
        <v>0</v>
      </c>
      <c r="R193" s="17">
        <f>IF(ISNUMBER(Data!$L193), (Data!$L193*$G193)/2000, IF(AND(ISNUMBER(Data!$H193), ISNUMBER(Data!$J193)), (Data!$H193*Data!$J193*$G193)/2000, 0)) * IF(ISNUMBER(Data!$O193), 1-Data!$O193, 1) * IF(AND($K$3="yes",ISNUMBER(Data!$Q193)),(1-Data!$Q193),1)</f>
        <v>0</v>
      </c>
      <c r="S193" s="3">
        <f>IF(OR(Data!T193="", Data!$H193="", $G193=""), 0, ((Data!T193*Data!$H193*$G193)/2000) * IF(AND(S$5="Particulate", ISNUMBER(Data!$O193)), (1-Data!$O193), 1) * IF(AND($K$3="Yes", ISNUMBER(Data!$Q193)), (1-Data!$Q193), 1))</f>
        <v>0</v>
      </c>
      <c r="T193" s="3">
        <f>IF(OR(Data!U193="", Data!$H193="", $G193=""), 0, ((Data!U193*Data!$H193*$G193)/2000) * IF(AND(T$5="Particulate", ISNUMBER(Data!$O193)), (1-Data!$O193), 1) * IF(AND($K$3="Yes", ISNUMBER(Data!$Q193)), (1-Data!$Q193), 1))</f>
        <v>0</v>
      </c>
      <c r="U193" s="3">
        <f>IF(OR(Data!V193="", Data!$H193="", $G193=""), 0, ((Data!V193*Data!$H193*$G193)/2000) * IF(AND(U$5="Particulate", ISNUMBER(Data!$O193)), (1-Data!$O193), 1) * IF(AND($K$3="Yes", ISNUMBER(Data!$Q193)), (1-Data!$Q193), 1))</f>
        <v>0</v>
      </c>
      <c r="V193" s="3">
        <f>IF(OR(Data!W193="", Data!$H193="", $G193=""), 0, ((Data!W193*Data!$H193*$G193)/2000) * IF(AND(V$5="Particulate", ISNUMBER(Data!$O193)), (1-Data!$O193), 1) * IF(AND($K$3="Yes", ISNUMBER(Data!$Q193)), (1-Data!$Q193), 1))</f>
        <v>0</v>
      </c>
      <c r="W193" s="3">
        <f>IF(OR(Data!X193="", Data!$H193="", $G193=""), 0, ((Data!X193*Data!$H193*$G193)/2000) * IF(AND(W$5="Particulate", ISNUMBER(Data!$O193)), (1-Data!$O193), 1) * IF(AND($K$3="Yes", ISNUMBER(Data!$Q193)), (1-Data!$Q193), 1))</f>
        <v>0</v>
      </c>
      <c r="X193" s="3">
        <f>IF(OR(Data!Y193="", Data!$H193="", $G193=""), 0, ((Data!Y193*Data!$H193*$G193)/2000) * IF(AND(X$5="Particulate", ISNUMBER(Data!$O193)), (1-Data!$O193), 1) * IF(AND($K$3="Yes", ISNUMBER(Data!$Q193)), (1-Data!$Q193), 1))</f>
        <v>0</v>
      </c>
      <c r="Y193" s="3">
        <f>IF(OR(Data!Z193="", Data!$H193="", $G193=""), 0, ((Data!Z193*Data!$H193*$G193)/2000) * IF(AND(Y$5="Particulate", ISNUMBER(Data!$O193)), (1-Data!$O193), 1) * IF(AND($K$3="Yes", ISNUMBER(Data!$Q193)), (1-Data!$Q193), 1))</f>
        <v>0</v>
      </c>
      <c r="Z193" s="3">
        <f>IF(OR(Data!AA193="", Data!$H193="", $G193=""), 0, ((Data!AA193*Data!$H193*$G193)/2000) * IF(AND(Z$5="Particulate", ISNUMBER(Data!$O193)), (1-Data!$O193), 1) * IF(AND($K$3="Yes", ISNUMBER(Data!$Q193)), (1-Data!$Q193), 1))</f>
        <v>0</v>
      </c>
      <c r="AA193" s="3">
        <f>IF(OR(Data!AB193="", Data!$H193="", $G193=""), 0, ((Data!AB193*Data!$H193*$G193)/2000) * IF(AND(AA$5="Particulate", ISNUMBER(Data!$O193)), (1-Data!$O193), 1) * IF(AND($K$3="Yes", ISNUMBER(Data!$Q193)), (1-Data!$Q193), 1))</f>
        <v>0</v>
      </c>
      <c r="AB193" s="3">
        <f>IF(OR(Data!AC193="", Data!$H193="", $G193=""), 0, ((Data!AC193*Data!$H193*$G193)/2000) * IF(AND(AB$5="Particulate", ISNUMBER(Data!$O193)), (1-Data!$O193), 1) * IF(AND($K$3="Yes", ISNUMBER(Data!$Q193)), (1-Data!$Q193), 1))</f>
        <v>0</v>
      </c>
      <c r="AC193" s="3">
        <f>IF(OR(Data!AD193="", Data!$H193="", $G193=""), 0, ((Data!AD193*Data!$H193*$G193)/2000) * IF(AND(AC$5="Particulate", ISNUMBER(Data!$O193)), (1-Data!$O193), 1) * IF(AND($K$3="Yes", ISNUMBER(Data!$Q193)), (1-Data!$Q193), 1))</f>
        <v>0</v>
      </c>
      <c r="AD193" s="3">
        <f>IF(OR(Data!AE193="", Data!$H193="", $G193=""), 0, ((Data!AE193*Data!$H193*$G193)/2000) * IF(AND(AD$5="Particulate", ISNUMBER(Data!$O193)), (1-Data!$O193), 1) * IF(AND($K$3="Yes", ISNUMBER(Data!$Q193)), (1-Data!$Q193), 1))</f>
        <v>0</v>
      </c>
      <c r="AE193" s="3">
        <f>IF(OR(Data!AF193="", Data!$H193="", $G193=""), 0, ((Data!AF193*Data!$H193*$G193)/2000) * IF(AND(AE$5="Particulate", ISNUMBER(Data!$O193)), (1-Data!$O193), 1) * IF(AND($K$3="Yes", ISNUMBER(Data!$Q193)), (1-Data!$Q193), 1))</f>
        <v>0</v>
      </c>
      <c r="AF193" s="3">
        <f>IF(OR(Data!AG193="", Data!$H193="", $G193=""), 0, ((Data!AG193*Data!$H193*$G193)/2000) * IF(AND(AF$5="Particulate", ISNUMBER(Data!$O193)), (1-Data!$O193), 1) * IF(AND($K$3="Yes", ISNUMBER(Data!$Q193)), (1-Data!$Q193), 1))</f>
        <v>0</v>
      </c>
      <c r="AG193" s="3">
        <f>IF(OR(Data!AH193="", Data!$H193="", $G193=""), 0, ((Data!AH193*Data!$H193*$G193)/2000) * IF(AND(AG$5="Particulate", ISNUMBER(Data!$O193)), (1-Data!$O193), 1) * IF(AND($K$3="Yes", ISNUMBER(Data!$Q193)), (1-Data!$Q193), 1))</f>
        <v>0</v>
      </c>
      <c r="AH193" s="3">
        <f>IF(OR(Data!AI193="", Data!$H193="", $G193=""), 0, ((Data!AI193*Data!$H193*$G193)/2000) * IF(AND(AH$5="Particulate", ISNUMBER(Data!$O193)), (1-Data!$O193), 1) * IF(AND($K$3="Yes", ISNUMBER(Data!$Q193)), (1-Data!$Q193), 1))</f>
        <v>0</v>
      </c>
      <c r="AI193" s="3">
        <f>IF(OR(Data!AJ193="", Data!$H193="", $G193=""), 0, ((Data!AJ193*Data!$H193*$G193)/2000) * IF(AND(AI$5="Particulate", ISNUMBER(Data!$O193)), (1-Data!$O193), 1) * IF(AND($K$3="Yes", ISNUMBER(Data!$Q193)), (1-Data!$Q193), 1))</f>
        <v>0</v>
      </c>
      <c r="AJ193" s="3">
        <f>IF(OR(Data!AK193="", Data!$H193="", $G193=""), 0, ((Data!AK193*Data!$H193*$G193)/2000) * IF(AND(AJ$5="Particulate", ISNUMBER(Data!$O193)), (1-Data!$O193), 1) * IF(AND($K$3="Yes", ISNUMBER(Data!$Q193)), (1-Data!$Q193), 1))</f>
        <v>0</v>
      </c>
      <c r="AK193" s="3">
        <f>IF(OR(Data!AL193="", Data!$H193="", $G193=""), 0, ((Data!AL193*Data!$H193*$G193)/2000) * IF(AND(AK$5="Particulate", ISNUMBER(Data!$O193)), (1-Data!$O193), 1) * IF(AND($K$3="Yes", ISNUMBER(Data!$Q193)), (1-Data!$Q193), 1))</f>
        <v>0</v>
      </c>
      <c r="AL193" s="3">
        <f>IF(OR(Data!AM193="", Data!$H193="", $G193=""), 0, ((Data!AM193*Data!$H193*$G193)/2000) * IF(AND(AL$5="Particulate", ISNUMBER(Data!$O193)), (1-Data!$O193), 1) * IF(AND($K$3="Yes", ISNUMBER(Data!$Q193)), (1-Data!$Q193), 1))</f>
        <v>0</v>
      </c>
      <c r="AM193" s="3">
        <f>IF(OR(Data!AN193="", Data!$H193="", $G193=""), 0, ((Data!AN193*Data!$H193*$G193)/2000) * IF(AND(AM$5="Particulate", ISNUMBER(Data!$O193)), (1-Data!$O193), 1) * IF(AND($K$3="Yes", ISNUMBER(Data!$Q193)), (1-Data!$Q193), 1))</f>
        <v>0</v>
      </c>
      <c r="AN193" s="3">
        <f>IF(OR(Data!AO193="", Data!$H193="", $G193=""), 0, ((Data!AO193*Data!$H193*$G193)/2000) * IF(AND(AN$5="Particulate", ISNUMBER(Data!$O193)), (1-Data!$O193), 1) * IF(AND($K$3="Yes", ISNUMBER(Data!$Q193)), (1-Data!$Q193), 1))</f>
        <v>0</v>
      </c>
      <c r="AO193" s="3">
        <f>IF(OR(Data!AP193="", Data!$H193="", $G193=""), 0, ((Data!AP193*Data!$H193*$G193)/2000) * IF(AND(AO$5="Particulate", ISNUMBER(Data!$O193)), (1-Data!$O193), 1) * IF(AND($K$3="Yes", ISNUMBER(Data!$Q193)), (1-Data!$Q193), 1))</f>
        <v>0</v>
      </c>
      <c r="AP193" s="3">
        <f>IF(OR(Data!AQ193="", Data!$H193="", $G193=""), 0, ((Data!AQ193*Data!$H193*$G193)/2000) * IF(AND(AP$5="Particulate", ISNUMBER(Data!$O193)), (1-Data!$O193), 1) * IF(AND($K$3="Yes", ISNUMBER(Data!$Q193)), (1-Data!$Q193), 1))</f>
        <v>0</v>
      </c>
      <c r="AQ193" s="3">
        <f>IF(OR(Data!AR193="", Data!$H193="", $G193=""), 0, ((Data!AR193*Data!$H193*$G193)/2000) * IF(AND(AQ$5="Particulate", ISNUMBER(Data!$O193)), (1-Data!$O193), 1) * IF(AND($K$3="Yes", ISNUMBER(Data!$Q193)), (1-Data!$Q193), 1))</f>
        <v>0</v>
      </c>
      <c r="AR193" s="3">
        <f>IF(OR(Data!AS193="", Data!$H193="", $G193=""), 0, ((Data!AS193*Data!$H193*$G193)/2000) * IF(AND(AR$5="Particulate", ISNUMBER(Data!$O193)), (1-Data!$O193), 1) * IF(AND($K$3="Yes", ISNUMBER(Data!$Q193)), (1-Data!$Q193), 1))</f>
        <v>0</v>
      </c>
      <c r="AS193" s="3">
        <f>IF(OR(Data!AT193="", Data!$H193="", $G193=""), 0, ((Data!AT193*Data!$H193*$G193)/2000) * IF(AND(AS$5="Particulate", ISNUMBER(Data!$O193)), (1-Data!$O193), 1) * IF(AND($K$3="Yes", ISNUMBER(Data!$Q193)), (1-Data!$Q193), 1))</f>
        <v>0</v>
      </c>
      <c r="AT193" s="3">
        <f>IF(OR(Data!AU193="", Data!$H193="", $G193=""), 0, ((Data!AU193*Data!$H193*$G193)/2000) * IF(AND(AT$5="Particulate", ISNUMBER(Data!$O193)), (1-Data!$O193), 1) * IF(AND($K$3="Yes", ISNUMBER(Data!$Q193)), (1-Data!$Q193), 1))</f>
        <v>0</v>
      </c>
      <c r="AU193" s="3">
        <f>IF(OR(Data!AV193="", Data!$H193="", $G193=""), 0, ((Data!AV193*Data!$H193*$G193)/2000) * IF(AND(AU$5="Particulate", ISNUMBER(Data!$O193)), (1-Data!$O193), 1) * IF(AND($K$3="Yes", ISNUMBER(Data!$Q193)), (1-Data!$Q193), 1))</f>
        <v>0</v>
      </c>
      <c r="AV193" s="3">
        <f>IF(OR(Data!AW193="", Data!$H193="", $G193=""), 0, ((Data!AW193*Data!$H193*$G193)/2000) * IF(AND(AV$5="Particulate", ISNUMBER(Data!$O193)), (1-Data!$O193), 1) * IF(AND($K$3="Yes", ISNUMBER(Data!$Q193)), (1-Data!$Q193), 1))</f>
        <v>0</v>
      </c>
      <c r="AW193" s="3">
        <f>IF(OR(Data!AX193="", Data!$H193="", $G193=""), 0, ((Data!AX193*Data!$H193*$G193)/2000) * IF(AND(AW$5="Particulate", ISNUMBER(Data!$O193)), (1-Data!$O193), 1) * IF(AND($K$3="Yes", ISNUMBER(Data!$Q193)), (1-Data!$Q193), 1))</f>
        <v>0</v>
      </c>
      <c r="AX193" s="3">
        <f>IF(OR(Data!AY193="", Data!$H193="", $G193=""), 0, ((Data!AY193*Data!$H193*$G193)/2000) * IF(AND(AX$5="Particulate", ISNUMBER(Data!$O193)), (1-Data!$O193), 1) * IF(AND($K$3="Yes", ISNUMBER(Data!$Q193)), (1-Data!$Q193), 1))</f>
        <v>0</v>
      </c>
      <c r="AY193" s="3">
        <f>IF(OR(Data!AZ193="", Data!$H193="", $G193=""), 0, ((Data!AZ193*Data!$H193*$G193)/2000) * IF(AND(AY$5="Particulate", ISNUMBER(Data!$O193)), (1-Data!$O193), 1) * IF(AND($K$3="Yes", ISNUMBER(Data!$Q193)), (1-Data!$Q193), 1))</f>
        <v>0</v>
      </c>
      <c r="AZ193" s="3">
        <f>IF(OR(Data!BA193="", Data!$H193="", $G193=""), 0, ((Data!BA193*Data!$H193*$G193)/2000) * IF(AND(AZ$5="Particulate", ISNUMBER(Data!$O193)), (1-Data!$O193), 1) * IF(AND($K$3="Yes", ISNUMBER(Data!$Q193)), (1-Data!$Q193), 1))</f>
        <v>0</v>
      </c>
      <c r="BA193" s="3">
        <f>IF(OR(Data!BB193="", Data!$H193="", $G193=""), 0, ((Data!BB193*Data!$H193*$G193)/2000) * IF(AND(BA$5="Particulate", ISNUMBER(Data!$O193)), (1-Data!$O193), 1) * IF(AND($K$3="Yes", ISNUMBER(Data!$Q193)), (1-Data!$Q193), 1))</f>
        <v>0</v>
      </c>
      <c r="BB193" s="3">
        <f>IF(OR(Data!BC193="", Data!$H193="", $G193=""), 0, ((Data!BC193*Data!$H193*$G193)/2000) * IF(AND(BB$5="Particulate", ISNUMBER(Data!$O193)), (1-Data!$O193), 1) * IF(AND($K$3="Yes", ISNUMBER(Data!$Q193)), (1-Data!$Q193), 1))</f>
        <v>0</v>
      </c>
      <c r="BC193" s="3">
        <f>IF(OR(Data!BD193="", Data!$H193="", $G193=""), 0, ((Data!BD193*Data!$H193*$G193)/2000) * IF(AND(BC$5="Particulate", ISNUMBER(Data!$O193)), (1-Data!$O193), 1) * IF(AND($K$3="Yes", ISNUMBER(Data!$Q193)), (1-Data!$Q193), 1))</f>
        <v>0</v>
      </c>
      <c r="BD193" s="3">
        <f>IF(OR(Data!BE193="", Data!$H193="", $G193=""), 0, ((Data!BE193*Data!$H193*$G193)/2000) * IF(AND(BD$5="Particulate", ISNUMBER(Data!$O193)), (1-Data!$O193), 1) * IF(AND($K$3="Yes", ISNUMBER(Data!$Q193)), (1-Data!$Q193), 1))</f>
        <v>0</v>
      </c>
      <c r="BE193" s="3">
        <f>IF(OR(Data!BF193="", Data!$H193="", $G193=""), 0, ((Data!BF193*Data!$H193*$G193)/2000) * IF(AND(BE$5="Particulate", ISNUMBER(Data!$O193)), (1-Data!$O193), 1) * IF(AND($K$3="Yes", ISNUMBER(Data!$Q193)), (1-Data!$Q193), 1))</f>
        <v>0</v>
      </c>
      <c r="BF193" s="3">
        <f>IF(OR(Data!BG193="", Data!$H193="", $G193=""), 0, ((Data!BG193*Data!$H193*$G193)/2000) * IF(AND(BF$5="Particulate", ISNUMBER(Data!$O193)), (1-Data!$O193), 1) * IF(AND($K$3="Yes", ISNUMBER(Data!$Q193)), (1-Data!$Q193), 1))</f>
        <v>0</v>
      </c>
      <c r="BG193" s="3">
        <f>IF(OR(Data!BH193="", Data!$H193="", $G193=""), 0, ((Data!BH193*Data!$H193*$G193)/2000) * IF(AND(BG$5="Particulate", ISNUMBER(Data!$O193)), (1-Data!$O193), 1) * IF(AND($K$3="Yes", ISNUMBER(Data!$Q193)), (1-Data!$Q193), 1))</f>
        <v>0</v>
      </c>
      <c r="BH193" s="3">
        <f>IF(OR(Data!BI193="", Data!$H193="", $G193=""), 0, ((Data!BI193*Data!$H193*$G193)/2000) * IF(AND(BH$5="Particulate", ISNUMBER(Data!$O193)), (1-Data!$O193), 1) * IF(AND($K$3="Yes", ISNUMBER(Data!$Q193)), (1-Data!$Q193), 1))</f>
        <v>0</v>
      </c>
      <c r="BI193" s="3">
        <f>IF(OR(Data!BJ193="", Data!$H193="", $G193=""), 0, ((Data!BJ193*Data!$H193*$G193)/2000) * IF(AND(BI$5="Particulate", ISNUMBER(Data!$O193)), (1-Data!$O193), 1) * IF(AND($K$3="Yes", ISNUMBER(Data!$Q193)), (1-Data!$Q193), 1))</f>
        <v>0</v>
      </c>
      <c r="BJ193" s="3">
        <f>IF(OR(Data!BK193="", Data!$H193="", $G193=""), 0, ((Data!BK193*Data!$H193*$G193)/2000) * IF(AND(BJ$5="Particulate", ISNUMBER(Data!$O193)), (1-Data!$O193), 1) * IF(AND($K$3="Yes", ISNUMBER(Data!$Q193)), (1-Data!$Q193), 1))</f>
        <v>0</v>
      </c>
      <c r="BK193" s="3">
        <f>IF(OR(Data!BL193="", Data!$H193="", $G193=""), 0, ((Data!BL193*Data!$H193*$G193)/2000) * IF(AND(BK$5="Particulate", ISNUMBER(Data!$O193)), (1-Data!$O193), 1) * IF(AND($K$3="Yes", ISNUMBER(Data!$Q193)), (1-Data!$Q193), 1))</f>
        <v>0</v>
      </c>
      <c r="BL193" s="3">
        <f>IF(OR(Data!BM193="", Data!$H193="", $G193=""), 0, ((Data!BM193*Data!$H193*$G193)/2000) * IF(AND(BL$5="Particulate", ISNUMBER(Data!$O193)), (1-Data!$O193), 1) * IF(AND($K$3="Yes", ISNUMBER(Data!$Q193)), (1-Data!$Q193), 1))</f>
        <v>0</v>
      </c>
      <c r="BM193" s="3">
        <f>IF(OR(Data!BN193="", Data!$H193="", $G193=""), 0, ((Data!BN193*Data!$H193*$G193)/2000) * IF(AND(BM$5="Particulate", ISNUMBER(Data!$O193)), (1-Data!$O193), 1) * IF(AND($K$3="Yes", ISNUMBER(Data!$Q193)), (1-Data!$Q193), 1))</f>
        <v>0</v>
      </c>
      <c r="BN193" s="3">
        <f>IF(OR(Data!BO193="", Data!$H193="", $G193=""), 0, ((Data!BO193*Data!$H193*$G193)/2000) * IF(AND(BN$5="Particulate", ISNUMBER(Data!$O193)), (1-Data!$O193), 1) * IF(AND($K$3="Yes", ISNUMBER(Data!$Q193)), (1-Data!$Q193), 1))</f>
        <v>0</v>
      </c>
      <c r="BO193" s="3">
        <f>IF(OR(Data!BP193="", Data!$H193="", $G193=""), 0, ((Data!BP193*Data!$H193*$G193)/2000) * IF(AND(BO$5="Particulate", ISNUMBER(Data!$O193)), (1-Data!$O193), 1) * IF(AND($K$3="Yes", ISNUMBER(Data!$Q193)), (1-Data!$Q193), 1))</f>
        <v>0</v>
      </c>
      <c r="BP193" s="3">
        <f>IF(OR(Data!BQ193="", Data!$H193="", $G193=""), 0, ((Data!BQ193*Data!$H193*$G193)/2000) * IF(AND(BP$5="Particulate", ISNUMBER(Data!$O193)), (1-Data!$O193), 1) * IF(AND($K$3="Yes", ISNUMBER(Data!$Q193)), (1-Data!$Q193), 1))</f>
        <v>0</v>
      </c>
      <c r="BQ193" s="3">
        <f>IF(OR(Data!BR193="", Data!$H193="", $G193=""), 0, ((Data!BR193*Data!$H193*$G193)/2000) * IF(AND(BQ$5="Particulate", ISNUMBER(Data!$O193)), (1-Data!$O193), 1) * IF(AND($K$3="Yes", ISNUMBER(Data!$Q193)), (1-Data!$Q193), 1))</f>
        <v>0</v>
      </c>
      <c r="BR193" s="3">
        <f>IF(OR(Data!BS193="", Data!$H193="", $G193=""), 0, ((Data!BS193*Data!$H193*$G193)/2000) * IF(AND(BR$5="Particulate", ISNUMBER(Data!$O193)), (1-Data!$O193), 1) * IF(AND($K$3="Yes", ISNUMBER(Data!$Q193)), (1-Data!$Q193), 1))</f>
        <v>0</v>
      </c>
      <c r="BS193" s="3">
        <f>IF(OR(Data!BT193="", Data!$H193="", $G193=""), 0, ((Data!BT193*Data!$H193*$G193)/2000) * IF(AND(BS$5="Particulate", ISNUMBER(Data!$O193)), (1-Data!$O193), 1) * IF(AND($K$3="Yes", ISNUMBER(Data!$Q193)), (1-Data!$Q193), 1))</f>
        <v>0</v>
      </c>
      <c r="BT193" s="3">
        <f>IF(OR(Data!BU193="", Data!$H193="", $G193=""), 0, ((Data!BU193*Data!$H193*$G193)/2000) * IF(AND(BT$5="Particulate", ISNUMBER(Data!$O193)), (1-Data!$O193), 1) * IF(AND($K$3="Yes", ISNUMBER(Data!$Q193)), (1-Data!$Q193), 1))</f>
        <v>0</v>
      </c>
      <c r="BU193" s="3">
        <f>IF(OR(Data!BV193="", Data!$H193="", $G193=""), 0, ((Data!BV193*Data!$H193*$G193)/2000) * IF(AND(BU$5="Particulate", ISNUMBER(Data!$O193)), (1-Data!$O193), 1) * IF(AND($K$3="Yes", ISNUMBER(Data!$Q193)), (1-Data!$Q193), 1))</f>
        <v>0</v>
      </c>
      <c r="BV193" s="3">
        <f>IF(OR(Data!BW193="", Data!$H193="", $G193=""), 0, ((Data!BW193*Data!$H193*$G193)/2000) * IF(AND(BV$5="Particulate", ISNUMBER(Data!$O193)), (1-Data!$O193), 1) * IF(AND($K$3="Yes", ISNUMBER(Data!$Q193)), (1-Data!$Q193), 1))</f>
        <v>0</v>
      </c>
      <c r="BW193" s="3">
        <f>IF(OR(Data!BX193="", Data!$H193="", $G193=""), 0, ((Data!BX193*Data!$H193*$G193)/2000) * IF(AND(BW$5="Particulate", ISNUMBER(Data!$O193)), (1-Data!$O193), 1) * IF(AND($K$3="Yes", ISNUMBER(Data!$Q193)), (1-Data!$Q193), 1))</f>
        <v>0</v>
      </c>
      <c r="BX193" s="3">
        <f>IF(OR(Data!BY193="", Data!$H193="", $G193=""), 0, ((Data!BY193*Data!$H193*$G193)/2000) * IF(AND(BX$5="Particulate", ISNUMBER(Data!$O193)), (1-Data!$O193), 1) * IF(AND($K$3="Yes", ISNUMBER(Data!$Q193)), (1-Data!$Q193), 1))</f>
        <v>0</v>
      </c>
      <c r="BY193" s="3">
        <f>IF(OR(Data!BZ193="", Data!$H193="", $G193=""), 0, ((Data!BZ193*Data!$H193*$G193)/2000) * IF(AND(BY$5="Particulate", ISNUMBER(Data!$O193)), (1-Data!$O193), 1) * IF(AND($K$3="Yes", ISNUMBER(Data!$Q193)), (1-Data!$Q193), 1))</f>
        <v>0</v>
      </c>
      <c r="BZ193" s="3">
        <f>IF(OR(Data!CA193="", Data!$H193="", $G193=""), 0, ((Data!CA193*Data!$H193*$G193)/2000) * IF(AND(BZ$5="Particulate", ISNUMBER(Data!$O193)), (1-Data!$O193), 1) * IF(AND($K$3="Yes", ISNUMBER(Data!$Q193)), (1-Data!$Q193), 1))</f>
        <v>0</v>
      </c>
    </row>
    <row r="194" spans="1:78" x14ac:dyDescent="0.25">
      <c r="A194" s="347">
        <f>Data!A194</f>
        <v>186</v>
      </c>
      <c r="B194" s="108">
        <f>Data!B194</f>
        <v>0</v>
      </c>
      <c r="C194" s="108">
        <f>Data!C194</f>
        <v>0</v>
      </c>
      <c r="D194" s="108">
        <f>Data!D194</f>
        <v>0</v>
      </c>
      <c r="E194" s="108">
        <f>Data!E194</f>
        <v>0</v>
      </c>
      <c r="F194" s="108">
        <f>Data!F194</f>
        <v>0</v>
      </c>
      <c r="G194" s="189"/>
      <c r="Q194" s="365">
        <f>IF(ISNUMBER(Data!$K194), (Data!$K194*$G194)/2000, IF(AND(ISNUMBER(Data!$H194), ISNUMBER(Data!$I194)), (Data!$H194*Data!$I194*$G194)/2000, 0))</f>
        <v>0</v>
      </c>
      <c r="R194" s="17">
        <f>IF(ISNUMBER(Data!$L194), (Data!$L194*$G194)/2000, IF(AND(ISNUMBER(Data!$H194), ISNUMBER(Data!$J194)), (Data!$H194*Data!$J194*$G194)/2000, 0)) * IF(ISNUMBER(Data!$O194), 1-Data!$O194, 1) * IF(AND($K$3="yes",ISNUMBER(Data!$Q194)),(1-Data!$Q194),1)</f>
        <v>0</v>
      </c>
      <c r="S194" s="3">
        <f>IF(OR(Data!T194="", Data!$H194="", $G194=""), 0, ((Data!T194*Data!$H194*$G194)/2000) * IF(AND(S$5="Particulate", ISNUMBER(Data!$O194)), (1-Data!$O194), 1) * IF(AND($K$3="Yes", ISNUMBER(Data!$Q194)), (1-Data!$Q194), 1))</f>
        <v>0</v>
      </c>
      <c r="T194" s="3">
        <f>IF(OR(Data!U194="", Data!$H194="", $G194=""), 0, ((Data!U194*Data!$H194*$G194)/2000) * IF(AND(T$5="Particulate", ISNUMBER(Data!$O194)), (1-Data!$O194), 1) * IF(AND($K$3="Yes", ISNUMBER(Data!$Q194)), (1-Data!$Q194), 1))</f>
        <v>0</v>
      </c>
      <c r="U194" s="3">
        <f>IF(OR(Data!V194="", Data!$H194="", $G194=""), 0, ((Data!V194*Data!$H194*$G194)/2000) * IF(AND(U$5="Particulate", ISNUMBER(Data!$O194)), (1-Data!$O194), 1) * IF(AND($K$3="Yes", ISNUMBER(Data!$Q194)), (1-Data!$Q194), 1))</f>
        <v>0</v>
      </c>
      <c r="V194" s="3">
        <f>IF(OR(Data!W194="", Data!$H194="", $G194=""), 0, ((Data!W194*Data!$H194*$G194)/2000) * IF(AND(V$5="Particulate", ISNUMBER(Data!$O194)), (1-Data!$O194), 1) * IF(AND($K$3="Yes", ISNUMBER(Data!$Q194)), (1-Data!$Q194), 1))</f>
        <v>0</v>
      </c>
      <c r="W194" s="3">
        <f>IF(OR(Data!X194="", Data!$H194="", $G194=""), 0, ((Data!X194*Data!$H194*$G194)/2000) * IF(AND(W$5="Particulate", ISNUMBER(Data!$O194)), (1-Data!$O194), 1) * IF(AND($K$3="Yes", ISNUMBER(Data!$Q194)), (1-Data!$Q194), 1))</f>
        <v>0</v>
      </c>
      <c r="X194" s="3">
        <f>IF(OR(Data!Y194="", Data!$H194="", $G194=""), 0, ((Data!Y194*Data!$H194*$G194)/2000) * IF(AND(X$5="Particulate", ISNUMBER(Data!$O194)), (1-Data!$O194), 1) * IF(AND($K$3="Yes", ISNUMBER(Data!$Q194)), (1-Data!$Q194), 1))</f>
        <v>0</v>
      </c>
      <c r="Y194" s="3">
        <f>IF(OR(Data!Z194="", Data!$H194="", $G194=""), 0, ((Data!Z194*Data!$H194*$G194)/2000) * IF(AND(Y$5="Particulate", ISNUMBER(Data!$O194)), (1-Data!$O194), 1) * IF(AND($K$3="Yes", ISNUMBER(Data!$Q194)), (1-Data!$Q194), 1))</f>
        <v>0</v>
      </c>
      <c r="Z194" s="3">
        <f>IF(OR(Data!AA194="", Data!$H194="", $G194=""), 0, ((Data!AA194*Data!$H194*$G194)/2000) * IF(AND(Z$5="Particulate", ISNUMBER(Data!$O194)), (1-Data!$O194), 1) * IF(AND($K$3="Yes", ISNUMBER(Data!$Q194)), (1-Data!$Q194), 1))</f>
        <v>0</v>
      </c>
      <c r="AA194" s="3">
        <f>IF(OR(Data!AB194="", Data!$H194="", $G194=""), 0, ((Data!AB194*Data!$H194*$G194)/2000) * IF(AND(AA$5="Particulate", ISNUMBER(Data!$O194)), (1-Data!$O194), 1) * IF(AND($K$3="Yes", ISNUMBER(Data!$Q194)), (1-Data!$Q194), 1))</f>
        <v>0</v>
      </c>
      <c r="AB194" s="3">
        <f>IF(OR(Data!AC194="", Data!$H194="", $G194=""), 0, ((Data!AC194*Data!$H194*$G194)/2000) * IF(AND(AB$5="Particulate", ISNUMBER(Data!$O194)), (1-Data!$O194), 1) * IF(AND($K$3="Yes", ISNUMBER(Data!$Q194)), (1-Data!$Q194), 1))</f>
        <v>0</v>
      </c>
      <c r="AC194" s="3">
        <f>IF(OR(Data!AD194="", Data!$H194="", $G194=""), 0, ((Data!AD194*Data!$H194*$G194)/2000) * IF(AND(AC$5="Particulate", ISNUMBER(Data!$O194)), (1-Data!$O194), 1) * IF(AND($K$3="Yes", ISNUMBER(Data!$Q194)), (1-Data!$Q194), 1))</f>
        <v>0</v>
      </c>
      <c r="AD194" s="3">
        <f>IF(OR(Data!AE194="", Data!$H194="", $G194=""), 0, ((Data!AE194*Data!$H194*$G194)/2000) * IF(AND(AD$5="Particulate", ISNUMBER(Data!$O194)), (1-Data!$O194), 1) * IF(AND($K$3="Yes", ISNUMBER(Data!$Q194)), (1-Data!$Q194), 1))</f>
        <v>0</v>
      </c>
      <c r="AE194" s="3">
        <f>IF(OR(Data!AF194="", Data!$H194="", $G194=""), 0, ((Data!AF194*Data!$H194*$G194)/2000) * IF(AND(AE$5="Particulate", ISNUMBER(Data!$O194)), (1-Data!$O194), 1) * IF(AND($K$3="Yes", ISNUMBER(Data!$Q194)), (1-Data!$Q194), 1))</f>
        <v>0</v>
      </c>
      <c r="AF194" s="3">
        <f>IF(OR(Data!AG194="", Data!$H194="", $G194=""), 0, ((Data!AG194*Data!$H194*$G194)/2000) * IF(AND(AF$5="Particulate", ISNUMBER(Data!$O194)), (1-Data!$O194), 1) * IF(AND($K$3="Yes", ISNUMBER(Data!$Q194)), (1-Data!$Q194), 1))</f>
        <v>0</v>
      </c>
      <c r="AG194" s="3">
        <f>IF(OR(Data!AH194="", Data!$H194="", $G194=""), 0, ((Data!AH194*Data!$H194*$G194)/2000) * IF(AND(AG$5="Particulate", ISNUMBER(Data!$O194)), (1-Data!$O194), 1) * IF(AND($K$3="Yes", ISNUMBER(Data!$Q194)), (1-Data!$Q194), 1))</f>
        <v>0</v>
      </c>
      <c r="AH194" s="3">
        <f>IF(OR(Data!AI194="", Data!$H194="", $G194=""), 0, ((Data!AI194*Data!$H194*$G194)/2000) * IF(AND(AH$5="Particulate", ISNUMBER(Data!$O194)), (1-Data!$O194), 1) * IF(AND($K$3="Yes", ISNUMBER(Data!$Q194)), (1-Data!$Q194), 1))</f>
        <v>0</v>
      </c>
      <c r="AI194" s="3">
        <f>IF(OR(Data!AJ194="", Data!$H194="", $G194=""), 0, ((Data!AJ194*Data!$H194*$G194)/2000) * IF(AND(AI$5="Particulate", ISNUMBER(Data!$O194)), (1-Data!$O194), 1) * IF(AND($K$3="Yes", ISNUMBER(Data!$Q194)), (1-Data!$Q194), 1))</f>
        <v>0</v>
      </c>
      <c r="AJ194" s="3">
        <f>IF(OR(Data!AK194="", Data!$H194="", $G194=""), 0, ((Data!AK194*Data!$H194*$G194)/2000) * IF(AND(AJ$5="Particulate", ISNUMBER(Data!$O194)), (1-Data!$O194), 1) * IF(AND($K$3="Yes", ISNUMBER(Data!$Q194)), (1-Data!$Q194), 1))</f>
        <v>0</v>
      </c>
      <c r="AK194" s="3">
        <f>IF(OR(Data!AL194="", Data!$H194="", $G194=""), 0, ((Data!AL194*Data!$H194*$G194)/2000) * IF(AND(AK$5="Particulate", ISNUMBER(Data!$O194)), (1-Data!$O194), 1) * IF(AND($K$3="Yes", ISNUMBER(Data!$Q194)), (1-Data!$Q194), 1))</f>
        <v>0</v>
      </c>
      <c r="AL194" s="3">
        <f>IF(OR(Data!AM194="", Data!$H194="", $G194=""), 0, ((Data!AM194*Data!$H194*$G194)/2000) * IF(AND(AL$5="Particulate", ISNUMBER(Data!$O194)), (1-Data!$O194), 1) * IF(AND($K$3="Yes", ISNUMBER(Data!$Q194)), (1-Data!$Q194), 1))</f>
        <v>0</v>
      </c>
      <c r="AM194" s="3">
        <f>IF(OR(Data!AN194="", Data!$H194="", $G194=""), 0, ((Data!AN194*Data!$H194*$G194)/2000) * IF(AND(AM$5="Particulate", ISNUMBER(Data!$O194)), (1-Data!$O194), 1) * IF(AND($K$3="Yes", ISNUMBER(Data!$Q194)), (1-Data!$Q194), 1))</f>
        <v>0</v>
      </c>
      <c r="AN194" s="3">
        <f>IF(OR(Data!AO194="", Data!$H194="", $G194=""), 0, ((Data!AO194*Data!$H194*$G194)/2000) * IF(AND(AN$5="Particulate", ISNUMBER(Data!$O194)), (1-Data!$O194), 1) * IF(AND($K$3="Yes", ISNUMBER(Data!$Q194)), (1-Data!$Q194), 1))</f>
        <v>0</v>
      </c>
      <c r="AO194" s="3">
        <f>IF(OR(Data!AP194="", Data!$H194="", $G194=""), 0, ((Data!AP194*Data!$H194*$G194)/2000) * IF(AND(AO$5="Particulate", ISNUMBER(Data!$O194)), (1-Data!$O194), 1) * IF(AND($K$3="Yes", ISNUMBER(Data!$Q194)), (1-Data!$Q194), 1))</f>
        <v>0</v>
      </c>
      <c r="AP194" s="3">
        <f>IF(OR(Data!AQ194="", Data!$H194="", $G194=""), 0, ((Data!AQ194*Data!$H194*$G194)/2000) * IF(AND(AP$5="Particulate", ISNUMBER(Data!$O194)), (1-Data!$O194), 1) * IF(AND($K$3="Yes", ISNUMBER(Data!$Q194)), (1-Data!$Q194), 1))</f>
        <v>0</v>
      </c>
      <c r="AQ194" s="3">
        <f>IF(OR(Data!AR194="", Data!$H194="", $G194=""), 0, ((Data!AR194*Data!$H194*$G194)/2000) * IF(AND(AQ$5="Particulate", ISNUMBER(Data!$O194)), (1-Data!$O194), 1) * IF(AND($K$3="Yes", ISNUMBER(Data!$Q194)), (1-Data!$Q194), 1))</f>
        <v>0</v>
      </c>
      <c r="AR194" s="3">
        <f>IF(OR(Data!AS194="", Data!$H194="", $G194=""), 0, ((Data!AS194*Data!$H194*$G194)/2000) * IF(AND(AR$5="Particulate", ISNUMBER(Data!$O194)), (1-Data!$O194), 1) * IF(AND($K$3="Yes", ISNUMBER(Data!$Q194)), (1-Data!$Q194), 1))</f>
        <v>0</v>
      </c>
      <c r="AS194" s="3">
        <f>IF(OR(Data!AT194="", Data!$H194="", $G194=""), 0, ((Data!AT194*Data!$H194*$G194)/2000) * IF(AND(AS$5="Particulate", ISNUMBER(Data!$O194)), (1-Data!$O194), 1) * IF(AND($K$3="Yes", ISNUMBER(Data!$Q194)), (1-Data!$Q194), 1))</f>
        <v>0</v>
      </c>
      <c r="AT194" s="3">
        <f>IF(OR(Data!AU194="", Data!$H194="", $G194=""), 0, ((Data!AU194*Data!$H194*$G194)/2000) * IF(AND(AT$5="Particulate", ISNUMBER(Data!$O194)), (1-Data!$O194), 1) * IF(AND($K$3="Yes", ISNUMBER(Data!$Q194)), (1-Data!$Q194), 1))</f>
        <v>0</v>
      </c>
      <c r="AU194" s="3">
        <f>IF(OR(Data!AV194="", Data!$H194="", $G194=""), 0, ((Data!AV194*Data!$H194*$G194)/2000) * IF(AND(AU$5="Particulate", ISNUMBER(Data!$O194)), (1-Data!$O194), 1) * IF(AND($K$3="Yes", ISNUMBER(Data!$Q194)), (1-Data!$Q194), 1))</f>
        <v>0</v>
      </c>
      <c r="AV194" s="3">
        <f>IF(OR(Data!AW194="", Data!$H194="", $G194=""), 0, ((Data!AW194*Data!$H194*$G194)/2000) * IF(AND(AV$5="Particulate", ISNUMBER(Data!$O194)), (1-Data!$O194), 1) * IF(AND($K$3="Yes", ISNUMBER(Data!$Q194)), (1-Data!$Q194), 1))</f>
        <v>0</v>
      </c>
      <c r="AW194" s="3">
        <f>IF(OR(Data!AX194="", Data!$H194="", $G194=""), 0, ((Data!AX194*Data!$H194*$G194)/2000) * IF(AND(AW$5="Particulate", ISNUMBER(Data!$O194)), (1-Data!$O194), 1) * IF(AND($K$3="Yes", ISNUMBER(Data!$Q194)), (1-Data!$Q194), 1))</f>
        <v>0</v>
      </c>
      <c r="AX194" s="3">
        <f>IF(OR(Data!AY194="", Data!$H194="", $G194=""), 0, ((Data!AY194*Data!$H194*$G194)/2000) * IF(AND(AX$5="Particulate", ISNUMBER(Data!$O194)), (1-Data!$O194), 1) * IF(AND($K$3="Yes", ISNUMBER(Data!$Q194)), (1-Data!$Q194), 1))</f>
        <v>0</v>
      </c>
      <c r="AY194" s="3">
        <f>IF(OR(Data!AZ194="", Data!$H194="", $G194=""), 0, ((Data!AZ194*Data!$H194*$G194)/2000) * IF(AND(AY$5="Particulate", ISNUMBER(Data!$O194)), (1-Data!$O194), 1) * IF(AND($K$3="Yes", ISNUMBER(Data!$Q194)), (1-Data!$Q194), 1))</f>
        <v>0</v>
      </c>
      <c r="AZ194" s="3">
        <f>IF(OR(Data!BA194="", Data!$H194="", $G194=""), 0, ((Data!BA194*Data!$H194*$G194)/2000) * IF(AND(AZ$5="Particulate", ISNUMBER(Data!$O194)), (1-Data!$O194), 1) * IF(AND($K$3="Yes", ISNUMBER(Data!$Q194)), (1-Data!$Q194), 1))</f>
        <v>0</v>
      </c>
      <c r="BA194" s="3">
        <f>IF(OR(Data!BB194="", Data!$H194="", $G194=""), 0, ((Data!BB194*Data!$H194*$G194)/2000) * IF(AND(BA$5="Particulate", ISNUMBER(Data!$O194)), (1-Data!$O194), 1) * IF(AND($K$3="Yes", ISNUMBER(Data!$Q194)), (1-Data!$Q194), 1))</f>
        <v>0</v>
      </c>
      <c r="BB194" s="3">
        <f>IF(OR(Data!BC194="", Data!$H194="", $G194=""), 0, ((Data!BC194*Data!$H194*$G194)/2000) * IF(AND(BB$5="Particulate", ISNUMBER(Data!$O194)), (1-Data!$O194), 1) * IF(AND($K$3="Yes", ISNUMBER(Data!$Q194)), (1-Data!$Q194), 1))</f>
        <v>0</v>
      </c>
      <c r="BC194" s="3">
        <f>IF(OR(Data!BD194="", Data!$H194="", $G194=""), 0, ((Data!BD194*Data!$H194*$G194)/2000) * IF(AND(BC$5="Particulate", ISNUMBER(Data!$O194)), (1-Data!$O194), 1) * IF(AND($K$3="Yes", ISNUMBER(Data!$Q194)), (1-Data!$Q194), 1))</f>
        <v>0</v>
      </c>
      <c r="BD194" s="3">
        <f>IF(OR(Data!BE194="", Data!$H194="", $G194=""), 0, ((Data!BE194*Data!$H194*$G194)/2000) * IF(AND(BD$5="Particulate", ISNUMBER(Data!$O194)), (1-Data!$O194), 1) * IF(AND($K$3="Yes", ISNUMBER(Data!$Q194)), (1-Data!$Q194), 1))</f>
        <v>0</v>
      </c>
      <c r="BE194" s="3">
        <f>IF(OR(Data!BF194="", Data!$H194="", $G194=""), 0, ((Data!BF194*Data!$H194*$G194)/2000) * IF(AND(BE$5="Particulate", ISNUMBER(Data!$O194)), (1-Data!$O194), 1) * IF(AND($K$3="Yes", ISNUMBER(Data!$Q194)), (1-Data!$Q194), 1))</f>
        <v>0</v>
      </c>
      <c r="BF194" s="3">
        <f>IF(OR(Data!BG194="", Data!$H194="", $G194=""), 0, ((Data!BG194*Data!$H194*$G194)/2000) * IF(AND(BF$5="Particulate", ISNUMBER(Data!$O194)), (1-Data!$O194), 1) * IF(AND($K$3="Yes", ISNUMBER(Data!$Q194)), (1-Data!$Q194), 1))</f>
        <v>0</v>
      </c>
      <c r="BG194" s="3">
        <f>IF(OR(Data!BH194="", Data!$H194="", $G194=""), 0, ((Data!BH194*Data!$H194*$G194)/2000) * IF(AND(BG$5="Particulate", ISNUMBER(Data!$O194)), (1-Data!$O194), 1) * IF(AND($K$3="Yes", ISNUMBER(Data!$Q194)), (1-Data!$Q194), 1))</f>
        <v>0</v>
      </c>
      <c r="BH194" s="3">
        <f>IF(OR(Data!BI194="", Data!$H194="", $G194=""), 0, ((Data!BI194*Data!$H194*$G194)/2000) * IF(AND(BH$5="Particulate", ISNUMBER(Data!$O194)), (1-Data!$O194), 1) * IF(AND($K$3="Yes", ISNUMBER(Data!$Q194)), (1-Data!$Q194), 1))</f>
        <v>0</v>
      </c>
      <c r="BI194" s="3">
        <f>IF(OR(Data!BJ194="", Data!$H194="", $G194=""), 0, ((Data!BJ194*Data!$H194*$G194)/2000) * IF(AND(BI$5="Particulate", ISNUMBER(Data!$O194)), (1-Data!$O194), 1) * IF(AND($K$3="Yes", ISNUMBER(Data!$Q194)), (1-Data!$Q194), 1))</f>
        <v>0</v>
      </c>
      <c r="BJ194" s="3">
        <f>IF(OR(Data!BK194="", Data!$H194="", $G194=""), 0, ((Data!BK194*Data!$H194*$G194)/2000) * IF(AND(BJ$5="Particulate", ISNUMBER(Data!$O194)), (1-Data!$O194), 1) * IF(AND($K$3="Yes", ISNUMBER(Data!$Q194)), (1-Data!$Q194), 1))</f>
        <v>0</v>
      </c>
      <c r="BK194" s="3">
        <f>IF(OR(Data!BL194="", Data!$H194="", $G194=""), 0, ((Data!BL194*Data!$H194*$G194)/2000) * IF(AND(BK$5="Particulate", ISNUMBER(Data!$O194)), (1-Data!$O194), 1) * IF(AND($K$3="Yes", ISNUMBER(Data!$Q194)), (1-Data!$Q194), 1))</f>
        <v>0</v>
      </c>
      <c r="BL194" s="3">
        <f>IF(OR(Data!BM194="", Data!$H194="", $G194=""), 0, ((Data!BM194*Data!$H194*$G194)/2000) * IF(AND(BL$5="Particulate", ISNUMBER(Data!$O194)), (1-Data!$O194), 1) * IF(AND($K$3="Yes", ISNUMBER(Data!$Q194)), (1-Data!$Q194), 1))</f>
        <v>0</v>
      </c>
      <c r="BM194" s="3">
        <f>IF(OR(Data!BN194="", Data!$H194="", $G194=""), 0, ((Data!BN194*Data!$H194*$G194)/2000) * IF(AND(BM$5="Particulate", ISNUMBER(Data!$O194)), (1-Data!$O194), 1) * IF(AND($K$3="Yes", ISNUMBER(Data!$Q194)), (1-Data!$Q194), 1))</f>
        <v>0</v>
      </c>
      <c r="BN194" s="3">
        <f>IF(OR(Data!BO194="", Data!$H194="", $G194=""), 0, ((Data!BO194*Data!$H194*$G194)/2000) * IF(AND(BN$5="Particulate", ISNUMBER(Data!$O194)), (1-Data!$O194), 1) * IF(AND($K$3="Yes", ISNUMBER(Data!$Q194)), (1-Data!$Q194), 1))</f>
        <v>0</v>
      </c>
      <c r="BO194" s="3">
        <f>IF(OR(Data!BP194="", Data!$H194="", $G194=""), 0, ((Data!BP194*Data!$H194*$G194)/2000) * IF(AND(BO$5="Particulate", ISNUMBER(Data!$O194)), (1-Data!$O194), 1) * IF(AND($K$3="Yes", ISNUMBER(Data!$Q194)), (1-Data!$Q194), 1))</f>
        <v>0</v>
      </c>
      <c r="BP194" s="3">
        <f>IF(OR(Data!BQ194="", Data!$H194="", $G194=""), 0, ((Data!BQ194*Data!$H194*$G194)/2000) * IF(AND(BP$5="Particulate", ISNUMBER(Data!$O194)), (1-Data!$O194), 1) * IF(AND($K$3="Yes", ISNUMBER(Data!$Q194)), (1-Data!$Q194), 1))</f>
        <v>0</v>
      </c>
      <c r="BQ194" s="3">
        <f>IF(OR(Data!BR194="", Data!$H194="", $G194=""), 0, ((Data!BR194*Data!$H194*$G194)/2000) * IF(AND(BQ$5="Particulate", ISNUMBER(Data!$O194)), (1-Data!$O194), 1) * IF(AND($K$3="Yes", ISNUMBER(Data!$Q194)), (1-Data!$Q194), 1))</f>
        <v>0</v>
      </c>
      <c r="BR194" s="3">
        <f>IF(OR(Data!BS194="", Data!$H194="", $G194=""), 0, ((Data!BS194*Data!$H194*$G194)/2000) * IF(AND(BR$5="Particulate", ISNUMBER(Data!$O194)), (1-Data!$O194), 1) * IF(AND($K$3="Yes", ISNUMBER(Data!$Q194)), (1-Data!$Q194), 1))</f>
        <v>0</v>
      </c>
      <c r="BS194" s="3">
        <f>IF(OR(Data!BT194="", Data!$H194="", $G194=""), 0, ((Data!BT194*Data!$H194*$G194)/2000) * IF(AND(BS$5="Particulate", ISNUMBER(Data!$O194)), (1-Data!$O194), 1) * IF(AND($K$3="Yes", ISNUMBER(Data!$Q194)), (1-Data!$Q194), 1))</f>
        <v>0</v>
      </c>
      <c r="BT194" s="3">
        <f>IF(OR(Data!BU194="", Data!$H194="", $G194=""), 0, ((Data!BU194*Data!$H194*$G194)/2000) * IF(AND(BT$5="Particulate", ISNUMBER(Data!$O194)), (1-Data!$O194), 1) * IF(AND($K$3="Yes", ISNUMBER(Data!$Q194)), (1-Data!$Q194), 1))</f>
        <v>0</v>
      </c>
      <c r="BU194" s="3">
        <f>IF(OR(Data!BV194="", Data!$H194="", $G194=""), 0, ((Data!BV194*Data!$H194*$G194)/2000) * IF(AND(BU$5="Particulate", ISNUMBER(Data!$O194)), (1-Data!$O194), 1) * IF(AND($K$3="Yes", ISNUMBER(Data!$Q194)), (1-Data!$Q194), 1))</f>
        <v>0</v>
      </c>
      <c r="BV194" s="3">
        <f>IF(OR(Data!BW194="", Data!$H194="", $G194=""), 0, ((Data!BW194*Data!$H194*$G194)/2000) * IF(AND(BV$5="Particulate", ISNUMBER(Data!$O194)), (1-Data!$O194), 1) * IF(AND($K$3="Yes", ISNUMBER(Data!$Q194)), (1-Data!$Q194), 1))</f>
        <v>0</v>
      </c>
      <c r="BW194" s="3">
        <f>IF(OR(Data!BX194="", Data!$H194="", $G194=""), 0, ((Data!BX194*Data!$H194*$G194)/2000) * IF(AND(BW$5="Particulate", ISNUMBER(Data!$O194)), (1-Data!$O194), 1) * IF(AND($K$3="Yes", ISNUMBER(Data!$Q194)), (1-Data!$Q194), 1))</f>
        <v>0</v>
      </c>
      <c r="BX194" s="3">
        <f>IF(OR(Data!BY194="", Data!$H194="", $G194=""), 0, ((Data!BY194*Data!$H194*$G194)/2000) * IF(AND(BX$5="Particulate", ISNUMBER(Data!$O194)), (1-Data!$O194), 1) * IF(AND($K$3="Yes", ISNUMBER(Data!$Q194)), (1-Data!$Q194), 1))</f>
        <v>0</v>
      </c>
      <c r="BY194" s="3">
        <f>IF(OR(Data!BZ194="", Data!$H194="", $G194=""), 0, ((Data!BZ194*Data!$H194*$G194)/2000) * IF(AND(BY$5="Particulate", ISNUMBER(Data!$O194)), (1-Data!$O194), 1) * IF(AND($K$3="Yes", ISNUMBER(Data!$Q194)), (1-Data!$Q194), 1))</f>
        <v>0</v>
      </c>
      <c r="BZ194" s="3">
        <f>IF(OR(Data!CA194="", Data!$H194="", $G194=""), 0, ((Data!CA194*Data!$H194*$G194)/2000) * IF(AND(BZ$5="Particulate", ISNUMBER(Data!$O194)), (1-Data!$O194), 1) * IF(AND($K$3="Yes", ISNUMBER(Data!$Q194)), (1-Data!$Q194), 1))</f>
        <v>0</v>
      </c>
    </row>
    <row r="195" spans="1:78" x14ac:dyDescent="0.25">
      <c r="A195" s="347">
        <f>Data!A195</f>
        <v>187</v>
      </c>
      <c r="B195" s="108">
        <f>Data!B195</f>
        <v>0</v>
      </c>
      <c r="C195" s="108">
        <f>Data!C195</f>
        <v>0</v>
      </c>
      <c r="D195" s="108">
        <f>Data!D195</f>
        <v>0</v>
      </c>
      <c r="E195" s="108">
        <f>Data!E195</f>
        <v>0</v>
      </c>
      <c r="F195" s="108">
        <f>Data!F195</f>
        <v>0</v>
      </c>
      <c r="G195" s="189"/>
      <c r="Q195" s="365">
        <f>IF(ISNUMBER(Data!$K195), (Data!$K195*$G195)/2000, IF(AND(ISNUMBER(Data!$H195), ISNUMBER(Data!$I195)), (Data!$H195*Data!$I195*$G195)/2000, 0))</f>
        <v>0</v>
      </c>
      <c r="R195" s="17">
        <f>IF(ISNUMBER(Data!$L195), (Data!$L195*$G195)/2000, IF(AND(ISNUMBER(Data!$H195), ISNUMBER(Data!$J195)), (Data!$H195*Data!$J195*$G195)/2000, 0)) * IF(ISNUMBER(Data!$O195), 1-Data!$O195, 1) * IF(AND($K$3="yes",ISNUMBER(Data!$Q195)),(1-Data!$Q195),1)</f>
        <v>0</v>
      </c>
      <c r="S195" s="3">
        <f>IF(OR(Data!T195="", Data!$H195="", $G195=""), 0, ((Data!T195*Data!$H195*$G195)/2000) * IF(AND(S$5="Particulate", ISNUMBER(Data!$O195)), (1-Data!$O195), 1) * IF(AND($K$3="Yes", ISNUMBER(Data!$Q195)), (1-Data!$Q195), 1))</f>
        <v>0</v>
      </c>
      <c r="T195" s="3">
        <f>IF(OR(Data!U195="", Data!$H195="", $G195=""), 0, ((Data!U195*Data!$H195*$G195)/2000) * IF(AND(T$5="Particulate", ISNUMBER(Data!$O195)), (1-Data!$O195), 1) * IF(AND($K$3="Yes", ISNUMBER(Data!$Q195)), (1-Data!$Q195), 1))</f>
        <v>0</v>
      </c>
      <c r="U195" s="3">
        <f>IF(OR(Data!V195="", Data!$H195="", $G195=""), 0, ((Data!V195*Data!$H195*$G195)/2000) * IF(AND(U$5="Particulate", ISNUMBER(Data!$O195)), (1-Data!$O195), 1) * IF(AND($K$3="Yes", ISNUMBER(Data!$Q195)), (1-Data!$Q195), 1))</f>
        <v>0</v>
      </c>
      <c r="V195" s="3">
        <f>IF(OR(Data!W195="", Data!$H195="", $G195=""), 0, ((Data!W195*Data!$H195*$G195)/2000) * IF(AND(V$5="Particulate", ISNUMBER(Data!$O195)), (1-Data!$O195), 1) * IF(AND($K$3="Yes", ISNUMBER(Data!$Q195)), (1-Data!$Q195), 1))</f>
        <v>0</v>
      </c>
      <c r="W195" s="3">
        <f>IF(OR(Data!X195="", Data!$H195="", $G195=""), 0, ((Data!X195*Data!$H195*$G195)/2000) * IF(AND(W$5="Particulate", ISNUMBER(Data!$O195)), (1-Data!$O195), 1) * IF(AND($K$3="Yes", ISNUMBER(Data!$Q195)), (1-Data!$Q195), 1))</f>
        <v>0</v>
      </c>
      <c r="X195" s="3">
        <f>IF(OR(Data!Y195="", Data!$H195="", $G195=""), 0, ((Data!Y195*Data!$H195*$G195)/2000) * IF(AND(X$5="Particulate", ISNUMBER(Data!$O195)), (1-Data!$O195), 1) * IF(AND($K$3="Yes", ISNUMBER(Data!$Q195)), (1-Data!$Q195), 1))</f>
        <v>0</v>
      </c>
      <c r="Y195" s="3">
        <f>IF(OR(Data!Z195="", Data!$H195="", $G195=""), 0, ((Data!Z195*Data!$H195*$G195)/2000) * IF(AND(Y$5="Particulate", ISNUMBER(Data!$O195)), (1-Data!$O195), 1) * IF(AND($K$3="Yes", ISNUMBER(Data!$Q195)), (1-Data!$Q195), 1))</f>
        <v>0</v>
      </c>
      <c r="Z195" s="3">
        <f>IF(OR(Data!AA195="", Data!$H195="", $G195=""), 0, ((Data!AA195*Data!$H195*$G195)/2000) * IF(AND(Z$5="Particulate", ISNUMBER(Data!$O195)), (1-Data!$O195), 1) * IF(AND($K$3="Yes", ISNUMBER(Data!$Q195)), (1-Data!$Q195), 1))</f>
        <v>0</v>
      </c>
      <c r="AA195" s="3">
        <f>IF(OR(Data!AB195="", Data!$H195="", $G195=""), 0, ((Data!AB195*Data!$H195*$G195)/2000) * IF(AND(AA$5="Particulate", ISNUMBER(Data!$O195)), (1-Data!$O195), 1) * IF(AND($K$3="Yes", ISNUMBER(Data!$Q195)), (1-Data!$Q195), 1))</f>
        <v>0</v>
      </c>
      <c r="AB195" s="3">
        <f>IF(OR(Data!AC195="", Data!$H195="", $G195=""), 0, ((Data!AC195*Data!$H195*$G195)/2000) * IF(AND(AB$5="Particulate", ISNUMBER(Data!$O195)), (1-Data!$O195), 1) * IF(AND($K$3="Yes", ISNUMBER(Data!$Q195)), (1-Data!$Q195), 1))</f>
        <v>0</v>
      </c>
      <c r="AC195" s="3">
        <f>IF(OR(Data!AD195="", Data!$H195="", $G195=""), 0, ((Data!AD195*Data!$H195*$G195)/2000) * IF(AND(AC$5="Particulate", ISNUMBER(Data!$O195)), (1-Data!$O195), 1) * IF(AND($K$3="Yes", ISNUMBER(Data!$Q195)), (1-Data!$Q195), 1))</f>
        <v>0</v>
      </c>
      <c r="AD195" s="3">
        <f>IF(OR(Data!AE195="", Data!$H195="", $G195=""), 0, ((Data!AE195*Data!$H195*$G195)/2000) * IF(AND(AD$5="Particulate", ISNUMBER(Data!$O195)), (1-Data!$O195), 1) * IF(AND($K$3="Yes", ISNUMBER(Data!$Q195)), (1-Data!$Q195), 1))</f>
        <v>0</v>
      </c>
      <c r="AE195" s="3">
        <f>IF(OR(Data!AF195="", Data!$H195="", $G195=""), 0, ((Data!AF195*Data!$H195*$G195)/2000) * IF(AND(AE$5="Particulate", ISNUMBER(Data!$O195)), (1-Data!$O195), 1) * IF(AND($K$3="Yes", ISNUMBER(Data!$Q195)), (1-Data!$Q195), 1))</f>
        <v>0</v>
      </c>
      <c r="AF195" s="3">
        <f>IF(OR(Data!AG195="", Data!$H195="", $G195=""), 0, ((Data!AG195*Data!$H195*$G195)/2000) * IF(AND(AF$5="Particulate", ISNUMBER(Data!$O195)), (1-Data!$O195), 1) * IF(AND($K$3="Yes", ISNUMBER(Data!$Q195)), (1-Data!$Q195), 1))</f>
        <v>0</v>
      </c>
      <c r="AG195" s="3">
        <f>IF(OR(Data!AH195="", Data!$H195="", $G195=""), 0, ((Data!AH195*Data!$H195*$G195)/2000) * IF(AND(AG$5="Particulate", ISNUMBER(Data!$O195)), (1-Data!$O195), 1) * IF(AND($K$3="Yes", ISNUMBER(Data!$Q195)), (1-Data!$Q195), 1))</f>
        <v>0</v>
      </c>
      <c r="AH195" s="3">
        <f>IF(OR(Data!AI195="", Data!$H195="", $G195=""), 0, ((Data!AI195*Data!$H195*$G195)/2000) * IF(AND(AH$5="Particulate", ISNUMBER(Data!$O195)), (1-Data!$O195), 1) * IF(AND($K$3="Yes", ISNUMBER(Data!$Q195)), (1-Data!$Q195), 1))</f>
        <v>0</v>
      </c>
      <c r="AI195" s="3">
        <f>IF(OR(Data!AJ195="", Data!$H195="", $G195=""), 0, ((Data!AJ195*Data!$H195*$G195)/2000) * IF(AND(AI$5="Particulate", ISNUMBER(Data!$O195)), (1-Data!$O195), 1) * IF(AND($K$3="Yes", ISNUMBER(Data!$Q195)), (1-Data!$Q195), 1))</f>
        <v>0</v>
      </c>
      <c r="AJ195" s="3">
        <f>IF(OR(Data!AK195="", Data!$H195="", $G195=""), 0, ((Data!AK195*Data!$H195*$G195)/2000) * IF(AND(AJ$5="Particulate", ISNUMBER(Data!$O195)), (1-Data!$O195), 1) * IF(AND($K$3="Yes", ISNUMBER(Data!$Q195)), (1-Data!$Q195), 1))</f>
        <v>0</v>
      </c>
      <c r="AK195" s="3">
        <f>IF(OR(Data!AL195="", Data!$H195="", $G195=""), 0, ((Data!AL195*Data!$H195*$G195)/2000) * IF(AND(AK$5="Particulate", ISNUMBER(Data!$O195)), (1-Data!$O195), 1) * IF(AND($K$3="Yes", ISNUMBER(Data!$Q195)), (1-Data!$Q195), 1))</f>
        <v>0</v>
      </c>
      <c r="AL195" s="3">
        <f>IF(OR(Data!AM195="", Data!$H195="", $G195=""), 0, ((Data!AM195*Data!$H195*$G195)/2000) * IF(AND(AL$5="Particulate", ISNUMBER(Data!$O195)), (1-Data!$O195), 1) * IF(AND($K$3="Yes", ISNUMBER(Data!$Q195)), (1-Data!$Q195), 1))</f>
        <v>0</v>
      </c>
      <c r="AM195" s="3">
        <f>IF(OR(Data!AN195="", Data!$H195="", $G195=""), 0, ((Data!AN195*Data!$H195*$G195)/2000) * IF(AND(AM$5="Particulate", ISNUMBER(Data!$O195)), (1-Data!$O195), 1) * IF(AND($K$3="Yes", ISNUMBER(Data!$Q195)), (1-Data!$Q195), 1))</f>
        <v>0</v>
      </c>
      <c r="AN195" s="3">
        <f>IF(OR(Data!AO195="", Data!$H195="", $G195=""), 0, ((Data!AO195*Data!$H195*$G195)/2000) * IF(AND(AN$5="Particulate", ISNUMBER(Data!$O195)), (1-Data!$O195), 1) * IF(AND($K$3="Yes", ISNUMBER(Data!$Q195)), (1-Data!$Q195), 1))</f>
        <v>0</v>
      </c>
      <c r="AO195" s="3">
        <f>IF(OR(Data!AP195="", Data!$H195="", $G195=""), 0, ((Data!AP195*Data!$H195*$G195)/2000) * IF(AND(AO$5="Particulate", ISNUMBER(Data!$O195)), (1-Data!$O195), 1) * IF(AND($K$3="Yes", ISNUMBER(Data!$Q195)), (1-Data!$Q195), 1))</f>
        <v>0</v>
      </c>
      <c r="AP195" s="3">
        <f>IF(OR(Data!AQ195="", Data!$H195="", $G195=""), 0, ((Data!AQ195*Data!$H195*$G195)/2000) * IF(AND(AP$5="Particulate", ISNUMBER(Data!$O195)), (1-Data!$O195), 1) * IF(AND($K$3="Yes", ISNUMBER(Data!$Q195)), (1-Data!$Q195), 1))</f>
        <v>0</v>
      </c>
      <c r="AQ195" s="3">
        <f>IF(OR(Data!AR195="", Data!$H195="", $G195=""), 0, ((Data!AR195*Data!$H195*$G195)/2000) * IF(AND(AQ$5="Particulate", ISNUMBER(Data!$O195)), (1-Data!$O195), 1) * IF(AND($K$3="Yes", ISNUMBER(Data!$Q195)), (1-Data!$Q195), 1))</f>
        <v>0</v>
      </c>
      <c r="AR195" s="3">
        <f>IF(OR(Data!AS195="", Data!$H195="", $G195=""), 0, ((Data!AS195*Data!$H195*$G195)/2000) * IF(AND(AR$5="Particulate", ISNUMBER(Data!$O195)), (1-Data!$O195), 1) * IF(AND($K$3="Yes", ISNUMBER(Data!$Q195)), (1-Data!$Q195), 1))</f>
        <v>0</v>
      </c>
      <c r="AS195" s="3">
        <f>IF(OR(Data!AT195="", Data!$H195="", $G195=""), 0, ((Data!AT195*Data!$H195*$G195)/2000) * IF(AND(AS$5="Particulate", ISNUMBER(Data!$O195)), (1-Data!$O195), 1) * IF(AND($K$3="Yes", ISNUMBER(Data!$Q195)), (1-Data!$Q195), 1))</f>
        <v>0</v>
      </c>
      <c r="AT195" s="3">
        <f>IF(OR(Data!AU195="", Data!$H195="", $G195=""), 0, ((Data!AU195*Data!$H195*$G195)/2000) * IF(AND(AT$5="Particulate", ISNUMBER(Data!$O195)), (1-Data!$O195), 1) * IF(AND($K$3="Yes", ISNUMBER(Data!$Q195)), (1-Data!$Q195), 1))</f>
        <v>0</v>
      </c>
      <c r="AU195" s="3">
        <f>IF(OR(Data!AV195="", Data!$H195="", $G195=""), 0, ((Data!AV195*Data!$H195*$G195)/2000) * IF(AND(AU$5="Particulate", ISNUMBER(Data!$O195)), (1-Data!$O195), 1) * IF(AND($K$3="Yes", ISNUMBER(Data!$Q195)), (1-Data!$Q195), 1))</f>
        <v>0</v>
      </c>
      <c r="AV195" s="3">
        <f>IF(OR(Data!AW195="", Data!$H195="", $G195=""), 0, ((Data!AW195*Data!$H195*$G195)/2000) * IF(AND(AV$5="Particulate", ISNUMBER(Data!$O195)), (1-Data!$O195), 1) * IF(AND($K$3="Yes", ISNUMBER(Data!$Q195)), (1-Data!$Q195), 1))</f>
        <v>0</v>
      </c>
      <c r="AW195" s="3">
        <f>IF(OR(Data!AX195="", Data!$H195="", $G195=""), 0, ((Data!AX195*Data!$H195*$G195)/2000) * IF(AND(AW$5="Particulate", ISNUMBER(Data!$O195)), (1-Data!$O195), 1) * IF(AND($K$3="Yes", ISNUMBER(Data!$Q195)), (1-Data!$Q195), 1))</f>
        <v>0</v>
      </c>
      <c r="AX195" s="3">
        <f>IF(OR(Data!AY195="", Data!$H195="", $G195=""), 0, ((Data!AY195*Data!$H195*$G195)/2000) * IF(AND(AX$5="Particulate", ISNUMBER(Data!$O195)), (1-Data!$O195), 1) * IF(AND($K$3="Yes", ISNUMBER(Data!$Q195)), (1-Data!$Q195), 1))</f>
        <v>0</v>
      </c>
      <c r="AY195" s="3">
        <f>IF(OR(Data!AZ195="", Data!$H195="", $G195=""), 0, ((Data!AZ195*Data!$H195*$G195)/2000) * IF(AND(AY$5="Particulate", ISNUMBER(Data!$O195)), (1-Data!$O195), 1) * IF(AND($K$3="Yes", ISNUMBER(Data!$Q195)), (1-Data!$Q195), 1))</f>
        <v>0</v>
      </c>
      <c r="AZ195" s="3">
        <f>IF(OR(Data!BA195="", Data!$H195="", $G195=""), 0, ((Data!BA195*Data!$H195*$G195)/2000) * IF(AND(AZ$5="Particulate", ISNUMBER(Data!$O195)), (1-Data!$O195), 1) * IF(AND($K$3="Yes", ISNUMBER(Data!$Q195)), (1-Data!$Q195), 1))</f>
        <v>0</v>
      </c>
      <c r="BA195" s="3">
        <f>IF(OR(Data!BB195="", Data!$H195="", $G195=""), 0, ((Data!BB195*Data!$H195*$G195)/2000) * IF(AND(BA$5="Particulate", ISNUMBER(Data!$O195)), (1-Data!$O195), 1) * IF(AND($K$3="Yes", ISNUMBER(Data!$Q195)), (1-Data!$Q195), 1))</f>
        <v>0</v>
      </c>
      <c r="BB195" s="3">
        <f>IF(OR(Data!BC195="", Data!$H195="", $G195=""), 0, ((Data!BC195*Data!$H195*$G195)/2000) * IF(AND(BB$5="Particulate", ISNUMBER(Data!$O195)), (1-Data!$O195), 1) * IF(AND($K$3="Yes", ISNUMBER(Data!$Q195)), (1-Data!$Q195), 1))</f>
        <v>0</v>
      </c>
      <c r="BC195" s="3">
        <f>IF(OR(Data!BD195="", Data!$H195="", $G195=""), 0, ((Data!BD195*Data!$H195*$G195)/2000) * IF(AND(BC$5="Particulate", ISNUMBER(Data!$O195)), (1-Data!$O195), 1) * IF(AND($K$3="Yes", ISNUMBER(Data!$Q195)), (1-Data!$Q195), 1))</f>
        <v>0</v>
      </c>
      <c r="BD195" s="3">
        <f>IF(OR(Data!BE195="", Data!$H195="", $G195=""), 0, ((Data!BE195*Data!$H195*$G195)/2000) * IF(AND(BD$5="Particulate", ISNUMBER(Data!$O195)), (1-Data!$O195), 1) * IF(AND($K$3="Yes", ISNUMBER(Data!$Q195)), (1-Data!$Q195), 1))</f>
        <v>0</v>
      </c>
      <c r="BE195" s="3">
        <f>IF(OR(Data!BF195="", Data!$H195="", $G195=""), 0, ((Data!BF195*Data!$H195*$G195)/2000) * IF(AND(BE$5="Particulate", ISNUMBER(Data!$O195)), (1-Data!$O195), 1) * IF(AND($K$3="Yes", ISNUMBER(Data!$Q195)), (1-Data!$Q195), 1))</f>
        <v>0</v>
      </c>
      <c r="BF195" s="3">
        <f>IF(OR(Data!BG195="", Data!$H195="", $G195=""), 0, ((Data!BG195*Data!$H195*$G195)/2000) * IF(AND(BF$5="Particulate", ISNUMBER(Data!$O195)), (1-Data!$O195), 1) * IF(AND($K$3="Yes", ISNUMBER(Data!$Q195)), (1-Data!$Q195), 1))</f>
        <v>0</v>
      </c>
      <c r="BG195" s="3">
        <f>IF(OR(Data!BH195="", Data!$H195="", $G195=""), 0, ((Data!BH195*Data!$H195*$G195)/2000) * IF(AND(BG$5="Particulate", ISNUMBER(Data!$O195)), (1-Data!$O195), 1) * IF(AND($K$3="Yes", ISNUMBER(Data!$Q195)), (1-Data!$Q195), 1))</f>
        <v>0</v>
      </c>
      <c r="BH195" s="3">
        <f>IF(OR(Data!BI195="", Data!$H195="", $G195=""), 0, ((Data!BI195*Data!$H195*$G195)/2000) * IF(AND(BH$5="Particulate", ISNUMBER(Data!$O195)), (1-Data!$O195), 1) * IF(AND($K$3="Yes", ISNUMBER(Data!$Q195)), (1-Data!$Q195), 1))</f>
        <v>0</v>
      </c>
      <c r="BI195" s="3">
        <f>IF(OR(Data!BJ195="", Data!$H195="", $G195=""), 0, ((Data!BJ195*Data!$H195*$G195)/2000) * IF(AND(BI$5="Particulate", ISNUMBER(Data!$O195)), (1-Data!$O195), 1) * IF(AND($K$3="Yes", ISNUMBER(Data!$Q195)), (1-Data!$Q195), 1))</f>
        <v>0</v>
      </c>
      <c r="BJ195" s="3">
        <f>IF(OR(Data!BK195="", Data!$H195="", $G195=""), 0, ((Data!BK195*Data!$H195*$G195)/2000) * IF(AND(BJ$5="Particulate", ISNUMBER(Data!$O195)), (1-Data!$O195), 1) * IF(AND($K$3="Yes", ISNUMBER(Data!$Q195)), (1-Data!$Q195), 1))</f>
        <v>0</v>
      </c>
      <c r="BK195" s="3">
        <f>IF(OR(Data!BL195="", Data!$H195="", $G195=""), 0, ((Data!BL195*Data!$H195*$G195)/2000) * IF(AND(BK$5="Particulate", ISNUMBER(Data!$O195)), (1-Data!$O195), 1) * IF(AND($K$3="Yes", ISNUMBER(Data!$Q195)), (1-Data!$Q195), 1))</f>
        <v>0</v>
      </c>
      <c r="BL195" s="3">
        <f>IF(OR(Data!BM195="", Data!$H195="", $G195=""), 0, ((Data!BM195*Data!$H195*$G195)/2000) * IF(AND(BL$5="Particulate", ISNUMBER(Data!$O195)), (1-Data!$O195), 1) * IF(AND($K$3="Yes", ISNUMBER(Data!$Q195)), (1-Data!$Q195), 1))</f>
        <v>0</v>
      </c>
      <c r="BM195" s="3">
        <f>IF(OR(Data!BN195="", Data!$H195="", $G195=""), 0, ((Data!BN195*Data!$H195*$G195)/2000) * IF(AND(BM$5="Particulate", ISNUMBER(Data!$O195)), (1-Data!$O195), 1) * IF(AND($K$3="Yes", ISNUMBER(Data!$Q195)), (1-Data!$Q195), 1))</f>
        <v>0</v>
      </c>
      <c r="BN195" s="3">
        <f>IF(OR(Data!BO195="", Data!$H195="", $G195=""), 0, ((Data!BO195*Data!$H195*$G195)/2000) * IF(AND(BN$5="Particulate", ISNUMBER(Data!$O195)), (1-Data!$O195), 1) * IF(AND($K$3="Yes", ISNUMBER(Data!$Q195)), (1-Data!$Q195), 1))</f>
        <v>0</v>
      </c>
      <c r="BO195" s="3">
        <f>IF(OR(Data!BP195="", Data!$H195="", $G195=""), 0, ((Data!BP195*Data!$H195*$G195)/2000) * IF(AND(BO$5="Particulate", ISNUMBER(Data!$O195)), (1-Data!$O195), 1) * IF(AND($K$3="Yes", ISNUMBER(Data!$Q195)), (1-Data!$Q195), 1))</f>
        <v>0</v>
      </c>
      <c r="BP195" s="3">
        <f>IF(OR(Data!BQ195="", Data!$H195="", $G195=""), 0, ((Data!BQ195*Data!$H195*$G195)/2000) * IF(AND(BP$5="Particulate", ISNUMBER(Data!$O195)), (1-Data!$O195), 1) * IF(AND($K$3="Yes", ISNUMBER(Data!$Q195)), (1-Data!$Q195), 1))</f>
        <v>0</v>
      </c>
      <c r="BQ195" s="3">
        <f>IF(OR(Data!BR195="", Data!$H195="", $G195=""), 0, ((Data!BR195*Data!$H195*$G195)/2000) * IF(AND(BQ$5="Particulate", ISNUMBER(Data!$O195)), (1-Data!$O195), 1) * IF(AND($K$3="Yes", ISNUMBER(Data!$Q195)), (1-Data!$Q195), 1))</f>
        <v>0</v>
      </c>
      <c r="BR195" s="3">
        <f>IF(OR(Data!BS195="", Data!$H195="", $G195=""), 0, ((Data!BS195*Data!$H195*$G195)/2000) * IF(AND(BR$5="Particulate", ISNUMBER(Data!$O195)), (1-Data!$O195), 1) * IF(AND($K$3="Yes", ISNUMBER(Data!$Q195)), (1-Data!$Q195), 1))</f>
        <v>0</v>
      </c>
      <c r="BS195" s="3">
        <f>IF(OR(Data!BT195="", Data!$H195="", $G195=""), 0, ((Data!BT195*Data!$H195*$G195)/2000) * IF(AND(BS$5="Particulate", ISNUMBER(Data!$O195)), (1-Data!$O195), 1) * IF(AND($K$3="Yes", ISNUMBER(Data!$Q195)), (1-Data!$Q195), 1))</f>
        <v>0</v>
      </c>
      <c r="BT195" s="3">
        <f>IF(OR(Data!BU195="", Data!$H195="", $G195=""), 0, ((Data!BU195*Data!$H195*$G195)/2000) * IF(AND(BT$5="Particulate", ISNUMBER(Data!$O195)), (1-Data!$O195), 1) * IF(AND($K$3="Yes", ISNUMBER(Data!$Q195)), (1-Data!$Q195), 1))</f>
        <v>0</v>
      </c>
      <c r="BU195" s="3">
        <f>IF(OR(Data!BV195="", Data!$H195="", $G195=""), 0, ((Data!BV195*Data!$H195*$G195)/2000) * IF(AND(BU$5="Particulate", ISNUMBER(Data!$O195)), (1-Data!$O195), 1) * IF(AND($K$3="Yes", ISNUMBER(Data!$Q195)), (1-Data!$Q195), 1))</f>
        <v>0</v>
      </c>
      <c r="BV195" s="3">
        <f>IF(OR(Data!BW195="", Data!$H195="", $G195=""), 0, ((Data!BW195*Data!$H195*$G195)/2000) * IF(AND(BV$5="Particulate", ISNUMBER(Data!$O195)), (1-Data!$O195), 1) * IF(AND($K$3="Yes", ISNUMBER(Data!$Q195)), (1-Data!$Q195), 1))</f>
        <v>0</v>
      </c>
      <c r="BW195" s="3">
        <f>IF(OR(Data!BX195="", Data!$H195="", $G195=""), 0, ((Data!BX195*Data!$H195*$G195)/2000) * IF(AND(BW$5="Particulate", ISNUMBER(Data!$O195)), (1-Data!$O195), 1) * IF(AND($K$3="Yes", ISNUMBER(Data!$Q195)), (1-Data!$Q195), 1))</f>
        <v>0</v>
      </c>
      <c r="BX195" s="3">
        <f>IF(OR(Data!BY195="", Data!$H195="", $G195=""), 0, ((Data!BY195*Data!$H195*$G195)/2000) * IF(AND(BX$5="Particulate", ISNUMBER(Data!$O195)), (1-Data!$O195), 1) * IF(AND($K$3="Yes", ISNUMBER(Data!$Q195)), (1-Data!$Q195), 1))</f>
        <v>0</v>
      </c>
      <c r="BY195" s="3">
        <f>IF(OR(Data!BZ195="", Data!$H195="", $G195=""), 0, ((Data!BZ195*Data!$H195*$G195)/2000) * IF(AND(BY$5="Particulate", ISNUMBER(Data!$O195)), (1-Data!$O195), 1) * IF(AND($K$3="Yes", ISNUMBER(Data!$Q195)), (1-Data!$Q195), 1))</f>
        <v>0</v>
      </c>
      <c r="BZ195" s="3">
        <f>IF(OR(Data!CA195="", Data!$H195="", $G195=""), 0, ((Data!CA195*Data!$H195*$G195)/2000) * IF(AND(BZ$5="Particulate", ISNUMBER(Data!$O195)), (1-Data!$O195), 1) * IF(AND($K$3="Yes", ISNUMBER(Data!$Q195)), (1-Data!$Q195), 1))</f>
        <v>0</v>
      </c>
    </row>
    <row r="196" spans="1:78" x14ac:dyDescent="0.25">
      <c r="A196" s="347">
        <f>Data!A196</f>
        <v>188</v>
      </c>
      <c r="B196" s="108">
        <f>Data!B196</f>
        <v>0</v>
      </c>
      <c r="C196" s="108">
        <f>Data!C196</f>
        <v>0</v>
      </c>
      <c r="D196" s="108">
        <f>Data!D196</f>
        <v>0</v>
      </c>
      <c r="E196" s="108">
        <f>Data!E196</f>
        <v>0</v>
      </c>
      <c r="F196" s="108">
        <f>Data!F196</f>
        <v>0</v>
      </c>
      <c r="G196" s="189"/>
      <c r="Q196" s="365">
        <f>IF(ISNUMBER(Data!$K196), (Data!$K196*$G196)/2000, IF(AND(ISNUMBER(Data!$H196), ISNUMBER(Data!$I196)), (Data!$H196*Data!$I196*$G196)/2000, 0))</f>
        <v>0</v>
      </c>
      <c r="R196" s="17">
        <f>IF(ISNUMBER(Data!$L196), (Data!$L196*$G196)/2000, IF(AND(ISNUMBER(Data!$H196), ISNUMBER(Data!$J196)), (Data!$H196*Data!$J196*$G196)/2000, 0)) * IF(ISNUMBER(Data!$O196), 1-Data!$O196, 1) * IF(AND($K$3="yes",ISNUMBER(Data!$Q196)),(1-Data!$Q196),1)</f>
        <v>0</v>
      </c>
      <c r="S196" s="3">
        <f>IF(OR(Data!T196="", Data!$H196="", $G196=""), 0, ((Data!T196*Data!$H196*$G196)/2000) * IF(AND(S$5="Particulate", ISNUMBER(Data!$O196)), (1-Data!$O196), 1) * IF(AND($K$3="Yes", ISNUMBER(Data!$Q196)), (1-Data!$Q196), 1))</f>
        <v>0</v>
      </c>
      <c r="T196" s="3">
        <f>IF(OR(Data!U196="", Data!$H196="", $G196=""), 0, ((Data!U196*Data!$H196*$G196)/2000) * IF(AND(T$5="Particulate", ISNUMBER(Data!$O196)), (1-Data!$O196), 1) * IF(AND($K$3="Yes", ISNUMBER(Data!$Q196)), (1-Data!$Q196), 1))</f>
        <v>0</v>
      </c>
      <c r="U196" s="3">
        <f>IF(OR(Data!V196="", Data!$H196="", $G196=""), 0, ((Data!V196*Data!$H196*$G196)/2000) * IF(AND(U$5="Particulate", ISNUMBER(Data!$O196)), (1-Data!$O196), 1) * IF(AND($K$3="Yes", ISNUMBER(Data!$Q196)), (1-Data!$Q196), 1))</f>
        <v>0</v>
      </c>
      <c r="V196" s="3">
        <f>IF(OR(Data!W196="", Data!$H196="", $G196=""), 0, ((Data!W196*Data!$H196*$G196)/2000) * IF(AND(V$5="Particulate", ISNUMBER(Data!$O196)), (1-Data!$O196), 1) * IF(AND($K$3="Yes", ISNUMBER(Data!$Q196)), (1-Data!$Q196), 1))</f>
        <v>0</v>
      </c>
      <c r="W196" s="3">
        <f>IF(OR(Data!X196="", Data!$H196="", $G196=""), 0, ((Data!X196*Data!$H196*$G196)/2000) * IF(AND(W$5="Particulate", ISNUMBER(Data!$O196)), (1-Data!$O196), 1) * IF(AND($K$3="Yes", ISNUMBER(Data!$Q196)), (1-Data!$Q196), 1))</f>
        <v>0</v>
      </c>
      <c r="X196" s="3">
        <f>IF(OR(Data!Y196="", Data!$H196="", $G196=""), 0, ((Data!Y196*Data!$H196*$G196)/2000) * IF(AND(X$5="Particulate", ISNUMBER(Data!$O196)), (1-Data!$O196), 1) * IF(AND($K$3="Yes", ISNUMBER(Data!$Q196)), (1-Data!$Q196), 1))</f>
        <v>0</v>
      </c>
      <c r="Y196" s="3">
        <f>IF(OR(Data!Z196="", Data!$H196="", $G196=""), 0, ((Data!Z196*Data!$H196*$G196)/2000) * IF(AND(Y$5="Particulate", ISNUMBER(Data!$O196)), (1-Data!$O196), 1) * IF(AND($K$3="Yes", ISNUMBER(Data!$Q196)), (1-Data!$Q196), 1))</f>
        <v>0</v>
      </c>
      <c r="Z196" s="3">
        <f>IF(OR(Data!AA196="", Data!$H196="", $G196=""), 0, ((Data!AA196*Data!$H196*$G196)/2000) * IF(AND(Z$5="Particulate", ISNUMBER(Data!$O196)), (1-Data!$O196), 1) * IF(AND($K$3="Yes", ISNUMBER(Data!$Q196)), (1-Data!$Q196), 1))</f>
        <v>0</v>
      </c>
      <c r="AA196" s="3">
        <f>IF(OR(Data!AB196="", Data!$H196="", $G196=""), 0, ((Data!AB196*Data!$H196*$G196)/2000) * IF(AND(AA$5="Particulate", ISNUMBER(Data!$O196)), (1-Data!$O196), 1) * IF(AND($K$3="Yes", ISNUMBER(Data!$Q196)), (1-Data!$Q196), 1))</f>
        <v>0</v>
      </c>
      <c r="AB196" s="3">
        <f>IF(OR(Data!AC196="", Data!$H196="", $G196=""), 0, ((Data!AC196*Data!$H196*$G196)/2000) * IF(AND(AB$5="Particulate", ISNUMBER(Data!$O196)), (1-Data!$O196), 1) * IF(AND($K$3="Yes", ISNUMBER(Data!$Q196)), (1-Data!$Q196), 1))</f>
        <v>0</v>
      </c>
      <c r="AC196" s="3">
        <f>IF(OR(Data!AD196="", Data!$H196="", $G196=""), 0, ((Data!AD196*Data!$H196*$G196)/2000) * IF(AND(AC$5="Particulate", ISNUMBER(Data!$O196)), (1-Data!$O196), 1) * IF(AND($K$3="Yes", ISNUMBER(Data!$Q196)), (1-Data!$Q196), 1))</f>
        <v>0</v>
      </c>
      <c r="AD196" s="3">
        <f>IF(OR(Data!AE196="", Data!$H196="", $G196=""), 0, ((Data!AE196*Data!$H196*$G196)/2000) * IF(AND(AD$5="Particulate", ISNUMBER(Data!$O196)), (1-Data!$O196), 1) * IF(AND($K$3="Yes", ISNUMBER(Data!$Q196)), (1-Data!$Q196), 1))</f>
        <v>0</v>
      </c>
      <c r="AE196" s="3">
        <f>IF(OR(Data!AF196="", Data!$H196="", $G196=""), 0, ((Data!AF196*Data!$H196*$G196)/2000) * IF(AND(AE$5="Particulate", ISNUMBER(Data!$O196)), (1-Data!$O196), 1) * IF(AND($K$3="Yes", ISNUMBER(Data!$Q196)), (1-Data!$Q196), 1))</f>
        <v>0</v>
      </c>
      <c r="AF196" s="3">
        <f>IF(OR(Data!AG196="", Data!$H196="", $G196=""), 0, ((Data!AG196*Data!$H196*$G196)/2000) * IF(AND(AF$5="Particulate", ISNUMBER(Data!$O196)), (1-Data!$O196), 1) * IF(AND($K$3="Yes", ISNUMBER(Data!$Q196)), (1-Data!$Q196), 1))</f>
        <v>0</v>
      </c>
      <c r="AG196" s="3">
        <f>IF(OR(Data!AH196="", Data!$H196="", $G196=""), 0, ((Data!AH196*Data!$H196*$G196)/2000) * IF(AND(AG$5="Particulate", ISNUMBER(Data!$O196)), (1-Data!$O196), 1) * IF(AND($K$3="Yes", ISNUMBER(Data!$Q196)), (1-Data!$Q196), 1))</f>
        <v>0</v>
      </c>
      <c r="AH196" s="3">
        <f>IF(OR(Data!AI196="", Data!$H196="", $G196=""), 0, ((Data!AI196*Data!$H196*$G196)/2000) * IF(AND(AH$5="Particulate", ISNUMBER(Data!$O196)), (1-Data!$O196), 1) * IF(AND($K$3="Yes", ISNUMBER(Data!$Q196)), (1-Data!$Q196), 1))</f>
        <v>0</v>
      </c>
      <c r="AI196" s="3">
        <f>IF(OR(Data!AJ196="", Data!$H196="", $G196=""), 0, ((Data!AJ196*Data!$H196*$G196)/2000) * IF(AND(AI$5="Particulate", ISNUMBER(Data!$O196)), (1-Data!$O196), 1) * IF(AND($K$3="Yes", ISNUMBER(Data!$Q196)), (1-Data!$Q196), 1))</f>
        <v>0</v>
      </c>
      <c r="AJ196" s="3">
        <f>IF(OR(Data!AK196="", Data!$H196="", $G196=""), 0, ((Data!AK196*Data!$H196*$G196)/2000) * IF(AND(AJ$5="Particulate", ISNUMBER(Data!$O196)), (1-Data!$O196), 1) * IF(AND($K$3="Yes", ISNUMBER(Data!$Q196)), (1-Data!$Q196), 1))</f>
        <v>0</v>
      </c>
      <c r="AK196" s="3">
        <f>IF(OR(Data!AL196="", Data!$H196="", $G196=""), 0, ((Data!AL196*Data!$H196*$G196)/2000) * IF(AND(AK$5="Particulate", ISNUMBER(Data!$O196)), (1-Data!$O196), 1) * IF(AND($K$3="Yes", ISNUMBER(Data!$Q196)), (1-Data!$Q196), 1))</f>
        <v>0</v>
      </c>
      <c r="AL196" s="3">
        <f>IF(OR(Data!AM196="", Data!$H196="", $G196=""), 0, ((Data!AM196*Data!$H196*$G196)/2000) * IF(AND(AL$5="Particulate", ISNUMBER(Data!$O196)), (1-Data!$O196), 1) * IF(AND($K$3="Yes", ISNUMBER(Data!$Q196)), (1-Data!$Q196), 1))</f>
        <v>0</v>
      </c>
      <c r="AM196" s="3">
        <f>IF(OR(Data!AN196="", Data!$H196="", $G196=""), 0, ((Data!AN196*Data!$H196*$G196)/2000) * IF(AND(AM$5="Particulate", ISNUMBER(Data!$O196)), (1-Data!$O196), 1) * IF(AND($K$3="Yes", ISNUMBER(Data!$Q196)), (1-Data!$Q196), 1))</f>
        <v>0</v>
      </c>
      <c r="AN196" s="3">
        <f>IF(OR(Data!AO196="", Data!$H196="", $G196=""), 0, ((Data!AO196*Data!$H196*$G196)/2000) * IF(AND(AN$5="Particulate", ISNUMBER(Data!$O196)), (1-Data!$O196), 1) * IF(AND($K$3="Yes", ISNUMBER(Data!$Q196)), (1-Data!$Q196), 1))</f>
        <v>0</v>
      </c>
      <c r="AO196" s="3">
        <f>IF(OR(Data!AP196="", Data!$H196="", $G196=""), 0, ((Data!AP196*Data!$H196*$G196)/2000) * IF(AND(AO$5="Particulate", ISNUMBER(Data!$O196)), (1-Data!$O196), 1) * IF(AND($K$3="Yes", ISNUMBER(Data!$Q196)), (1-Data!$Q196), 1))</f>
        <v>0</v>
      </c>
      <c r="AP196" s="3">
        <f>IF(OR(Data!AQ196="", Data!$H196="", $G196=""), 0, ((Data!AQ196*Data!$H196*$G196)/2000) * IF(AND(AP$5="Particulate", ISNUMBER(Data!$O196)), (1-Data!$O196), 1) * IF(AND($K$3="Yes", ISNUMBER(Data!$Q196)), (1-Data!$Q196), 1))</f>
        <v>0</v>
      </c>
      <c r="AQ196" s="3">
        <f>IF(OR(Data!AR196="", Data!$H196="", $G196=""), 0, ((Data!AR196*Data!$H196*$G196)/2000) * IF(AND(AQ$5="Particulate", ISNUMBER(Data!$O196)), (1-Data!$O196), 1) * IF(AND($K$3="Yes", ISNUMBER(Data!$Q196)), (1-Data!$Q196), 1))</f>
        <v>0</v>
      </c>
      <c r="AR196" s="3">
        <f>IF(OR(Data!AS196="", Data!$H196="", $G196=""), 0, ((Data!AS196*Data!$H196*$G196)/2000) * IF(AND(AR$5="Particulate", ISNUMBER(Data!$O196)), (1-Data!$O196), 1) * IF(AND($K$3="Yes", ISNUMBER(Data!$Q196)), (1-Data!$Q196), 1))</f>
        <v>0</v>
      </c>
      <c r="AS196" s="3">
        <f>IF(OR(Data!AT196="", Data!$H196="", $G196=""), 0, ((Data!AT196*Data!$H196*$G196)/2000) * IF(AND(AS$5="Particulate", ISNUMBER(Data!$O196)), (1-Data!$O196), 1) * IF(AND($K$3="Yes", ISNUMBER(Data!$Q196)), (1-Data!$Q196), 1))</f>
        <v>0</v>
      </c>
      <c r="AT196" s="3">
        <f>IF(OR(Data!AU196="", Data!$H196="", $G196=""), 0, ((Data!AU196*Data!$H196*$G196)/2000) * IF(AND(AT$5="Particulate", ISNUMBER(Data!$O196)), (1-Data!$O196), 1) * IF(AND($K$3="Yes", ISNUMBER(Data!$Q196)), (1-Data!$Q196), 1))</f>
        <v>0</v>
      </c>
      <c r="AU196" s="3">
        <f>IF(OR(Data!AV196="", Data!$H196="", $G196=""), 0, ((Data!AV196*Data!$H196*$G196)/2000) * IF(AND(AU$5="Particulate", ISNUMBER(Data!$O196)), (1-Data!$O196), 1) * IF(AND($K$3="Yes", ISNUMBER(Data!$Q196)), (1-Data!$Q196), 1))</f>
        <v>0</v>
      </c>
      <c r="AV196" s="3">
        <f>IF(OR(Data!AW196="", Data!$H196="", $G196=""), 0, ((Data!AW196*Data!$H196*$G196)/2000) * IF(AND(AV$5="Particulate", ISNUMBER(Data!$O196)), (1-Data!$O196), 1) * IF(AND($K$3="Yes", ISNUMBER(Data!$Q196)), (1-Data!$Q196), 1))</f>
        <v>0</v>
      </c>
      <c r="AW196" s="3">
        <f>IF(OR(Data!AX196="", Data!$H196="", $G196=""), 0, ((Data!AX196*Data!$H196*$G196)/2000) * IF(AND(AW$5="Particulate", ISNUMBER(Data!$O196)), (1-Data!$O196), 1) * IF(AND($K$3="Yes", ISNUMBER(Data!$Q196)), (1-Data!$Q196), 1))</f>
        <v>0</v>
      </c>
      <c r="AX196" s="3">
        <f>IF(OR(Data!AY196="", Data!$H196="", $G196=""), 0, ((Data!AY196*Data!$H196*$G196)/2000) * IF(AND(AX$5="Particulate", ISNUMBER(Data!$O196)), (1-Data!$O196), 1) * IF(AND($K$3="Yes", ISNUMBER(Data!$Q196)), (1-Data!$Q196), 1))</f>
        <v>0</v>
      </c>
      <c r="AY196" s="3">
        <f>IF(OR(Data!AZ196="", Data!$H196="", $G196=""), 0, ((Data!AZ196*Data!$H196*$G196)/2000) * IF(AND(AY$5="Particulate", ISNUMBER(Data!$O196)), (1-Data!$O196), 1) * IF(AND($K$3="Yes", ISNUMBER(Data!$Q196)), (1-Data!$Q196), 1))</f>
        <v>0</v>
      </c>
      <c r="AZ196" s="3">
        <f>IF(OR(Data!BA196="", Data!$H196="", $G196=""), 0, ((Data!BA196*Data!$H196*$G196)/2000) * IF(AND(AZ$5="Particulate", ISNUMBER(Data!$O196)), (1-Data!$O196), 1) * IF(AND($K$3="Yes", ISNUMBER(Data!$Q196)), (1-Data!$Q196), 1))</f>
        <v>0</v>
      </c>
      <c r="BA196" s="3">
        <f>IF(OR(Data!BB196="", Data!$H196="", $G196=""), 0, ((Data!BB196*Data!$H196*$G196)/2000) * IF(AND(BA$5="Particulate", ISNUMBER(Data!$O196)), (1-Data!$O196), 1) * IF(AND($K$3="Yes", ISNUMBER(Data!$Q196)), (1-Data!$Q196), 1))</f>
        <v>0</v>
      </c>
      <c r="BB196" s="3">
        <f>IF(OR(Data!BC196="", Data!$H196="", $G196=""), 0, ((Data!BC196*Data!$H196*$G196)/2000) * IF(AND(BB$5="Particulate", ISNUMBER(Data!$O196)), (1-Data!$O196), 1) * IF(AND($K$3="Yes", ISNUMBER(Data!$Q196)), (1-Data!$Q196), 1))</f>
        <v>0</v>
      </c>
      <c r="BC196" s="3">
        <f>IF(OR(Data!BD196="", Data!$H196="", $G196=""), 0, ((Data!BD196*Data!$H196*$G196)/2000) * IF(AND(BC$5="Particulate", ISNUMBER(Data!$O196)), (1-Data!$O196), 1) * IF(AND($K$3="Yes", ISNUMBER(Data!$Q196)), (1-Data!$Q196), 1))</f>
        <v>0</v>
      </c>
      <c r="BD196" s="3">
        <f>IF(OR(Data!BE196="", Data!$H196="", $G196=""), 0, ((Data!BE196*Data!$H196*$G196)/2000) * IF(AND(BD$5="Particulate", ISNUMBER(Data!$O196)), (1-Data!$O196), 1) * IF(AND($K$3="Yes", ISNUMBER(Data!$Q196)), (1-Data!$Q196), 1))</f>
        <v>0</v>
      </c>
      <c r="BE196" s="3">
        <f>IF(OR(Data!BF196="", Data!$H196="", $G196=""), 0, ((Data!BF196*Data!$H196*$G196)/2000) * IF(AND(BE$5="Particulate", ISNUMBER(Data!$O196)), (1-Data!$O196), 1) * IF(AND($K$3="Yes", ISNUMBER(Data!$Q196)), (1-Data!$Q196), 1))</f>
        <v>0</v>
      </c>
      <c r="BF196" s="3">
        <f>IF(OR(Data!BG196="", Data!$H196="", $G196=""), 0, ((Data!BG196*Data!$H196*$G196)/2000) * IF(AND(BF$5="Particulate", ISNUMBER(Data!$O196)), (1-Data!$O196), 1) * IF(AND($K$3="Yes", ISNUMBER(Data!$Q196)), (1-Data!$Q196), 1))</f>
        <v>0</v>
      </c>
      <c r="BG196" s="3">
        <f>IF(OR(Data!BH196="", Data!$H196="", $G196=""), 0, ((Data!BH196*Data!$H196*$G196)/2000) * IF(AND(BG$5="Particulate", ISNUMBER(Data!$O196)), (1-Data!$O196), 1) * IF(AND($K$3="Yes", ISNUMBER(Data!$Q196)), (1-Data!$Q196), 1))</f>
        <v>0</v>
      </c>
      <c r="BH196" s="3">
        <f>IF(OR(Data!BI196="", Data!$H196="", $G196=""), 0, ((Data!BI196*Data!$H196*$G196)/2000) * IF(AND(BH$5="Particulate", ISNUMBER(Data!$O196)), (1-Data!$O196), 1) * IF(AND($K$3="Yes", ISNUMBER(Data!$Q196)), (1-Data!$Q196), 1))</f>
        <v>0</v>
      </c>
      <c r="BI196" s="3">
        <f>IF(OR(Data!BJ196="", Data!$H196="", $G196=""), 0, ((Data!BJ196*Data!$H196*$G196)/2000) * IF(AND(BI$5="Particulate", ISNUMBER(Data!$O196)), (1-Data!$O196), 1) * IF(AND($K$3="Yes", ISNUMBER(Data!$Q196)), (1-Data!$Q196), 1))</f>
        <v>0</v>
      </c>
      <c r="BJ196" s="3">
        <f>IF(OR(Data!BK196="", Data!$H196="", $G196=""), 0, ((Data!BK196*Data!$H196*$G196)/2000) * IF(AND(BJ$5="Particulate", ISNUMBER(Data!$O196)), (1-Data!$O196), 1) * IF(AND($K$3="Yes", ISNUMBER(Data!$Q196)), (1-Data!$Q196), 1))</f>
        <v>0</v>
      </c>
      <c r="BK196" s="3">
        <f>IF(OR(Data!BL196="", Data!$H196="", $G196=""), 0, ((Data!BL196*Data!$H196*$G196)/2000) * IF(AND(BK$5="Particulate", ISNUMBER(Data!$O196)), (1-Data!$O196), 1) * IF(AND($K$3="Yes", ISNUMBER(Data!$Q196)), (1-Data!$Q196), 1))</f>
        <v>0</v>
      </c>
      <c r="BL196" s="3">
        <f>IF(OR(Data!BM196="", Data!$H196="", $G196=""), 0, ((Data!BM196*Data!$H196*$G196)/2000) * IF(AND(BL$5="Particulate", ISNUMBER(Data!$O196)), (1-Data!$O196), 1) * IF(AND($K$3="Yes", ISNUMBER(Data!$Q196)), (1-Data!$Q196), 1))</f>
        <v>0</v>
      </c>
      <c r="BM196" s="3">
        <f>IF(OR(Data!BN196="", Data!$H196="", $G196=""), 0, ((Data!BN196*Data!$H196*$G196)/2000) * IF(AND(BM$5="Particulate", ISNUMBER(Data!$O196)), (1-Data!$O196), 1) * IF(AND($K$3="Yes", ISNUMBER(Data!$Q196)), (1-Data!$Q196), 1))</f>
        <v>0</v>
      </c>
      <c r="BN196" s="3">
        <f>IF(OR(Data!BO196="", Data!$H196="", $G196=""), 0, ((Data!BO196*Data!$H196*$G196)/2000) * IF(AND(BN$5="Particulate", ISNUMBER(Data!$O196)), (1-Data!$O196), 1) * IF(AND($K$3="Yes", ISNUMBER(Data!$Q196)), (1-Data!$Q196), 1))</f>
        <v>0</v>
      </c>
      <c r="BO196" s="3">
        <f>IF(OR(Data!BP196="", Data!$H196="", $G196=""), 0, ((Data!BP196*Data!$H196*$G196)/2000) * IF(AND(BO$5="Particulate", ISNUMBER(Data!$O196)), (1-Data!$O196), 1) * IF(AND($K$3="Yes", ISNUMBER(Data!$Q196)), (1-Data!$Q196), 1))</f>
        <v>0</v>
      </c>
      <c r="BP196" s="3">
        <f>IF(OR(Data!BQ196="", Data!$H196="", $G196=""), 0, ((Data!BQ196*Data!$H196*$G196)/2000) * IF(AND(BP$5="Particulate", ISNUMBER(Data!$O196)), (1-Data!$O196), 1) * IF(AND($K$3="Yes", ISNUMBER(Data!$Q196)), (1-Data!$Q196), 1))</f>
        <v>0</v>
      </c>
      <c r="BQ196" s="3">
        <f>IF(OR(Data!BR196="", Data!$H196="", $G196=""), 0, ((Data!BR196*Data!$H196*$G196)/2000) * IF(AND(BQ$5="Particulate", ISNUMBER(Data!$O196)), (1-Data!$O196), 1) * IF(AND($K$3="Yes", ISNUMBER(Data!$Q196)), (1-Data!$Q196), 1))</f>
        <v>0</v>
      </c>
      <c r="BR196" s="3">
        <f>IF(OR(Data!BS196="", Data!$H196="", $G196=""), 0, ((Data!BS196*Data!$H196*$G196)/2000) * IF(AND(BR$5="Particulate", ISNUMBER(Data!$O196)), (1-Data!$O196), 1) * IF(AND($K$3="Yes", ISNUMBER(Data!$Q196)), (1-Data!$Q196), 1))</f>
        <v>0</v>
      </c>
      <c r="BS196" s="3">
        <f>IF(OR(Data!BT196="", Data!$H196="", $G196=""), 0, ((Data!BT196*Data!$H196*$G196)/2000) * IF(AND(BS$5="Particulate", ISNUMBER(Data!$O196)), (1-Data!$O196), 1) * IF(AND($K$3="Yes", ISNUMBER(Data!$Q196)), (1-Data!$Q196), 1))</f>
        <v>0</v>
      </c>
      <c r="BT196" s="3">
        <f>IF(OR(Data!BU196="", Data!$H196="", $G196=""), 0, ((Data!BU196*Data!$H196*$G196)/2000) * IF(AND(BT$5="Particulate", ISNUMBER(Data!$O196)), (1-Data!$O196), 1) * IF(AND($K$3="Yes", ISNUMBER(Data!$Q196)), (1-Data!$Q196), 1))</f>
        <v>0</v>
      </c>
      <c r="BU196" s="3">
        <f>IF(OR(Data!BV196="", Data!$H196="", $G196=""), 0, ((Data!BV196*Data!$H196*$G196)/2000) * IF(AND(BU$5="Particulate", ISNUMBER(Data!$O196)), (1-Data!$O196), 1) * IF(AND($K$3="Yes", ISNUMBER(Data!$Q196)), (1-Data!$Q196), 1))</f>
        <v>0</v>
      </c>
      <c r="BV196" s="3">
        <f>IF(OR(Data!BW196="", Data!$H196="", $G196=""), 0, ((Data!BW196*Data!$H196*$G196)/2000) * IF(AND(BV$5="Particulate", ISNUMBER(Data!$O196)), (1-Data!$O196), 1) * IF(AND($K$3="Yes", ISNUMBER(Data!$Q196)), (1-Data!$Q196), 1))</f>
        <v>0</v>
      </c>
      <c r="BW196" s="3">
        <f>IF(OR(Data!BX196="", Data!$H196="", $G196=""), 0, ((Data!BX196*Data!$H196*$G196)/2000) * IF(AND(BW$5="Particulate", ISNUMBER(Data!$O196)), (1-Data!$O196), 1) * IF(AND($K$3="Yes", ISNUMBER(Data!$Q196)), (1-Data!$Q196), 1))</f>
        <v>0</v>
      </c>
      <c r="BX196" s="3">
        <f>IF(OR(Data!BY196="", Data!$H196="", $G196=""), 0, ((Data!BY196*Data!$H196*$G196)/2000) * IF(AND(BX$5="Particulate", ISNUMBER(Data!$O196)), (1-Data!$O196), 1) * IF(AND($K$3="Yes", ISNUMBER(Data!$Q196)), (1-Data!$Q196), 1))</f>
        <v>0</v>
      </c>
      <c r="BY196" s="3">
        <f>IF(OR(Data!BZ196="", Data!$H196="", $G196=""), 0, ((Data!BZ196*Data!$H196*$G196)/2000) * IF(AND(BY$5="Particulate", ISNUMBER(Data!$O196)), (1-Data!$O196), 1) * IF(AND($K$3="Yes", ISNUMBER(Data!$Q196)), (1-Data!$Q196), 1))</f>
        <v>0</v>
      </c>
      <c r="BZ196" s="3">
        <f>IF(OR(Data!CA196="", Data!$H196="", $G196=""), 0, ((Data!CA196*Data!$H196*$G196)/2000) * IF(AND(BZ$5="Particulate", ISNUMBER(Data!$O196)), (1-Data!$O196), 1) * IF(AND($K$3="Yes", ISNUMBER(Data!$Q196)), (1-Data!$Q196), 1))</f>
        <v>0</v>
      </c>
    </row>
    <row r="197" spans="1:78" x14ac:dyDescent="0.25">
      <c r="A197" s="347">
        <f>Data!A197</f>
        <v>189</v>
      </c>
      <c r="B197" s="108">
        <f>Data!B197</f>
        <v>0</v>
      </c>
      <c r="C197" s="108">
        <f>Data!C197</f>
        <v>0</v>
      </c>
      <c r="D197" s="108">
        <f>Data!D197</f>
        <v>0</v>
      </c>
      <c r="E197" s="108">
        <f>Data!E197</f>
        <v>0</v>
      </c>
      <c r="F197" s="108">
        <f>Data!F197</f>
        <v>0</v>
      </c>
      <c r="G197" s="189"/>
      <c r="Q197" s="365">
        <f>IF(ISNUMBER(Data!$K197), (Data!$K197*$G197)/2000, IF(AND(ISNUMBER(Data!$H197), ISNUMBER(Data!$I197)), (Data!$H197*Data!$I197*$G197)/2000, 0))</f>
        <v>0</v>
      </c>
      <c r="R197" s="17">
        <f>IF(ISNUMBER(Data!$L197), (Data!$L197*$G197)/2000, IF(AND(ISNUMBER(Data!$H197), ISNUMBER(Data!$J197)), (Data!$H197*Data!$J197*$G197)/2000, 0)) * IF(ISNUMBER(Data!$O197), 1-Data!$O197, 1) * IF(AND($K$3="yes",ISNUMBER(Data!$Q197)),(1-Data!$Q197),1)</f>
        <v>0</v>
      </c>
      <c r="S197" s="3">
        <f>IF(OR(Data!T197="", Data!$H197="", $G197=""), 0, ((Data!T197*Data!$H197*$G197)/2000) * IF(AND(S$5="Particulate", ISNUMBER(Data!$O197)), (1-Data!$O197), 1) * IF(AND($K$3="Yes", ISNUMBER(Data!$Q197)), (1-Data!$Q197), 1))</f>
        <v>0</v>
      </c>
      <c r="T197" s="3">
        <f>IF(OR(Data!U197="", Data!$H197="", $G197=""), 0, ((Data!U197*Data!$H197*$G197)/2000) * IF(AND(T$5="Particulate", ISNUMBER(Data!$O197)), (1-Data!$O197), 1) * IF(AND($K$3="Yes", ISNUMBER(Data!$Q197)), (1-Data!$Q197), 1))</f>
        <v>0</v>
      </c>
      <c r="U197" s="3">
        <f>IF(OR(Data!V197="", Data!$H197="", $G197=""), 0, ((Data!V197*Data!$H197*$G197)/2000) * IF(AND(U$5="Particulate", ISNUMBER(Data!$O197)), (1-Data!$O197), 1) * IF(AND($K$3="Yes", ISNUMBER(Data!$Q197)), (1-Data!$Q197), 1))</f>
        <v>0</v>
      </c>
      <c r="V197" s="3">
        <f>IF(OR(Data!W197="", Data!$H197="", $G197=""), 0, ((Data!W197*Data!$H197*$G197)/2000) * IF(AND(V$5="Particulate", ISNUMBER(Data!$O197)), (1-Data!$O197), 1) * IF(AND($K$3="Yes", ISNUMBER(Data!$Q197)), (1-Data!$Q197), 1))</f>
        <v>0</v>
      </c>
      <c r="W197" s="3">
        <f>IF(OR(Data!X197="", Data!$H197="", $G197=""), 0, ((Data!X197*Data!$H197*$G197)/2000) * IF(AND(W$5="Particulate", ISNUMBER(Data!$O197)), (1-Data!$O197), 1) * IF(AND($K$3="Yes", ISNUMBER(Data!$Q197)), (1-Data!$Q197), 1))</f>
        <v>0</v>
      </c>
      <c r="X197" s="3">
        <f>IF(OR(Data!Y197="", Data!$H197="", $G197=""), 0, ((Data!Y197*Data!$H197*$G197)/2000) * IF(AND(X$5="Particulate", ISNUMBER(Data!$O197)), (1-Data!$O197), 1) * IF(AND($K$3="Yes", ISNUMBER(Data!$Q197)), (1-Data!$Q197), 1))</f>
        <v>0</v>
      </c>
      <c r="Y197" s="3">
        <f>IF(OR(Data!Z197="", Data!$H197="", $G197=""), 0, ((Data!Z197*Data!$H197*$G197)/2000) * IF(AND(Y$5="Particulate", ISNUMBER(Data!$O197)), (1-Data!$O197), 1) * IF(AND($K$3="Yes", ISNUMBER(Data!$Q197)), (1-Data!$Q197), 1))</f>
        <v>0</v>
      </c>
      <c r="Z197" s="3">
        <f>IF(OR(Data!AA197="", Data!$H197="", $G197=""), 0, ((Data!AA197*Data!$H197*$G197)/2000) * IF(AND(Z$5="Particulate", ISNUMBER(Data!$O197)), (1-Data!$O197), 1) * IF(AND($K$3="Yes", ISNUMBER(Data!$Q197)), (1-Data!$Q197), 1))</f>
        <v>0</v>
      </c>
      <c r="AA197" s="3">
        <f>IF(OR(Data!AB197="", Data!$H197="", $G197=""), 0, ((Data!AB197*Data!$H197*$G197)/2000) * IF(AND(AA$5="Particulate", ISNUMBER(Data!$O197)), (1-Data!$O197), 1) * IF(AND($K$3="Yes", ISNUMBER(Data!$Q197)), (1-Data!$Q197), 1))</f>
        <v>0</v>
      </c>
      <c r="AB197" s="3">
        <f>IF(OR(Data!AC197="", Data!$H197="", $G197=""), 0, ((Data!AC197*Data!$H197*$G197)/2000) * IF(AND(AB$5="Particulate", ISNUMBER(Data!$O197)), (1-Data!$O197), 1) * IF(AND($K$3="Yes", ISNUMBER(Data!$Q197)), (1-Data!$Q197), 1))</f>
        <v>0</v>
      </c>
      <c r="AC197" s="3">
        <f>IF(OR(Data!AD197="", Data!$H197="", $G197=""), 0, ((Data!AD197*Data!$H197*$G197)/2000) * IF(AND(AC$5="Particulate", ISNUMBER(Data!$O197)), (1-Data!$O197), 1) * IF(AND($K$3="Yes", ISNUMBER(Data!$Q197)), (1-Data!$Q197), 1))</f>
        <v>0</v>
      </c>
      <c r="AD197" s="3">
        <f>IF(OR(Data!AE197="", Data!$H197="", $G197=""), 0, ((Data!AE197*Data!$H197*$G197)/2000) * IF(AND(AD$5="Particulate", ISNUMBER(Data!$O197)), (1-Data!$O197), 1) * IF(AND($K$3="Yes", ISNUMBER(Data!$Q197)), (1-Data!$Q197), 1))</f>
        <v>0</v>
      </c>
      <c r="AE197" s="3">
        <f>IF(OR(Data!AF197="", Data!$H197="", $G197=""), 0, ((Data!AF197*Data!$H197*$G197)/2000) * IF(AND(AE$5="Particulate", ISNUMBER(Data!$O197)), (1-Data!$O197), 1) * IF(AND($K$3="Yes", ISNUMBER(Data!$Q197)), (1-Data!$Q197), 1))</f>
        <v>0</v>
      </c>
      <c r="AF197" s="3">
        <f>IF(OR(Data!AG197="", Data!$H197="", $G197=""), 0, ((Data!AG197*Data!$H197*$G197)/2000) * IF(AND(AF$5="Particulate", ISNUMBER(Data!$O197)), (1-Data!$O197), 1) * IF(AND($K$3="Yes", ISNUMBER(Data!$Q197)), (1-Data!$Q197), 1))</f>
        <v>0</v>
      </c>
      <c r="AG197" s="3">
        <f>IF(OR(Data!AH197="", Data!$H197="", $G197=""), 0, ((Data!AH197*Data!$H197*$G197)/2000) * IF(AND(AG$5="Particulate", ISNUMBER(Data!$O197)), (1-Data!$O197), 1) * IF(AND($K$3="Yes", ISNUMBER(Data!$Q197)), (1-Data!$Q197), 1))</f>
        <v>0</v>
      </c>
      <c r="AH197" s="3">
        <f>IF(OR(Data!AI197="", Data!$H197="", $G197=""), 0, ((Data!AI197*Data!$H197*$G197)/2000) * IF(AND(AH$5="Particulate", ISNUMBER(Data!$O197)), (1-Data!$O197), 1) * IF(AND($K$3="Yes", ISNUMBER(Data!$Q197)), (1-Data!$Q197), 1))</f>
        <v>0</v>
      </c>
      <c r="AI197" s="3">
        <f>IF(OR(Data!AJ197="", Data!$H197="", $G197=""), 0, ((Data!AJ197*Data!$H197*$G197)/2000) * IF(AND(AI$5="Particulate", ISNUMBER(Data!$O197)), (1-Data!$O197), 1) * IF(AND($K$3="Yes", ISNUMBER(Data!$Q197)), (1-Data!$Q197), 1))</f>
        <v>0</v>
      </c>
      <c r="AJ197" s="3">
        <f>IF(OR(Data!AK197="", Data!$H197="", $G197=""), 0, ((Data!AK197*Data!$H197*$G197)/2000) * IF(AND(AJ$5="Particulate", ISNUMBER(Data!$O197)), (1-Data!$O197), 1) * IF(AND($K$3="Yes", ISNUMBER(Data!$Q197)), (1-Data!$Q197), 1))</f>
        <v>0</v>
      </c>
      <c r="AK197" s="3">
        <f>IF(OR(Data!AL197="", Data!$H197="", $G197=""), 0, ((Data!AL197*Data!$H197*$G197)/2000) * IF(AND(AK$5="Particulate", ISNUMBER(Data!$O197)), (1-Data!$O197), 1) * IF(AND($K$3="Yes", ISNUMBER(Data!$Q197)), (1-Data!$Q197), 1))</f>
        <v>0</v>
      </c>
      <c r="AL197" s="3">
        <f>IF(OR(Data!AM197="", Data!$H197="", $G197=""), 0, ((Data!AM197*Data!$H197*$G197)/2000) * IF(AND(AL$5="Particulate", ISNUMBER(Data!$O197)), (1-Data!$O197), 1) * IF(AND($K$3="Yes", ISNUMBER(Data!$Q197)), (1-Data!$Q197), 1))</f>
        <v>0</v>
      </c>
      <c r="AM197" s="3">
        <f>IF(OR(Data!AN197="", Data!$H197="", $G197=""), 0, ((Data!AN197*Data!$H197*$G197)/2000) * IF(AND(AM$5="Particulate", ISNUMBER(Data!$O197)), (1-Data!$O197), 1) * IF(AND($K$3="Yes", ISNUMBER(Data!$Q197)), (1-Data!$Q197), 1))</f>
        <v>0</v>
      </c>
      <c r="AN197" s="3">
        <f>IF(OR(Data!AO197="", Data!$H197="", $G197=""), 0, ((Data!AO197*Data!$H197*$G197)/2000) * IF(AND(AN$5="Particulate", ISNUMBER(Data!$O197)), (1-Data!$O197), 1) * IF(AND($K$3="Yes", ISNUMBER(Data!$Q197)), (1-Data!$Q197), 1))</f>
        <v>0</v>
      </c>
      <c r="AO197" s="3">
        <f>IF(OR(Data!AP197="", Data!$H197="", $G197=""), 0, ((Data!AP197*Data!$H197*$G197)/2000) * IF(AND(AO$5="Particulate", ISNUMBER(Data!$O197)), (1-Data!$O197), 1) * IF(AND($K$3="Yes", ISNUMBER(Data!$Q197)), (1-Data!$Q197), 1))</f>
        <v>0</v>
      </c>
      <c r="AP197" s="3">
        <f>IF(OR(Data!AQ197="", Data!$H197="", $G197=""), 0, ((Data!AQ197*Data!$H197*$G197)/2000) * IF(AND(AP$5="Particulate", ISNUMBER(Data!$O197)), (1-Data!$O197), 1) * IF(AND($K$3="Yes", ISNUMBER(Data!$Q197)), (1-Data!$Q197), 1))</f>
        <v>0</v>
      </c>
      <c r="AQ197" s="3">
        <f>IF(OR(Data!AR197="", Data!$H197="", $G197=""), 0, ((Data!AR197*Data!$H197*$G197)/2000) * IF(AND(AQ$5="Particulate", ISNUMBER(Data!$O197)), (1-Data!$O197), 1) * IF(AND($K$3="Yes", ISNUMBER(Data!$Q197)), (1-Data!$Q197), 1))</f>
        <v>0</v>
      </c>
      <c r="AR197" s="3">
        <f>IF(OR(Data!AS197="", Data!$H197="", $G197=""), 0, ((Data!AS197*Data!$H197*$G197)/2000) * IF(AND(AR$5="Particulate", ISNUMBER(Data!$O197)), (1-Data!$O197), 1) * IF(AND($K$3="Yes", ISNUMBER(Data!$Q197)), (1-Data!$Q197), 1))</f>
        <v>0</v>
      </c>
      <c r="AS197" s="3">
        <f>IF(OR(Data!AT197="", Data!$H197="", $G197=""), 0, ((Data!AT197*Data!$H197*$G197)/2000) * IF(AND(AS$5="Particulate", ISNUMBER(Data!$O197)), (1-Data!$O197), 1) * IF(AND($K$3="Yes", ISNUMBER(Data!$Q197)), (1-Data!$Q197), 1))</f>
        <v>0</v>
      </c>
      <c r="AT197" s="3">
        <f>IF(OR(Data!AU197="", Data!$H197="", $G197=""), 0, ((Data!AU197*Data!$H197*$G197)/2000) * IF(AND(AT$5="Particulate", ISNUMBER(Data!$O197)), (1-Data!$O197), 1) * IF(AND($K$3="Yes", ISNUMBER(Data!$Q197)), (1-Data!$Q197), 1))</f>
        <v>0</v>
      </c>
      <c r="AU197" s="3">
        <f>IF(OR(Data!AV197="", Data!$H197="", $G197=""), 0, ((Data!AV197*Data!$H197*$G197)/2000) * IF(AND(AU$5="Particulate", ISNUMBER(Data!$O197)), (1-Data!$O197), 1) * IF(AND($K$3="Yes", ISNUMBER(Data!$Q197)), (1-Data!$Q197), 1))</f>
        <v>0</v>
      </c>
      <c r="AV197" s="3">
        <f>IF(OR(Data!AW197="", Data!$H197="", $G197=""), 0, ((Data!AW197*Data!$H197*$G197)/2000) * IF(AND(AV$5="Particulate", ISNUMBER(Data!$O197)), (1-Data!$O197), 1) * IF(AND($K$3="Yes", ISNUMBER(Data!$Q197)), (1-Data!$Q197), 1))</f>
        <v>0</v>
      </c>
      <c r="AW197" s="3">
        <f>IF(OR(Data!AX197="", Data!$H197="", $G197=""), 0, ((Data!AX197*Data!$H197*$G197)/2000) * IF(AND(AW$5="Particulate", ISNUMBER(Data!$O197)), (1-Data!$O197), 1) * IF(AND($K$3="Yes", ISNUMBER(Data!$Q197)), (1-Data!$Q197), 1))</f>
        <v>0</v>
      </c>
      <c r="AX197" s="3">
        <f>IF(OR(Data!AY197="", Data!$H197="", $G197=""), 0, ((Data!AY197*Data!$H197*$G197)/2000) * IF(AND(AX$5="Particulate", ISNUMBER(Data!$O197)), (1-Data!$O197), 1) * IF(AND($K$3="Yes", ISNUMBER(Data!$Q197)), (1-Data!$Q197), 1))</f>
        <v>0</v>
      </c>
      <c r="AY197" s="3">
        <f>IF(OR(Data!AZ197="", Data!$H197="", $G197=""), 0, ((Data!AZ197*Data!$H197*$G197)/2000) * IF(AND(AY$5="Particulate", ISNUMBER(Data!$O197)), (1-Data!$O197), 1) * IF(AND($K$3="Yes", ISNUMBER(Data!$Q197)), (1-Data!$Q197), 1))</f>
        <v>0</v>
      </c>
      <c r="AZ197" s="3">
        <f>IF(OR(Data!BA197="", Data!$H197="", $G197=""), 0, ((Data!BA197*Data!$H197*$G197)/2000) * IF(AND(AZ$5="Particulate", ISNUMBER(Data!$O197)), (1-Data!$O197), 1) * IF(AND($K$3="Yes", ISNUMBER(Data!$Q197)), (1-Data!$Q197), 1))</f>
        <v>0</v>
      </c>
      <c r="BA197" s="3">
        <f>IF(OR(Data!BB197="", Data!$H197="", $G197=""), 0, ((Data!BB197*Data!$H197*$G197)/2000) * IF(AND(BA$5="Particulate", ISNUMBER(Data!$O197)), (1-Data!$O197), 1) * IF(AND($K$3="Yes", ISNUMBER(Data!$Q197)), (1-Data!$Q197), 1))</f>
        <v>0</v>
      </c>
      <c r="BB197" s="3">
        <f>IF(OR(Data!BC197="", Data!$H197="", $G197=""), 0, ((Data!BC197*Data!$H197*$G197)/2000) * IF(AND(BB$5="Particulate", ISNUMBER(Data!$O197)), (1-Data!$O197), 1) * IF(AND($K$3="Yes", ISNUMBER(Data!$Q197)), (1-Data!$Q197), 1))</f>
        <v>0</v>
      </c>
      <c r="BC197" s="3">
        <f>IF(OR(Data!BD197="", Data!$H197="", $G197=""), 0, ((Data!BD197*Data!$H197*$G197)/2000) * IF(AND(BC$5="Particulate", ISNUMBER(Data!$O197)), (1-Data!$O197), 1) * IF(AND($K$3="Yes", ISNUMBER(Data!$Q197)), (1-Data!$Q197), 1))</f>
        <v>0</v>
      </c>
      <c r="BD197" s="3">
        <f>IF(OR(Data!BE197="", Data!$H197="", $G197=""), 0, ((Data!BE197*Data!$H197*$G197)/2000) * IF(AND(BD$5="Particulate", ISNUMBER(Data!$O197)), (1-Data!$O197), 1) * IF(AND($K$3="Yes", ISNUMBER(Data!$Q197)), (1-Data!$Q197), 1))</f>
        <v>0</v>
      </c>
      <c r="BE197" s="3">
        <f>IF(OR(Data!BF197="", Data!$H197="", $G197=""), 0, ((Data!BF197*Data!$H197*$G197)/2000) * IF(AND(BE$5="Particulate", ISNUMBER(Data!$O197)), (1-Data!$O197), 1) * IF(AND($K$3="Yes", ISNUMBER(Data!$Q197)), (1-Data!$Q197), 1))</f>
        <v>0</v>
      </c>
      <c r="BF197" s="3">
        <f>IF(OR(Data!BG197="", Data!$H197="", $G197=""), 0, ((Data!BG197*Data!$H197*$G197)/2000) * IF(AND(BF$5="Particulate", ISNUMBER(Data!$O197)), (1-Data!$O197), 1) * IF(AND($K$3="Yes", ISNUMBER(Data!$Q197)), (1-Data!$Q197), 1))</f>
        <v>0</v>
      </c>
      <c r="BG197" s="3">
        <f>IF(OR(Data!BH197="", Data!$H197="", $G197=""), 0, ((Data!BH197*Data!$H197*$G197)/2000) * IF(AND(BG$5="Particulate", ISNUMBER(Data!$O197)), (1-Data!$O197), 1) * IF(AND($K$3="Yes", ISNUMBER(Data!$Q197)), (1-Data!$Q197), 1))</f>
        <v>0</v>
      </c>
      <c r="BH197" s="3">
        <f>IF(OR(Data!BI197="", Data!$H197="", $G197=""), 0, ((Data!BI197*Data!$H197*$G197)/2000) * IF(AND(BH$5="Particulate", ISNUMBER(Data!$O197)), (1-Data!$O197), 1) * IF(AND($K$3="Yes", ISNUMBER(Data!$Q197)), (1-Data!$Q197), 1))</f>
        <v>0</v>
      </c>
      <c r="BI197" s="3">
        <f>IF(OR(Data!BJ197="", Data!$H197="", $G197=""), 0, ((Data!BJ197*Data!$H197*$G197)/2000) * IF(AND(BI$5="Particulate", ISNUMBER(Data!$O197)), (1-Data!$O197), 1) * IF(AND($K$3="Yes", ISNUMBER(Data!$Q197)), (1-Data!$Q197), 1))</f>
        <v>0</v>
      </c>
      <c r="BJ197" s="3">
        <f>IF(OR(Data!BK197="", Data!$H197="", $G197=""), 0, ((Data!BK197*Data!$H197*$G197)/2000) * IF(AND(BJ$5="Particulate", ISNUMBER(Data!$O197)), (1-Data!$O197), 1) * IF(AND($K$3="Yes", ISNUMBER(Data!$Q197)), (1-Data!$Q197), 1))</f>
        <v>0</v>
      </c>
      <c r="BK197" s="3">
        <f>IF(OR(Data!BL197="", Data!$H197="", $G197=""), 0, ((Data!BL197*Data!$H197*$G197)/2000) * IF(AND(BK$5="Particulate", ISNUMBER(Data!$O197)), (1-Data!$O197), 1) * IF(AND($K$3="Yes", ISNUMBER(Data!$Q197)), (1-Data!$Q197), 1))</f>
        <v>0</v>
      </c>
      <c r="BL197" s="3">
        <f>IF(OR(Data!BM197="", Data!$H197="", $G197=""), 0, ((Data!BM197*Data!$H197*$G197)/2000) * IF(AND(BL$5="Particulate", ISNUMBER(Data!$O197)), (1-Data!$O197), 1) * IF(AND($K$3="Yes", ISNUMBER(Data!$Q197)), (1-Data!$Q197), 1))</f>
        <v>0</v>
      </c>
      <c r="BM197" s="3">
        <f>IF(OR(Data!BN197="", Data!$H197="", $G197=""), 0, ((Data!BN197*Data!$H197*$G197)/2000) * IF(AND(BM$5="Particulate", ISNUMBER(Data!$O197)), (1-Data!$O197), 1) * IF(AND($K$3="Yes", ISNUMBER(Data!$Q197)), (1-Data!$Q197), 1))</f>
        <v>0</v>
      </c>
      <c r="BN197" s="3">
        <f>IF(OR(Data!BO197="", Data!$H197="", $G197=""), 0, ((Data!BO197*Data!$H197*$G197)/2000) * IF(AND(BN$5="Particulate", ISNUMBER(Data!$O197)), (1-Data!$O197), 1) * IF(AND($K$3="Yes", ISNUMBER(Data!$Q197)), (1-Data!$Q197), 1))</f>
        <v>0</v>
      </c>
      <c r="BO197" s="3">
        <f>IF(OR(Data!BP197="", Data!$H197="", $G197=""), 0, ((Data!BP197*Data!$H197*$G197)/2000) * IF(AND(BO$5="Particulate", ISNUMBER(Data!$O197)), (1-Data!$O197), 1) * IF(AND($K$3="Yes", ISNUMBER(Data!$Q197)), (1-Data!$Q197), 1))</f>
        <v>0</v>
      </c>
      <c r="BP197" s="3">
        <f>IF(OR(Data!BQ197="", Data!$H197="", $G197=""), 0, ((Data!BQ197*Data!$H197*$G197)/2000) * IF(AND(BP$5="Particulate", ISNUMBER(Data!$O197)), (1-Data!$O197), 1) * IF(AND($K$3="Yes", ISNUMBER(Data!$Q197)), (1-Data!$Q197), 1))</f>
        <v>0</v>
      </c>
      <c r="BQ197" s="3">
        <f>IF(OR(Data!BR197="", Data!$H197="", $G197=""), 0, ((Data!BR197*Data!$H197*$G197)/2000) * IF(AND(BQ$5="Particulate", ISNUMBER(Data!$O197)), (1-Data!$O197), 1) * IF(AND($K$3="Yes", ISNUMBER(Data!$Q197)), (1-Data!$Q197), 1))</f>
        <v>0</v>
      </c>
      <c r="BR197" s="3">
        <f>IF(OR(Data!BS197="", Data!$H197="", $G197=""), 0, ((Data!BS197*Data!$H197*$G197)/2000) * IF(AND(BR$5="Particulate", ISNUMBER(Data!$O197)), (1-Data!$O197), 1) * IF(AND($K$3="Yes", ISNUMBER(Data!$Q197)), (1-Data!$Q197), 1))</f>
        <v>0</v>
      </c>
      <c r="BS197" s="3">
        <f>IF(OR(Data!BT197="", Data!$H197="", $G197=""), 0, ((Data!BT197*Data!$H197*$G197)/2000) * IF(AND(BS$5="Particulate", ISNUMBER(Data!$O197)), (1-Data!$O197), 1) * IF(AND($K$3="Yes", ISNUMBER(Data!$Q197)), (1-Data!$Q197), 1))</f>
        <v>0</v>
      </c>
      <c r="BT197" s="3">
        <f>IF(OR(Data!BU197="", Data!$H197="", $G197=""), 0, ((Data!BU197*Data!$H197*$G197)/2000) * IF(AND(BT$5="Particulate", ISNUMBER(Data!$O197)), (1-Data!$O197), 1) * IF(AND($K$3="Yes", ISNUMBER(Data!$Q197)), (1-Data!$Q197), 1))</f>
        <v>0</v>
      </c>
      <c r="BU197" s="3">
        <f>IF(OR(Data!BV197="", Data!$H197="", $G197=""), 0, ((Data!BV197*Data!$H197*$G197)/2000) * IF(AND(BU$5="Particulate", ISNUMBER(Data!$O197)), (1-Data!$O197), 1) * IF(AND($K$3="Yes", ISNUMBER(Data!$Q197)), (1-Data!$Q197), 1))</f>
        <v>0</v>
      </c>
      <c r="BV197" s="3">
        <f>IF(OR(Data!BW197="", Data!$H197="", $G197=""), 0, ((Data!BW197*Data!$H197*$G197)/2000) * IF(AND(BV$5="Particulate", ISNUMBER(Data!$O197)), (1-Data!$O197), 1) * IF(AND($K$3="Yes", ISNUMBER(Data!$Q197)), (1-Data!$Q197), 1))</f>
        <v>0</v>
      </c>
      <c r="BW197" s="3">
        <f>IF(OR(Data!BX197="", Data!$H197="", $G197=""), 0, ((Data!BX197*Data!$H197*$G197)/2000) * IF(AND(BW$5="Particulate", ISNUMBER(Data!$O197)), (1-Data!$O197), 1) * IF(AND($K$3="Yes", ISNUMBER(Data!$Q197)), (1-Data!$Q197), 1))</f>
        <v>0</v>
      </c>
      <c r="BX197" s="3">
        <f>IF(OR(Data!BY197="", Data!$H197="", $G197=""), 0, ((Data!BY197*Data!$H197*$G197)/2000) * IF(AND(BX$5="Particulate", ISNUMBER(Data!$O197)), (1-Data!$O197), 1) * IF(AND($K$3="Yes", ISNUMBER(Data!$Q197)), (1-Data!$Q197), 1))</f>
        <v>0</v>
      </c>
      <c r="BY197" s="3">
        <f>IF(OR(Data!BZ197="", Data!$H197="", $G197=""), 0, ((Data!BZ197*Data!$H197*$G197)/2000) * IF(AND(BY$5="Particulate", ISNUMBER(Data!$O197)), (1-Data!$O197), 1) * IF(AND($K$3="Yes", ISNUMBER(Data!$Q197)), (1-Data!$Q197), 1))</f>
        <v>0</v>
      </c>
      <c r="BZ197" s="3">
        <f>IF(OR(Data!CA197="", Data!$H197="", $G197=""), 0, ((Data!CA197*Data!$H197*$G197)/2000) * IF(AND(BZ$5="Particulate", ISNUMBER(Data!$O197)), (1-Data!$O197), 1) * IF(AND($K$3="Yes", ISNUMBER(Data!$Q197)), (1-Data!$Q197), 1))</f>
        <v>0</v>
      </c>
    </row>
    <row r="198" spans="1:78" x14ac:dyDescent="0.25">
      <c r="A198" s="347">
        <f>Data!A198</f>
        <v>190</v>
      </c>
      <c r="B198" s="108">
        <f>Data!B198</f>
        <v>0</v>
      </c>
      <c r="C198" s="108">
        <f>Data!C198</f>
        <v>0</v>
      </c>
      <c r="D198" s="108">
        <f>Data!D198</f>
        <v>0</v>
      </c>
      <c r="E198" s="108">
        <f>Data!E198</f>
        <v>0</v>
      </c>
      <c r="F198" s="108">
        <f>Data!F198</f>
        <v>0</v>
      </c>
      <c r="G198" s="189"/>
      <c r="Q198" s="365">
        <f>IF(ISNUMBER(Data!$K198), (Data!$K198*$G198)/2000, IF(AND(ISNUMBER(Data!$H198), ISNUMBER(Data!$I198)), (Data!$H198*Data!$I198*$G198)/2000, 0))</f>
        <v>0</v>
      </c>
      <c r="R198" s="17">
        <f>IF(ISNUMBER(Data!$L198), (Data!$L198*$G198)/2000, IF(AND(ISNUMBER(Data!$H198), ISNUMBER(Data!$J198)), (Data!$H198*Data!$J198*$G198)/2000, 0)) * IF(ISNUMBER(Data!$O198), 1-Data!$O198, 1) * IF(AND($K$3="yes",ISNUMBER(Data!$Q198)),(1-Data!$Q198),1)</f>
        <v>0</v>
      </c>
      <c r="S198" s="3">
        <f>IF(OR(Data!T198="", Data!$H198="", $G198=""), 0, ((Data!T198*Data!$H198*$G198)/2000) * IF(AND(S$5="Particulate", ISNUMBER(Data!$O198)), (1-Data!$O198), 1) * IF(AND($K$3="Yes", ISNUMBER(Data!$Q198)), (1-Data!$Q198), 1))</f>
        <v>0</v>
      </c>
      <c r="T198" s="3">
        <f>IF(OR(Data!U198="", Data!$H198="", $G198=""), 0, ((Data!U198*Data!$H198*$G198)/2000) * IF(AND(T$5="Particulate", ISNUMBER(Data!$O198)), (1-Data!$O198), 1) * IF(AND($K$3="Yes", ISNUMBER(Data!$Q198)), (1-Data!$Q198), 1))</f>
        <v>0</v>
      </c>
      <c r="U198" s="3">
        <f>IF(OR(Data!V198="", Data!$H198="", $G198=""), 0, ((Data!V198*Data!$H198*$G198)/2000) * IF(AND(U$5="Particulate", ISNUMBER(Data!$O198)), (1-Data!$O198), 1) * IF(AND($K$3="Yes", ISNUMBER(Data!$Q198)), (1-Data!$Q198), 1))</f>
        <v>0</v>
      </c>
      <c r="V198" s="3">
        <f>IF(OR(Data!W198="", Data!$H198="", $G198=""), 0, ((Data!W198*Data!$H198*$G198)/2000) * IF(AND(V$5="Particulate", ISNUMBER(Data!$O198)), (1-Data!$O198), 1) * IF(AND($K$3="Yes", ISNUMBER(Data!$Q198)), (1-Data!$Q198), 1))</f>
        <v>0</v>
      </c>
      <c r="W198" s="3">
        <f>IF(OR(Data!X198="", Data!$H198="", $G198=""), 0, ((Data!X198*Data!$H198*$G198)/2000) * IF(AND(W$5="Particulate", ISNUMBER(Data!$O198)), (1-Data!$O198), 1) * IF(AND($K$3="Yes", ISNUMBER(Data!$Q198)), (1-Data!$Q198), 1))</f>
        <v>0</v>
      </c>
      <c r="X198" s="3">
        <f>IF(OR(Data!Y198="", Data!$H198="", $G198=""), 0, ((Data!Y198*Data!$H198*$G198)/2000) * IF(AND(X$5="Particulate", ISNUMBER(Data!$O198)), (1-Data!$O198), 1) * IF(AND($K$3="Yes", ISNUMBER(Data!$Q198)), (1-Data!$Q198), 1))</f>
        <v>0</v>
      </c>
      <c r="Y198" s="3">
        <f>IF(OR(Data!Z198="", Data!$H198="", $G198=""), 0, ((Data!Z198*Data!$H198*$G198)/2000) * IF(AND(Y$5="Particulate", ISNUMBER(Data!$O198)), (1-Data!$O198), 1) * IF(AND($K$3="Yes", ISNUMBER(Data!$Q198)), (1-Data!$Q198), 1))</f>
        <v>0</v>
      </c>
      <c r="Z198" s="3">
        <f>IF(OR(Data!AA198="", Data!$H198="", $G198=""), 0, ((Data!AA198*Data!$H198*$G198)/2000) * IF(AND(Z$5="Particulate", ISNUMBER(Data!$O198)), (1-Data!$O198), 1) * IF(AND($K$3="Yes", ISNUMBER(Data!$Q198)), (1-Data!$Q198), 1))</f>
        <v>0</v>
      </c>
      <c r="AA198" s="3">
        <f>IF(OR(Data!AB198="", Data!$H198="", $G198=""), 0, ((Data!AB198*Data!$H198*$G198)/2000) * IF(AND(AA$5="Particulate", ISNUMBER(Data!$O198)), (1-Data!$O198), 1) * IF(AND($K$3="Yes", ISNUMBER(Data!$Q198)), (1-Data!$Q198), 1))</f>
        <v>0</v>
      </c>
      <c r="AB198" s="3">
        <f>IF(OR(Data!AC198="", Data!$H198="", $G198=""), 0, ((Data!AC198*Data!$H198*$G198)/2000) * IF(AND(AB$5="Particulate", ISNUMBER(Data!$O198)), (1-Data!$O198), 1) * IF(AND($K$3="Yes", ISNUMBER(Data!$Q198)), (1-Data!$Q198), 1))</f>
        <v>0</v>
      </c>
      <c r="AC198" s="3">
        <f>IF(OR(Data!AD198="", Data!$H198="", $G198=""), 0, ((Data!AD198*Data!$H198*$G198)/2000) * IF(AND(AC$5="Particulate", ISNUMBER(Data!$O198)), (1-Data!$O198), 1) * IF(AND($K$3="Yes", ISNUMBER(Data!$Q198)), (1-Data!$Q198), 1))</f>
        <v>0</v>
      </c>
      <c r="AD198" s="3">
        <f>IF(OR(Data!AE198="", Data!$H198="", $G198=""), 0, ((Data!AE198*Data!$H198*$G198)/2000) * IF(AND(AD$5="Particulate", ISNUMBER(Data!$O198)), (1-Data!$O198), 1) * IF(AND($K$3="Yes", ISNUMBER(Data!$Q198)), (1-Data!$Q198), 1))</f>
        <v>0</v>
      </c>
      <c r="AE198" s="3">
        <f>IF(OR(Data!AF198="", Data!$H198="", $G198=""), 0, ((Data!AF198*Data!$H198*$G198)/2000) * IF(AND(AE$5="Particulate", ISNUMBER(Data!$O198)), (1-Data!$O198), 1) * IF(AND($K$3="Yes", ISNUMBER(Data!$Q198)), (1-Data!$Q198), 1))</f>
        <v>0</v>
      </c>
      <c r="AF198" s="3">
        <f>IF(OR(Data!AG198="", Data!$H198="", $G198=""), 0, ((Data!AG198*Data!$H198*$G198)/2000) * IF(AND(AF$5="Particulate", ISNUMBER(Data!$O198)), (1-Data!$O198), 1) * IF(AND($K$3="Yes", ISNUMBER(Data!$Q198)), (1-Data!$Q198), 1))</f>
        <v>0</v>
      </c>
      <c r="AG198" s="3">
        <f>IF(OR(Data!AH198="", Data!$H198="", $G198=""), 0, ((Data!AH198*Data!$H198*$G198)/2000) * IF(AND(AG$5="Particulate", ISNUMBER(Data!$O198)), (1-Data!$O198), 1) * IF(AND($K$3="Yes", ISNUMBER(Data!$Q198)), (1-Data!$Q198), 1))</f>
        <v>0</v>
      </c>
      <c r="AH198" s="3">
        <f>IF(OR(Data!AI198="", Data!$H198="", $G198=""), 0, ((Data!AI198*Data!$H198*$G198)/2000) * IF(AND(AH$5="Particulate", ISNUMBER(Data!$O198)), (1-Data!$O198), 1) * IF(AND($K$3="Yes", ISNUMBER(Data!$Q198)), (1-Data!$Q198), 1))</f>
        <v>0</v>
      </c>
      <c r="AI198" s="3">
        <f>IF(OR(Data!AJ198="", Data!$H198="", $G198=""), 0, ((Data!AJ198*Data!$H198*$G198)/2000) * IF(AND(AI$5="Particulate", ISNUMBER(Data!$O198)), (1-Data!$O198), 1) * IF(AND($K$3="Yes", ISNUMBER(Data!$Q198)), (1-Data!$Q198), 1))</f>
        <v>0</v>
      </c>
      <c r="AJ198" s="3">
        <f>IF(OR(Data!AK198="", Data!$H198="", $G198=""), 0, ((Data!AK198*Data!$H198*$G198)/2000) * IF(AND(AJ$5="Particulate", ISNUMBER(Data!$O198)), (1-Data!$O198), 1) * IF(AND($K$3="Yes", ISNUMBER(Data!$Q198)), (1-Data!$Q198), 1))</f>
        <v>0</v>
      </c>
      <c r="AK198" s="3">
        <f>IF(OR(Data!AL198="", Data!$H198="", $G198=""), 0, ((Data!AL198*Data!$H198*$G198)/2000) * IF(AND(AK$5="Particulate", ISNUMBER(Data!$O198)), (1-Data!$O198), 1) * IF(AND($K$3="Yes", ISNUMBER(Data!$Q198)), (1-Data!$Q198), 1))</f>
        <v>0</v>
      </c>
      <c r="AL198" s="3">
        <f>IF(OR(Data!AM198="", Data!$H198="", $G198=""), 0, ((Data!AM198*Data!$H198*$G198)/2000) * IF(AND(AL$5="Particulate", ISNUMBER(Data!$O198)), (1-Data!$O198), 1) * IF(AND($K$3="Yes", ISNUMBER(Data!$Q198)), (1-Data!$Q198), 1))</f>
        <v>0</v>
      </c>
      <c r="AM198" s="3">
        <f>IF(OR(Data!AN198="", Data!$H198="", $G198=""), 0, ((Data!AN198*Data!$H198*$G198)/2000) * IF(AND(AM$5="Particulate", ISNUMBER(Data!$O198)), (1-Data!$O198), 1) * IF(AND($K$3="Yes", ISNUMBER(Data!$Q198)), (1-Data!$Q198), 1))</f>
        <v>0</v>
      </c>
      <c r="AN198" s="3">
        <f>IF(OR(Data!AO198="", Data!$H198="", $G198=""), 0, ((Data!AO198*Data!$H198*$G198)/2000) * IF(AND(AN$5="Particulate", ISNUMBER(Data!$O198)), (1-Data!$O198), 1) * IF(AND($K$3="Yes", ISNUMBER(Data!$Q198)), (1-Data!$Q198), 1))</f>
        <v>0</v>
      </c>
      <c r="AO198" s="3">
        <f>IF(OR(Data!AP198="", Data!$H198="", $G198=""), 0, ((Data!AP198*Data!$H198*$G198)/2000) * IF(AND(AO$5="Particulate", ISNUMBER(Data!$O198)), (1-Data!$O198), 1) * IF(AND($K$3="Yes", ISNUMBER(Data!$Q198)), (1-Data!$Q198), 1))</f>
        <v>0</v>
      </c>
      <c r="AP198" s="3">
        <f>IF(OR(Data!AQ198="", Data!$H198="", $G198=""), 0, ((Data!AQ198*Data!$H198*$G198)/2000) * IF(AND(AP$5="Particulate", ISNUMBER(Data!$O198)), (1-Data!$O198), 1) * IF(AND($K$3="Yes", ISNUMBER(Data!$Q198)), (1-Data!$Q198), 1))</f>
        <v>0</v>
      </c>
      <c r="AQ198" s="3">
        <f>IF(OR(Data!AR198="", Data!$H198="", $G198=""), 0, ((Data!AR198*Data!$H198*$G198)/2000) * IF(AND(AQ$5="Particulate", ISNUMBER(Data!$O198)), (1-Data!$O198), 1) * IF(AND($K$3="Yes", ISNUMBER(Data!$Q198)), (1-Data!$Q198), 1))</f>
        <v>0</v>
      </c>
      <c r="AR198" s="3">
        <f>IF(OR(Data!AS198="", Data!$H198="", $G198=""), 0, ((Data!AS198*Data!$H198*$G198)/2000) * IF(AND(AR$5="Particulate", ISNUMBER(Data!$O198)), (1-Data!$O198), 1) * IF(AND($K$3="Yes", ISNUMBER(Data!$Q198)), (1-Data!$Q198), 1))</f>
        <v>0</v>
      </c>
      <c r="AS198" s="3">
        <f>IF(OR(Data!AT198="", Data!$H198="", $G198=""), 0, ((Data!AT198*Data!$H198*$G198)/2000) * IF(AND(AS$5="Particulate", ISNUMBER(Data!$O198)), (1-Data!$O198), 1) * IF(AND($K$3="Yes", ISNUMBER(Data!$Q198)), (1-Data!$Q198), 1))</f>
        <v>0</v>
      </c>
      <c r="AT198" s="3">
        <f>IF(OR(Data!AU198="", Data!$H198="", $G198=""), 0, ((Data!AU198*Data!$H198*$G198)/2000) * IF(AND(AT$5="Particulate", ISNUMBER(Data!$O198)), (1-Data!$O198), 1) * IF(AND($K$3="Yes", ISNUMBER(Data!$Q198)), (1-Data!$Q198), 1))</f>
        <v>0</v>
      </c>
      <c r="AU198" s="3">
        <f>IF(OR(Data!AV198="", Data!$H198="", $G198=""), 0, ((Data!AV198*Data!$H198*$G198)/2000) * IF(AND(AU$5="Particulate", ISNUMBER(Data!$O198)), (1-Data!$O198), 1) * IF(AND($K$3="Yes", ISNUMBER(Data!$Q198)), (1-Data!$Q198), 1))</f>
        <v>0</v>
      </c>
      <c r="AV198" s="3">
        <f>IF(OR(Data!AW198="", Data!$H198="", $G198=""), 0, ((Data!AW198*Data!$H198*$G198)/2000) * IF(AND(AV$5="Particulate", ISNUMBER(Data!$O198)), (1-Data!$O198), 1) * IF(AND($K$3="Yes", ISNUMBER(Data!$Q198)), (1-Data!$Q198), 1))</f>
        <v>0</v>
      </c>
      <c r="AW198" s="3">
        <f>IF(OR(Data!AX198="", Data!$H198="", $G198=""), 0, ((Data!AX198*Data!$H198*$G198)/2000) * IF(AND(AW$5="Particulate", ISNUMBER(Data!$O198)), (1-Data!$O198), 1) * IF(AND($K$3="Yes", ISNUMBER(Data!$Q198)), (1-Data!$Q198), 1))</f>
        <v>0</v>
      </c>
      <c r="AX198" s="3">
        <f>IF(OR(Data!AY198="", Data!$H198="", $G198=""), 0, ((Data!AY198*Data!$H198*$G198)/2000) * IF(AND(AX$5="Particulate", ISNUMBER(Data!$O198)), (1-Data!$O198), 1) * IF(AND($K$3="Yes", ISNUMBER(Data!$Q198)), (1-Data!$Q198), 1))</f>
        <v>0</v>
      </c>
      <c r="AY198" s="3">
        <f>IF(OR(Data!AZ198="", Data!$H198="", $G198=""), 0, ((Data!AZ198*Data!$H198*$G198)/2000) * IF(AND(AY$5="Particulate", ISNUMBER(Data!$O198)), (1-Data!$O198), 1) * IF(AND($K$3="Yes", ISNUMBER(Data!$Q198)), (1-Data!$Q198), 1))</f>
        <v>0</v>
      </c>
      <c r="AZ198" s="3">
        <f>IF(OR(Data!BA198="", Data!$H198="", $G198=""), 0, ((Data!BA198*Data!$H198*$G198)/2000) * IF(AND(AZ$5="Particulate", ISNUMBER(Data!$O198)), (1-Data!$O198), 1) * IF(AND($K$3="Yes", ISNUMBER(Data!$Q198)), (1-Data!$Q198), 1))</f>
        <v>0</v>
      </c>
      <c r="BA198" s="3">
        <f>IF(OR(Data!BB198="", Data!$H198="", $G198=""), 0, ((Data!BB198*Data!$H198*$G198)/2000) * IF(AND(BA$5="Particulate", ISNUMBER(Data!$O198)), (1-Data!$O198), 1) * IF(AND($K$3="Yes", ISNUMBER(Data!$Q198)), (1-Data!$Q198), 1))</f>
        <v>0</v>
      </c>
      <c r="BB198" s="3">
        <f>IF(OR(Data!BC198="", Data!$H198="", $G198=""), 0, ((Data!BC198*Data!$H198*$G198)/2000) * IF(AND(BB$5="Particulate", ISNUMBER(Data!$O198)), (1-Data!$O198), 1) * IF(AND($K$3="Yes", ISNUMBER(Data!$Q198)), (1-Data!$Q198), 1))</f>
        <v>0</v>
      </c>
      <c r="BC198" s="3">
        <f>IF(OR(Data!BD198="", Data!$H198="", $G198=""), 0, ((Data!BD198*Data!$H198*$G198)/2000) * IF(AND(BC$5="Particulate", ISNUMBER(Data!$O198)), (1-Data!$O198), 1) * IF(AND($K$3="Yes", ISNUMBER(Data!$Q198)), (1-Data!$Q198), 1))</f>
        <v>0</v>
      </c>
      <c r="BD198" s="3">
        <f>IF(OR(Data!BE198="", Data!$H198="", $G198=""), 0, ((Data!BE198*Data!$H198*$G198)/2000) * IF(AND(BD$5="Particulate", ISNUMBER(Data!$O198)), (1-Data!$O198), 1) * IF(AND($K$3="Yes", ISNUMBER(Data!$Q198)), (1-Data!$Q198), 1))</f>
        <v>0</v>
      </c>
      <c r="BE198" s="3">
        <f>IF(OR(Data!BF198="", Data!$H198="", $G198=""), 0, ((Data!BF198*Data!$H198*$G198)/2000) * IF(AND(BE$5="Particulate", ISNUMBER(Data!$O198)), (1-Data!$O198), 1) * IF(AND($K$3="Yes", ISNUMBER(Data!$Q198)), (1-Data!$Q198), 1))</f>
        <v>0</v>
      </c>
      <c r="BF198" s="3">
        <f>IF(OR(Data!BG198="", Data!$H198="", $G198=""), 0, ((Data!BG198*Data!$H198*$G198)/2000) * IF(AND(BF$5="Particulate", ISNUMBER(Data!$O198)), (1-Data!$O198), 1) * IF(AND($K$3="Yes", ISNUMBER(Data!$Q198)), (1-Data!$Q198), 1))</f>
        <v>0</v>
      </c>
      <c r="BG198" s="3">
        <f>IF(OR(Data!BH198="", Data!$H198="", $G198=""), 0, ((Data!BH198*Data!$H198*$G198)/2000) * IF(AND(BG$5="Particulate", ISNUMBER(Data!$O198)), (1-Data!$O198), 1) * IF(AND($K$3="Yes", ISNUMBER(Data!$Q198)), (1-Data!$Q198), 1))</f>
        <v>0</v>
      </c>
      <c r="BH198" s="3">
        <f>IF(OR(Data!BI198="", Data!$H198="", $G198=""), 0, ((Data!BI198*Data!$H198*$G198)/2000) * IF(AND(BH$5="Particulate", ISNUMBER(Data!$O198)), (1-Data!$O198), 1) * IF(AND($K$3="Yes", ISNUMBER(Data!$Q198)), (1-Data!$Q198), 1))</f>
        <v>0</v>
      </c>
      <c r="BI198" s="3">
        <f>IF(OR(Data!BJ198="", Data!$H198="", $G198=""), 0, ((Data!BJ198*Data!$H198*$G198)/2000) * IF(AND(BI$5="Particulate", ISNUMBER(Data!$O198)), (1-Data!$O198), 1) * IF(AND($K$3="Yes", ISNUMBER(Data!$Q198)), (1-Data!$Q198), 1))</f>
        <v>0</v>
      </c>
      <c r="BJ198" s="3">
        <f>IF(OR(Data!BK198="", Data!$H198="", $G198=""), 0, ((Data!BK198*Data!$H198*$G198)/2000) * IF(AND(BJ$5="Particulate", ISNUMBER(Data!$O198)), (1-Data!$O198), 1) * IF(AND($K$3="Yes", ISNUMBER(Data!$Q198)), (1-Data!$Q198), 1))</f>
        <v>0</v>
      </c>
      <c r="BK198" s="3">
        <f>IF(OR(Data!BL198="", Data!$H198="", $G198=""), 0, ((Data!BL198*Data!$H198*$G198)/2000) * IF(AND(BK$5="Particulate", ISNUMBER(Data!$O198)), (1-Data!$O198), 1) * IF(AND($K$3="Yes", ISNUMBER(Data!$Q198)), (1-Data!$Q198), 1))</f>
        <v>0</v>
      </c>
      <c r="BL198" s="3">
        <f>IF(OR(Data!BM198="", Data!$H198="", $G198=""), 0, ((Data!BM198*Data!$H198*$G198)/2000) * IF(AND(BL$5="Particulate", ISNUMBER(Data!$O198)), (1-Data!$O198), 1) * IF(AND($K$3="Yes", ISNUMBER(Data!$Q198)), (1-Data!$Q198), 1))</f>
        <v>0</v>
      </c>
      <c r="BM198" s="3">
        <f>IF(OR(Data!BN198="", Data!$H198="", $G198=""), 0, ((Data!BN198*Data!$H198*$G198)/2000) * IF(AND(BM$5="Particulate", ISNUMBER(Data!$O198)), (1-Data!$O198), 1) * IF(AND($K$3="Yes", ISNUMBER(Data!$Q198)), (1-Data!$Q198), 1))</f>
        <v>0</v>
      </c>
      <c r="BN198" s="3">
        <f>IF(OR(Data!BO198="", Data!$H198="", $G198=""), 0, ((Data!BO198*Data!$H198*$G198)/2000) * IF(AND(BN$5="Particulate", ISNUMBER(Data!$O198)), (1-Data!$O198), 1) * IF(AND($K$3="Yes", ISNUMBER(Data!$Q198)), (1-Data!$Q198), 1))</f>
        <v>0</v>
      </c>
      <c r="BO198" s="3">
        <f>IF(OR(Data!BP198="", Data!$H198="", $G198=""), 0, ((Data!BP198*Data!$H198*$G198)/2000) * IF(AND(BO$5="Particulate", ISNUMBER(Data!$O198)), (1-Data!$O198), 1) * IF(AND($K$3="Yes", ISNUMBER(Data!$Q198)), (1-Data!$Q198), 1))</f>
        <v>0</v>
      </c>
      <c r="BP198" s="3">
        <f>IF(OR(Data!BQ198="", Data!$H198="", $G198=""), 0, ((Data!BQ198*Data!$H198*$G198)/2000) * IF(AND(BP$5="Particulate", ISNUMBER(Data!$O198)), (1-Data!$O198), 1) * IF(AND($K$3="Yes", ISNUMBER(Data!$Q198)), (1-Data!$Q198), 1))</f>
        <v>0</v>
      </c>
      <c r="BQ198" s="3">
        <f>IF(OR(Data!BR198="", Data!$H198="", $G198=""), 0, ((Data!BR198*Data!$H198*$G198)/2000) * IF(AND(BQ$5="Particulate", ISNUMBER(Data!$O198)), (1-Data!$O198), 1) * IF(AND($K$3="Yes", ISNUMBER(Data!$Q198)), (1-Data!$Q198), 1))</f>
        <v>0</v>
      </c>
      <c r="BR198" s="3">
        <f>IF(OR(Data!BS198="", Data!$H198="", $G198=""), 0, ((Data!BS198*Data!$H198*$G198)/2000) * IF(AND(BR$5="Particulate", ISNUMBER(Data!$O198)), (1-Data!$O198), 1) * IF(AND($K$3="Yes", ISNUMBER(Data!$Q198)), (1-Data!$Q198), 1))</f>
        <v>0</v>
      </c>
      <c r="BS198" s="3">
        <f>IF(OR(Data!BT198="", Data!$H198="", $G198=""), 0, ((Data!BT198*Data!$H198*$G198)/2000) * IF(AND(BS$5="Particulate", ISNUMBER(Data!$O198)), (1-Data!$O198), 1) * IF(AND($K$3="Yes", ISNUMBER(Data!$Q198)), (1-Data!$Q198), 1))</f>
        <v>0</v>
      </c>
      <c r="BT198" s="3">
        <f>IF(OR(Data!BU198="", Data!$H198="", $G198=""), 0, ((Data!BU198*Data!$H198*$G198)/2000) * IF(AND(BT$5="Particulate", ISNUMBER(Data!$O198)), (1-Data!$O198), 1) * IF(AND($K$3="Yes", ISNUMBER(Data!$Q198)), (1-Data!$Q198), 1))</f>
        <v>0</v>
      </c>
      <c r="BU198" s="3">
        <f>IF(OR(Data!BV198="", Data!$H198="", $G198=""), 0, ((Data!BV198*Data!$H198*$G198)/2000) * IF(AND(BU$5="Particulate", ISNUMBER(Data!$O198)), (1-Data!$O198), 1) * IF(AND($K$3="Yes", ISNUMBER(Data!$Q198)), (1-Data!$Q198), 1))</f>
        <v>0</v>
      </c>
      <c r="BV198" s="3">
        <f>IF(OR(Data!BW198="", Data!$H198="", $G198=""), 0, ((Data!BW198*Data!$H198*$G198)/2000) * IF(AND(BV$5="Particulate", ISNUMBER(Data!$O198)), (1-Data!$O198), 1) * IF(AND($K$3="Yes", ISNUMBER(Data!$Q198)), (1-Data!$Q198), 1))</f>
        <v>0</v>
      </c>
      <c r="BW198" s="3">
        <f>IF(OR(Data!BX198="", Data!$H198="", $G198=""), 0, ((Data!BX198*Data!$H198*$G198)/2000) * IF(AND(BW$5="Particulate", ISNUMBER(Data!$O198)), (1-Data!$O198), 1) * IF(AND($K$3="Yes", ISNUMBER(Data!$Q198)), (1-Data!$Q198), 1))</f>
        <v>0</v>
      </c>
      <c r="BX198" s="3">
        <f>IF(OR(Data!BY198="", Data!$H198="", $G198=""), 0, ((Data!BY198*Data!$H198*$G198)/2000) * IF(AND(BX$5="Particulate", ISNUMBER(Data!$O198)), (1-Data!$O198), 1) * IF(AND($K$3="Yes", ISNUMBER(Data!$Q198)), (1-Data!$Q198), 1))</f>
        <v>0</v>
      </c>
      <c r="BY198" s="3">
        <f>IF(OR(Data!BZ198="", Data!$H198="", $G198=""), 0, ((Data!BZ198*Data!$H198*$G198)/2000) * IF(AND(BY$5="Particulate", ISNUMBER(Data!$O198)), (1-Data!$O198), 1) * IF(AND($K$3="Yes", ISNUMBER(Data!$Q198)), (1-Data!$Q198), 1))</f>
        <v>0</v>
      </c>
      <c r="BZ198" s="3">
        <f>IF(OR(Data!CA198="", Data!$H198="", $G198=""), 0, ((Data!CA198*Data!$H198*$G198)/2000) * IF(AND(BZ$5="Particulate", ISNUMBER(Data!$O198)), (1-Data!$O198), 1) * IF(AND($K$3="Yes", ISNUMBER(Data!$Q198)), (1-Data!$Q198), 1))</f>
        <v>0</v>
      </c>
    </row>
    <row r="199" spans="1:78" x14ac:dyDescent="0.25">
      <c r="A199" s="347">
        <f>Data!A199</f>
        <v>191</v>
      </c>
      <c r="B199" s="108">
        <f>Data!B199</f>
        <v>0</v>
      </c>
      <c r="C199" s="108">
        <f>Data!C199</f>
        <v>0</v>
      </c>
      <c r="D199" s="108">
        <f>Data!D199</f>
        <v>0</v>
      </c>
      <c r="E199" s="108">
        <f>Data!E199</f>
        <v>0</v>
      </c>
      <c r="F199" s="108">
        <f>Data!F199</f>
        <v>0</v>
      </c>
      <c r="G199" s="189"/>
      <c r="Q199" s="365">
        <f>IF(ISNUMBER(Data!$K199), (Data!$K199*$G199)/2000, IF(AND(ISNUMBER(Data!$H199), ISNUMBER(Data!$I199)), (Data!$H199*Data!$I199*$G199)/2000, 0))</f>
        <v>0</v>
      </c>
      <c r="R199" s="17">
        <f>IF(ISNUMBER(Data!$L199), (Data!$L199*$G199)/2000, IF(AND(ISNUMBER(Data!$H199), ISNUMBER(Data!$J199)), (Data!$H199*Data!$J199*$G199)/2000, 0)) * IF(ISNUMBER(Data!$O199), 1-Data!$O199, 1) * IF(AND($K$3="yes",ISNUMBER(Data!$Q199)),(1-Data!$Q199),1)</f>
        <v>0</v>
      </c>
      <c r="S199" s="3">
        <f>IF(OR(Data!T199="", Data!$H199="", $G199=""), 0, ((Data!T199*Data!$H199*$G199)/2000) * IF(AND(S$5="Particulate", ISNUMBER(Data!$O199)), (1-Data!$O199), 1) * IF(AND($K$3="Yes", ISNUMBER(Data!$Q199)), (1-Data!$Q199), 1))</f>
        <v>0</v>
      </c>
      <c r="T199" s="3">
        <f>IF(OR(Data!U199="", Data!$H199="", $G199=""), 0, ((Data!U199*Data!$H199*$G199)/2000) * IF(AND(T$5="Particulate", ISNUMBER(Data!$O199)), (1-Data!$O199), 1) * IF(AND($K$3="Yes", ISNUMBER(Data!$Q199)), (1-Data!$Q199), 1))</f>
        <v>0</v>
      </c>
      <c r="U199" s="3">
        <f>IF(OR(Data!V199="", Data!$H199="", $G199=""), 0, ((Data!V199*Data!$H199*$G199)/2000) * IF(AND(U$5="Particulate", ISNUMBER(Data!$O199)), (1-Data!$O199), 1) * IF(AND($K$3="Yes", ISNUMBER(Data!$Q199)), (1-Data!$Q199), 1))</f>
        <v>0</v>
      </c>
      <c r="V199" s="3">
        <f>IF(OR(Data!W199="", Data!$H199="", $G199=""), 0, ((Data!W199*Data!$H199*$G199)/2000) * IF(AND(V$5="Particulate", ISNUMBER(Data!$O199)), (1-Data!$O199), 1) * IF(AND($K$3="Yes", ISNUMBER(Data!$Q199)), (1-Data!$Q199), 1))</f>
        <v>0</v>
      </c>
      <c r="W199" s="3">
        <f>IF(OR(Data!X199="", Data!$H199="", $G199=""), 0, ((Data!X199*Data!$H199*$G199)/2000) * IF(AND(W$5="Particulate", ISNUMBER(Data!$O199)), (1-Data!$O199), 1) * IF(AND($K$3="Yes", ISNUMBER(Data!$Q199)), (1-Data!$Q199), 1))</f>
        <v>0</v>
      </c>
      <c r="X199" s="3">
        <f>IF(OR(Data!Y199="", Data!$H199="", $G199=""), 0, ((Data!Y199*Data!$H199*$G199)/2000) * IF(AND(X$5="Particulate", ISNUMBER(Data!$O199)), (1-Data!$O199), 1) * IF(AND($K$3="Yes", ISNUMBER(Data!$Q199)), (1-Data!$Q199), 1))</f>
        <v>0</v>
      </c>
      <c r="Y199" s="3">
        <f>IF(OR(Data!Z199="", Data!$H199="", $G199=""), 0, ((Data!Z199*Data!$H199*$G199)/2000) * IF(AND(Y$5="Particulate", ISNUMBER(Data!$O199)), (1-Data!$O199), 1) * IF(AND($K$3="Yes", ISNUMBER(Data!$Q199)), (1-Data!$Q199), 1))</f>
        <v>0</v>
      </c>
      <c r="Z199" s="3">
        <f>IF(OR(Data!AA199="", Data!$H199="", $G199=""), 0, ((Data!AA199*Data!$H199*$G199)/2000) * IF(AND(Z$5="Particulate", ISNUMBER(Data!$O199)), (1-Data!$O199), 1) * IF(AND($K$3="Yes", ISNUMBER(Data!$Q199)), (1-Data!$Q199), 1))</f>
        <v>0</v>
      </c>
      <c r="AA199" s="3">
        <f>IF(OR(Data!AB199="", Data!$H199="", $G199=""), 0, ((Data!AB199*Data!$H199*$G199)/2000) * IF(AND(AA$5="Particulate", ISNUMBER(Data!$O199)), (1-Data!$O199), 1) * IF(AND($K$3="Yes", ISNUMBER(Data!$Q199)), (1-Data!$Q199), 1))</f>
        <v>0</v>
      </c>
      <c r="AB199" s="3">
        <f>IF(OR(Data!AC199="", Data!$H199="", $G199=""), 0, ((Data!AC199*Data!$H199*$G199)/2000) * IF(AND(AB$5="Particulate", ISNUMBER(Data!$O199)), (1-Data!$O199), 1) * IF(AND($K$3="Yes", ISNUMBER(Data!$Q199)), (1-Data!$Q199), 1))</f>
        <v>0</v>
      </c>
      <c r="AC199" s="3">
        <f>IF(OR(Data!AD199="", Data!$H199="", $G199=""), 0, ((Data!AD199*Data!$H199*$G199)/2000) * IF(AND(AC$5="Particulate", ISNUMBER(Data!$O199)), (1-Data!$O199), 1) * IF(AND($K$3="Yes", ISNUMBER(Data!$Q199)), (1-Data!$Q199), 1))</f>
        <v>0</v>
      </c>
      <c r="AD199" s="3">
        <f>IF(OR(Data!AE199="", Data!$H199="", $G199=""), 0, ((Data!AE199*Data!$H199*$G199)/2000) * IF(AND(AD$5="Particulate", ISNUMBER(Data!$O199)), (1-Data!$O199), 1) * IF(AND($K$3="Yes", ISNUMBER(Data!$Q199)), (1-Data!$Q199), 1))</f>
        <v>0</v>
      </c>
      <c r="AE199" s="3">
        <f>IF(OR(Data!AF199="", Data!$H199="", $G199=""), 0, ((Data!AF199*Data!$H199*$G199)/2000) * IF(AND(AE$5="Particulate", ISNUMBER(Data!$O199)), (1-Data!$O199), 1) * IF(AND($K$3="Yes", ISNUMBER(Data!$Q199)), (1-Data!$Q199), 1))</f>
        <v>0</v>
      </c>
      <c r="AF199" s="3">
        <f>IF(OR(Data!AG199="", Data!$H199="", $G199=""), 0, ((Data!AG199*Data!$H199*$G199)/2000) * IF(AND(AF$5="Particulate", ISNUMBER(Data!$O199)), (1-Data!$O199), 1) * IF(AND($K$3="Yes", ISNUMBER(Data!$Q199)), (1-Data!$Q199), 1))</f>
        <v>0</v>
      </c>
      <c r="AG199" s="3">
        <f>IF(OR(Data!AH199="", Data!$H199="", $G199=""), 0, ((Data!AH199*Data!$H199*$G199)/2000) * IF(AND(AG$5="Particulate", ISNUMBER(Data!$O199)), (1-Data!$O199), 1) * IF(AND($K$3="Yes", ISNUMBER(Data!$Q199)), (1-Data!$Q199), 1))</f>
        <v>0</v>
      </c>
      <c r="AH199" s="3">
        <f>IF(OR(Data!AI199="", Data!$H199="", $G199=""), 0, ((Data!AI199*Data!$H199*$G199)/2000) * IF(AND(AH$5="Particulate", ISNUMBER(Data!$O199)), (1-Data!$O199), 1) * IF(AND($K$3="Yes", ISNUMBER(Data!$Q199)), (1-Data!$Q199), 1))</f>
        <v>0</v>
      </c>
      <c r="AI199" s="3">
        <f>IF(OR(Data!AJ199="", Data!$H199="", $G199=""), 0, ((Data!AJ199*Data!$H199*$G199)/2000) * IF(AND(AI$5="Particulate", ISNUMBER(Data!$O199)), (1-Data!$O199), 1) * IF(AND($K$3="Yes", ISNUMBER(Data!$Q199)), (1-Data!$Q199), 1))</f>
        <v>0</v>
      </c>
      <c r="AJ199" s="3">
        <f>IF(OR(Data!AK199="", Data!$H199="", $G199=""), 0, ((Data!AK199*Data!$H199*$G199)/2000) * IF(AND(AJ$5="Particulate", ISNUMBER(Data!$O199)), (1-Data!$O199), 1) * IF(AND($K$3="Yes", ISNUMBER(Data!$Q199)), (1-Data!$Q199), 1))</f>
        <v>0</v>
      </c>
      <c r="AK199" s="3">
        <f>IF(OR(Data!AL199="", Data!$H199="", $G199=""), 0, ((Data!AL199*Data!$H199*$G199)/2000) * IF(AND(AK$5="Particulate", ISNUMBER(Data!$O199)), (1-Data!$O199), 1) * IF(AND($K$3="Yes", ISNUMBER(Data!$Q199)), (1-Data!$Q199), 1))</f>
        <v>0</v>
      </c>
      <c r="AL199" s="3">
        <f>IF(OR(Data!AM199="", Data!$H199="", $G199=""), 0, ((Data!AM199*Data!$H199*$G199)/2000) * IF(AND(AL$5="Particulate", ISNUMBER(Data!$O199)), (1-Data!$O199), 1) * IF(AND($K$3="Yes", ISNUMBER(Data!$Q199)), (1-Data!$Q199), 1))</f>
        <v>0</v>
      </c>
      <c r="AM199" s="3">
        <f>IF(OR(Data!AN199="", Data!$H199="", $G199=""), 0, ((Data!AN199*Data!$H199*$G199)/2000) * IF(AND(AM$5="Particulate", ISNUMBER(Data!$O199)), (1-Data!$O199), 1) * IF(AND($K$3="Yes", ISNUMBER(Data!$Q199)), (1-Data!$Q199), 1))</f>
        <v>0</v>
      </c>
      <c r="AN199" s="3">
        <f>IF(OR(Data!AO199="", Data!$H199="", $G199=""), 0, ((Data!AO199*Data!$H199*$G199)/2000) * IF(AND(AN$5="Particulate", ISNUMBER(Data!$O199)), (1-Data!$O199), 1) * IF(AND($K$3="Yes", ISNUMBER(Data!$Q199)), (1-Data!$Q199), 1))</f>
        <v>0</v>
      </c>
      <c r="AO199" s="3">
        <f>IF(OR(Data!AP199="", Data!$H199="", $G199=""), 0, ((Data!AP199*Data!$H199*$G199)/2000) * IF(AND(AO$5="Particulate", ISNUMBER(Data!$O199)), (1-Data!$O199), 1) * IF(AND($K$3="Yes", ISNUMBER(Data!$Q199)), (1-Data!$Q199), 1))</f>
        <v>0</v>
      </c>
      <c r="AP199" s="3">
        <f>IF(OR(Data!AQ199="", Data!$H199="", $G199=""), 0, ((Data!AQ199*Data!$H199*$G199)/2000) * IF(AND(AP$5="Particulate", ISNUMBER(Data!$O199)), (1-Data!$O199), 1) * IF(AND($K$3="Yes", ISNUMBER(Data!$Q199)), (1-Data!$Q199), 1))</f>
        <v>0</v>
      </c>
      <c r="AQ199" s="3">
        <f>IF(OR(Data!AR199="", Data!$H199="", $G199=""), 0, ((Data!AR199*Data!$H199*$G199)/2000) * IF(AND(AQ$5="Particulate", ISNUMBER(Data!$O199)), (1-Data!$O199), 1) * IF(AND($K$3="Yes", ISNUMBER(Data!$Q199)), (1-Data!$Q199), 1))</f>
        <v>0</v>
      </c>
      <c r="AR199" s="3">
        <f>IF(OR(Data!AS199="", Data!$H199="", $G199=""), 0, ((Data!AS199*Data!$H199*$G199)/2000) * IF(AND(AR$5="Particulate", ISNUMBER(Data!$O199)), (1-Data!$O199), 1) * IF(AND($K$3="Yes", ISNUMBER(Data!$Q199)), (1-Data!$Q199), 1))</f>
        <v>0</v>
      </c>
      <c r="AS199" s="3">
        <f>IF(OR(Data!AT199="", Data!$H199="", $G199=""), 0, ((Data!AT199*Data!$H199*$G199)/2000) * IF(AND(AS$5="Particulate", ISNUMBER(Data!$O199)), (1-Data!$O199), 1) * IF(AND($K$3="Yes", ISNUMBER(Data!$Q199)), (1-Data!$Q199), 1))</f>
        <v>0</v>
      </c>
      <c r="AT199" s="3">
        <f>IF(OR(Data!AU199="", Data!$H199="", $G199=""), 0, ((Data!AU199*Data!$H199*$G199)/2000) * IF(AND(AT$5="Particulate", ISNUMBER(Data!$O199)), (1-Data!$O199), 1) * IF(AND($K$3="Yes", ISNUMBER(Data!$Q199)), (1-Data!$Q199), 1))</f>
        <v>0</v>
      </c>
      <c r="AU199" s="3">
        <f>IF(OR(Data!AV199="", Data!$H199="", $G199=""), 0, ((Data!AV199*Data!$H199*$G199)/2000) * IF(AND(AU$5="Particulate", ISNUMBER(Data!$O199)), (1-Data!$O199), 1) * IF(AND($K$3="Yes", ISNUMBER(Data!$Q199)), (1-Data!$Q199), 1))</f>
        <v>0</v>
      </c>
      <c r="AV199" s="3">
        <f>IF(OR(Data!AW199="", Data!$H199="", $G199=""), 0, ((Data!AW199*Data!$H199*$G199)/2000) * IF(AND(AV$5="Particulate", ISNUMBER(Data!$O199)), (1-Data!$O199), 1) * IF(AND($K$3="Yes", ISNUMBER(Data!$Q199)), (1-Data!$Q199), 1))</f>
        <v>0</v>
      </c>
      <c r="AW199" s="3">
        <f>IF(OR(Data!AX199="", Data!$H199="", $G199=""), 0, ((Data!AX199*Data!$H199*$G199)/2000) * IF(AND(AW$5="Particulate", ISNUMBER(Data!$O199)), (1-Data!$O199), 1) * IF(AND($K$3="Yes", ISNUMBER(Data!$Q199)), (1-Data!$Q199), 1))</f>
        <v>0</v>
      </c>
      <c r="AX199" s="3">
        <f>IF(OR(Data!AY199="", Data!$H199="", $G199=""), 0, ((Data!AY199*Data!$H199*$G199)/2000) * IF(AND(AX$5="Particulate", ISNUMBER(Data!$O199)), (1-Data!$O199), 1) * IF(AND($K$3="Yes", ISNUMBER(Data!$Q199)), (1-Data!$Q199), 1))</f>
        <v>0</v>
      </c>
      <c r="AY199" s="3">
        <f>IF(OR(Data!AZ199="", Data!$H199="", $G199=""), 0, ((Data!AZ199*Data!$H199*$G199)/2000) * IF(AND(AY$5="Particulate", ISNUMBER(Data!$O199)), (1-Data!$O199), 1) * IF(AND($K$3="Yes", ISNUMBER(Data!$Q199)), (1-Data!$Q199), 1))</f>
        <v>0</v>
      </c>
      <c r="AZ199" s="3">
        <f>IF(OR(Data!BA199="", Data!$H199="", $G199=""), 0, ((Data!BA199*Data!$H199*$G199)/2000) * IF(AND(AZ$5="Particulate", ISNUMBER(Data!$O199)), (1-Data!$O199), 1) * IF(AND($K$3="Yes", ISNUMBER(Data!$Q199)), (1-Data!$Q199), 1))</f>
        <v>0</v>
      </c>
      <c r="BA199" s="3">
        <f>IF(OR(Data!BB199="", Data!$H199="", $G199=""), 0, ((Data!BB199*Data!$H199*$G199)/2000) * IF(AND(BA$5="Particulate", ISNUMBER(Data!$O199)), (1-Data!$O199), 1) * IF(AND($K$3="Yes", ISNUMBER(Data!$Q199)), (1-Data!$Q199), 1))</f>
        <v>0</v>
      </c>
      <c r="BB199" s="3">
        <f>IF(OR(Data!BC199="", Data!$H199="", $G199=""), 0, ((Data!BC199*Data!$H199*$G199)/2000) * IF(AND(BB$5="Particulate", ISNUMBER(Data!$O199)), (1-Data!$O199), 1) * IF(AND($K$3="Yes", ISNUMBER(Data!$Q199)), (1-Data!$Q199), 1))</f>
        <v>0</v>
      </c>
      <c r="BC199" s="3">
        <f>IF(OR(Data!BD199="", Data!$H199="", $G199=""), 0, ((Data!BD199*Data!$H199*$G199)/2000) * IF(AND(BC$5="Particulate", ISNUMBER(Data!$O199)), (1-Data!$O199), 1) * IF(AND($K$3="Yes", ISNUMBER(Data!$Q199)), (1-Data!$Q199), 1))</f>
        <v>0</v>
      </c>
      <c r="BD199" s="3">
        <f>IF(OR(Data!BE199="", Data!$H199="", $G199=""), 0, ((Data!BE199*Data!$H199*$G199)/2000) * IF(AND(BD$5="Particulate", ISNUMBER(Data!$O199)), (1-Data!$O199), 1) * IF(AND($K$3="Yes", ISNUMBER(Data!$Q199)), (1-Data!$Q199), 1))</f>
        <v>0</v>
      </c>
      <c r="BE199" s="3">
        <f>IF(OR(Data!BF199="", Data!$H199="", $G199=""), 0, ((Data!BF199*Data!$H199*$G199)/2000) * IF(AND(BE$5="Particulate", ISNUMBER(Data!$O199)), (1-Data!$O199), 1) * IF(AND($K$3="Yes", ISNUMBER(Data!$Q199)), (1-Data!$Q199), 1))</f>
        <v>0</v>
      </c>
      <c r="BF199" s="3">
        <f>IF(OR(Data!BG199="", Data!$H199="", $G199=""), 0, ((Data!BG199*Data!$H199*$G199)/2000) * IF(AND(BF$5="Particulate", ISNUMBER(Data!$O199)), (1-Data!$O199), 1) * IF(AND($K$3="Yes", ISNUMBER(Data!$Q199)), (1-Data!$Q199), 1))</f>
        <v>0</v>
      </c>
      <c r="BG199" s="3">
        <f>IF(OR(Data!BH199="", Data!$H199="", $G199=""), 0, ((Data!BH199*Data!$H199*$G199)/2000) * IF(AND(BG$5="Particulate", ISNUMBER(Data!$O199)), (1-Data!$O199), 1) * IF(AND($K$3="Yes", ISNUMBER(Data!$Q199)), (1-Data!$Q199), 1))</f>
        <v>0</v>
      </c>
      <c r="BH199" s="3">
        <f>IF(OR(Data!BI199="", Data!$H199="", $G199=""), 0, ((Data!BI199*Data!$H199*$G199)/2000) * IF(AND(BH$5="Particulate", ISNUMBER(Data!$O199)), (1-Data!$O199), 1) * IF(AND($K$3="Yes", ISNUMBER(Data!$Q199)), (1-Data!$Q199), 1))</f>
        <v>0</v>
      </c>
      <c r="BI199" s="3">
        <f>IF(OR(Data!BJ199="", Data!$H199="", $G199=""), 0, ((Data!BJ199*Data!$H199*$G199)/2000) * IF(AND(BI$5="Particulate", ISNUMBER(Data!$O199)), (1-Data!$O199), 1) * IF(AND($K$3="Yes", ISNUMBER(Data!$Q199)), (1-Data!$Q199), 1))</f>
        <v>0</v>
      </c>
      <c r="BJ199" s="3">
        <f>IF(OR(Data!BK199="", Data!$H199="", $G199=""), 0, ((Data!BK199*Data!$H199*$G199)/2000) * IF(AND(BJ$5="Particulate", ISNUMBER(Data!$O199)), (1-Data!$O199), 1) * IF(AND($K$3="Yes", ISNUMBER(Data!$Q199)), (1-Data!$Q199), 1))</f>
        <v>0</v>
      </c>
      <c r="BK199" s="3">
        <f>IF(OR(Data!BL199="", Data!$H199="", $G199=""), 0, ((Data!BL199*Data!$H199*$G199)/2000) * IF(AND(BK$5="Particulate", ISNUMBER(Data!$O199)), (1-Data!$O199), 1) * IF(AND($K$3="Yes", ISNUMBER(Data!$Q199)), (1-Data!$Q199), 1))</f>
        <v>0</v>
      </c>
      <c r="BL199" s="3">
        <f>IF(OR(Data!BM199="", Data!$H199="", $G199=""), 0, ((Data!BM199*Data!$H199*$G199)/2000) * IF(AND(BL$5="Particulate", ISNUMBER(Data!$O199)), (1-Data!$O199), 1) * IF(AND($K$3="Yes", ISNUMBER(Data!$Q199)), (1-Data!$Q199), 1))</f>
        <v>0</v>
      </c>
      <c r="BM199" s="3">
        <f>IF(OR(Data!BN199="", Data!$H199="", $G199=""), 0, ((Data!BN199*Data!$H199*$G199)/2000) * IF(AND(BM$5="Particulate", ISNUMBER(Data!$O199)), (1-Data!$O199), 1) * IF(AND($K$3="Yes", ISNUMBER(Data!$Q199)), (1-Data!$Q199), 1))</f>
        <v>0</v>
      </c>
      <c r="BN199" s="3">
        <f>IF(OR(Data!BO199="", Data!$H199="", $G199=""), 0, ((Data!BO199*Data!$H199*$G199)/2000) * IF(AND(BN$5="Particulate", ISNUMBER(Data!$O199)), (1-Data!$O199), 1) * IF(AND($K$3="Yes", ISNUMBER(Data!$Q199)), (1-Data!$Q199), 1))</f>
        <v>0</v>
      </c>
      <c r="BO199" s="3">
        <f>IF(OR(Data!BP199="", Data!$H199="", $G199=""), 0, ((Data!BP199*Data!$H199*$G199)/2000) * IF(AND(BO$5="Particulate", ISNUMBER(Data!$O199)), (1-Data!$O199), 1) * IF(AND($K$3="Yes", ISNUMBER(Data!$Q199)), (1-Data!$Q199), 1))</f>
        <v>0</v>
      </c>
      <c r="BP199" s="3">
        <f>IF(OR(Data!BQ199="", Data!$H199="", $G199=""), 0, ((Data!BQ199*Data!$H199*$G199)/2000) * IF(AND(BP$5="Particulate", ISNUMBER(Data!$O199)), (1-Data!$O199), 1) * IF(AND($K$3="Yes", ISNUMBER(Data!$Q199)), (1-Data!$Q199), 1))</f>
        <v>0</v>
      </c>
      <c r="BQ199" s="3">
        <f>IF(OR(Data!BR199="", Data!$H199="", $G199=""), 0, ((Data!BR199*Data!$H199*$G199)/2000) * IF(AND(BQ$5="Particulate", ISNUMBER(Data!$O199)), (1-Data!$O199), 1) * IF(AND($K$3="Yes", ISNUMBER(Data!$Q199)), (1-Data!$Q199), 1))</f>
        <v>0</v>
      </c>
      <c r="BR199" s="3">
        <f>IF(OR(Data!BS199="", Data!$H199="", $G199=""), 0, ((Data!BS199*Data!$H199*$G199)/2000) * IF(AND(BR$5="Particulate", ISNUMBER(Data!$O199)), (1-Data!$O199), 1) * IF(AND($K$3="Yes", ISNUMBER(Data!$Q199)), (1-Data!$Q199), 1))</f>
        <v>0</v>
      </c>
      <c r="BS199" s="3">
        <f>IF(OR(Data!BT199="", Data!$H199="", $G199=""), 0, ((Data!BT199*Data!$H199*$G199)/2000) * IF(AND(BS$5="Particulate", ISNUMBER(Data!$O199)), (1-Data!$O199), 1) * IF(AND($K$3="Yes", ISNUMBER(Data!$Q199)), (1-Data!$Q199), 1))</f>
        <v>0</v>
      </c>
      <c r="BT199" s="3">
        <f>IF(OR(Data!BU199="", Data!$H199="", $G199=""), 0, ((Data!BU199*Data!$H199*$G199)/2000) * IF(AND(BT$5="Particulate", ISNUMBER(Data!$O199)), (1-Data!$O199), 1) * IF(AND($K$3="Yes", ISNUMBER(Data!$Q199)), (1-Data!$Q199), 1))</f>
        <v>0</v>
      </c>
      <c r="BU199" s="3">
        <f>IF(OR(Data!BV199="", Data!$H199="", $G199=""), 0, ((Data!BV199*Data!$H199*$G199)/2000) * IF(AND(BU$5="Particulate", ISNUMBER(Data!$O199)), (1-Data!$O199), 1) * IF(AND($K$3="Yes", ISNUMBER(Data!$Q199)), (1-Data!$Q199), 1))</f>
        <v>0</v>
      </c>
      <c r="BV199" s="3">
        <f>IF(OR(Data!BW199="", Data!$H199="", $G199=""), 0, ((Data!BW199*Data!$H199*$G199)/2000) * IF(AND(BV$5="Particulate", ISNUMBER(Data!$O199)), (1-Data!$O199), 1) * IF(AND($K$3="Yes", ISNUMBER(Data!$Q199)), (1-Data!$Q199), 1))</f>
        <v>0</v>
      </c>
      <c r="BW199" s="3">
        <f>IF(OR(Data!BX199="", Data!$H199="", $G199=""), 0, ((Data!BX199*Data!$H199*$G199)/2000) * IF(AND(BW$5="Particulate", ISNUMBER(Data!$O199)), (1-Data!$O199), 1) * IF(AND($K$3="Yes", ISNUMBER(Data!$Q199)), (1-Data!$Q199), 1))</f>
        <v>0</v>
      </c>
      <c r="BX199" s="3">
        <f>IF(OR(Data!BY199="", Data!$H199="", $G199=""), 0, ((Data!BY199*Data!$H199*$G199)/2000) * IF(AND(BX$5="Particulate", ISNUMBER(Data!$O199)), (1-Data!$O199), 1) * IF(AND($K$3="Yes", ISNUMBER(Data!$Q199)), (1-Data!$Q199), 1))</f>
        <v>0</v>
      </c>
      <c r="BY199" s="3">
        <f>IF(OR(Data!BZ199="", Data!$H199="", $G199=""), 0, ((Data!BZ199*Data!$H199*$G199)/2000) * IF(AND(BY$5="Particulate", ISNUMBER(Data!$O199)), (1-Data!$O199), 1) * IF(AND($K$3="Yes", ISNUMBER(Data!$Q199)), (1-Data!$Q199), 1))</f>
        <v>0</v>
      </c>
      <c r="BZ199" s="3">
        <f>IF(OR(Data!CA199="", Data!$H199="", $G199=""), 0, ((Data!CA199*Data!$H199*$G199)/2000) * IF(AND(BZ$5="Particulate", ISNUMBER(Data!$O199)), (1-Data!$O199), 1) * IF(AND($K$3="Yes", ISNUMBER(Data!$Q199)), (1-Data!$Q199), 1))</f>
        <v>0</v>
      </c>
    </row>
    <row r="200" spans="1:78" x14ac:dyDescent="0.25">
      <c r="A200" s="347">
        <f>Data!A200</f>
        <v>192</v>
      </c>
      <c r="B200" s="108">
        <f>Data!B200</f>
        <v>0</v>
      </c>
      <c r="C200" s="108">
        <f>Data!C200</f>
        <v>0</v>
      </c>
      <c r="D200" s="108">
        <f>Data!D200</f>
        <v>0</v>
      </c>
      <c r="E200" s="108">
        <f>Data!E200</f>
        <v>0</v>
      </c>
      <c r="F200" s="108">
        <f>Data!F200</f>
        <v>0</v>
      </c>
      <c r="G200" s="189"/>
      <c r="Q200" s="365">
        <f>IF(ISNUMBER(Data!$K200), (Data!$K200*$G200)/2000, IF(AND(ISNUMBER(Data!$H200), ISNUMBER(Data!$I200)), (Data!$H200*Data!$I200*$G200)/2000, 0))</f>
        <v>0</v>
      </c>
      <c r="R200" s="17">
        <f>IF(ISNUMBER(Data!$L200), (Data!$L200*$G200)/2000, IF(AND(ISNUMBER(Data!$H200), ISNUMBER(Data!$J200)), (Data!$H200*Data!$J200*$G200)/2000, 0)) * IF(ISNUMBER(Data!$O200), 1-Data!$O200, 1) * IF(AND($K$3="yes",ISNUMBER(Data!$Q200)),(1-Data!$Q200),1)</f>
        <v>0</v>
      </c>
      <c r="S200" s="3">
        <f>IF(OR(Data!T200="", Data!$H200="", $G200=""), 0, ((Data!T200*Data!$H200*$G200)/2000) * IF(AND(S$5="Particulate", ISNUMBER(Data!$O200)), (1-Data!$O200), 1) * IF(AND($K$3="Yes", ISNUMBER(Data!$Q200)), (1-Data!$Q200), 1))</f>
        <v>0</v>
      </c>
      <c r="T200" s="3">
        <f>IF(OR(Data!U200="", Data!$H200="", $G200=""), 0, ((Data!U200*Data!$H200*$G200)/2000) * IF(AND(T$5="Particulate", ISNUMBER(Data!$O200)), (1-Data!$O200), 1) * IF(AND($K$3="Yes", ISNUMBER(Data!$Q200)), (1-Data!$Q200), 1))</f>
        <v>0</v>
      </c>
      <c r="U200" s="3">
        <f>IF(OR(Data!V200="", Data!$H200="", $G200=""), 0, ((Data!V200*Data!$H200*$G200)/2000) * IF(AND(U$5="Particulate", ISNUMBER(Data!$O200)), (1-Data!$O200), 1) * IF(AND($K$3="Yes", ISNUMBER(Data!$Q200)), (1-Data!$Q200), 1))</f>
        <v>0</v>
      </c>
      <c r="V200" s="3">
        <f>IF(OR(Data!W200="", Data!$H200="", $G200=""), 0, ((Data!W200*Data!$H200*$G200)/2000) * IF(AND(V$5="Particulate", ISNUMBER(Data!$O200)), (1-Data!$O200), 1) * IF(AND($K$3="Yes", ISNUMBER(Data!$Q200)), (1-Data!$Q200), 1))</f>
        <v>0</v>
      </c>
      <c r="W200" s="3">
        <f>IF(OR(Data!X200="", Data!$H200="", $G200=""), 0, ((Data!X200*Data!$H200*$G200)/2000) * IF(AND(W$5="Particulate", ISNUMBER(Data!$O200)), (1-Data!$O200), 1) * IF(AND($K$3="Yes", ISNUMBER(Data!$Q200)), (1-Data!$Q200), 1))</f>
        <v>0</v>
      </c>
      <c r="X200" s="3">
        <f>IF(OR(Data!Y200="", Data!$H200="", $G200=""), 0, ((Data!Y200*Data!$H200*$G200)/2000) * IF(AND(X$5="Particulate", ISNUMBER(Data!$O200)), (1-Data!$O200), 1) * IF(AND($K$3="Yes", ISNUMBER(Data!$Q200)), (1-Data!$Q200), 1))</f>
        <v>0</v>
      </c>
      <c r="Y200" s="3">
        <f>IF(OR(Data!Z200="", Data!$H200="", $G200=""), 0, ((Data!Z200*Data!$H200*$G200)/2000) * IF(AND(Y$5="Particulate", ISNUMBER(Data!$O200)), (1-Data!$O200), 1) * IF(AND($K$3="Yes", ISNUMBER(Data!$Q200)), (1-Data!$Q200), 1))</f>
        <v>0</v>
      </c>
      <c r="Z200" s="3">
        <f>IF(OR(Data!AA200="", Data!$H200="", $G200=""), 0, ((Data!AA200*Data!$H200*$G200)/2000) * IF(AND(Z$5="Particulate", ISNUMBER(Data!$O200)), (1-Data!$O200), 1) * IF(AND($K$3="Yes", ISNUMBER(Data!$Q200)), (1-Data!$Q200), 1))</f>
        <v>0</v>
      </c>
      <c r="AA200" s="3">
        <f>IF(OR(Data!AB200="", Data!$H200="", $G200=""), 0, ((Data!AB200*Data!$H200*$G200)/2000) * IF(AND(AA$5="Particulate", ISNUMBER(Data!$O200)), (1-Data!$O200), 1) * IF(AND($K$3="Yes", ISNUMBER(Data!$Q200)), (1-Data!$Q200), 1))</f>
        <v>0</v>
      </c>
      <c r="AB200" s="3">
        <f>IF(OR(Data!AC200="", Data!$H200="", $G200=""), 0, ((Data!AC200*Data!$H200*$G200)/2000) * IF(AND(AB$5="Particulate", ISNUMBER(Data!$O200)), (1-Data!$O200), 1) * IF(AND($K$3="Yes", ISNUMBER(Data!$Q200)), (1-Data!$Q200), 1))</f>
        <v>0</v>
      </c>
      <c r="AC200" s="3">
        <f>IF(OR(Data!AD200="", Data!$H200="", $G200=""), 0, ((Data!AD200*Data!$H200*$G200)/2000) * IF(AND(AC$5="Particulate", ISNUMBER(Data!$O200)), (1-Data!$O200), 1) * IF(AND($K$3="Yes", ISNUMBER(Data!$Q200)), (1-Data!$Q200), 1))</f>
        <v>0</v>
      </c>
      <c r="AD200" s="3">
        <f>IF(OR(Data!AE200="", Data!$H200="", $G200=""), 0, ((Data!AE200*Data!$H200*$G200)/2000) * IF(AND(AD$5="Particulate", ISNUMBER(Data!$O200)), (1-Data!$O200), 1) * IF(AND($K$3="Yes", ISNUMBER(Data!$Q200)), (1-Data!$Q200), 1))</f>
        <v>0</v>
      </c>
      <c r="AE200" s="3">
        <f>IF(OR(Data!AF200="", Data!$H200="", $G200=""), 0, ((Data!AF200*Data!$H200*$G200)/2000) * IF(AND(AE$5="Particulate", ISNUMBER(Data!$O200)), (1-Data!$O200), 1) * IF(AND($K$3="Yes", ISNUMBER(Data!$Q200)), (1-Data!$Q200), 1))</f>
        <v>0</v>
      </c>
      <c r="AF200" s="3">
        <f>IF(OR(Data!AG200="", Data!$H200="", $G200=""), 0, ((Data!AG200*Data!$H200*$G200)/2000) * IF(AND(AF$5="Particulate", ISNUMBER(Data!$O200)), (1-Data!$O200), 1) * IF(AND($K$3="Yes", ISNUMBER(Data!$Q200)), (1-Data!$Q200), 1))</f>
        <v>0</v>
      </c>
      <c r="AG200" s="3">
        <f>IF(OR(Data!AH200="", Data!$H200="", $G200=""), 0, ((Data!AH200*Data!$H200*$G200)/2000) * IF(AND(AG$5="Particulate", ISNUMBER(Data!$O200)), (1-Data!$O200), 1) * IF(AND($K$3="Yes", ISNUMBER(Data!$Q200)), (1-Data!$Q200), 1))</f>
        <v>0</v>
      </c>
      <c r="AH200" s="3">
        <f>IF(OR(Data!AI200="", Data!$H200="", $G200=""), 0, ((Data!AI200*Data!$H200*$G200)/2000) * IF(AND(AH$5="Particulate", ISNUMBER(Data!$O200)), (1-Data!$O200), 1) * IF(AND($K$3="Yes", ISNUMBER(Data!$Q200)), (1-Data!$Q200), 1))</f>
        <v>0</v>
      </c>
      <c r="AI200" s="3">
        <f>IF(OR(Data!AJ200="", Data!$H200="", $G200=""), 0, ((Data!AJ200*Data!$H200*$G200)/2000) * IF(AND(AI$5="Particulate", ISNUMBER(Data!$O200)), (1-Data!$O200), 1) * IF(AND($K$3="Yes", ISNUMBER(Data!$Q200)), (1-Data!$Q200), 1))</f>
        <v>0</v>
      </c>
      <c r="AJ200" s="3">
        <f>IF(OR(Data!AK200="", Data!$H200="", $G200=""), 0, ((Data!AK200*Data!$H200*$G200)/2000) * IF(AND(AJ$5="Particulate", ISNUMBER(Data!$O200)), (1-Data!$O200), 1) * IF(AND($K$3="Yes", ISNUMBER(Data!$Q200)), (1-Data!$Q200), 1))</f>
        <v>0</v>
      </c>
      <c r="AK200" s="3">
        <f>IF(OR(Data!AL200="", Data!$H200="", $G200=""), 0, ((Data!AL200*Data!$H200*$G200)/2000) * IF(AND(AK$5="Particulate", ISNUMBER(Data!$O200)), (1-Data!$O200), 1) * IF(AND($K$3="Yes", ISNUMBER(Data!$Q200)), (1-Data!$Q200), 1))</f>
        <v>0</v>
      </c>
      <c r="AL200" s="3">
        <f>IF(OR(Data!AM200="", Data!$H200="", $G200=""), 0, ((Data!AM200*Data!$H200*$G200)/2000) * IF(AND(AL$5="Particulate", ISNUMBER(Data!$O200)), (1-Data!$O200), 1) * IF(AND($K$3="Yes", ISNUMBER(Data!$Q200)), (1-Data!$Q200), 1))</f>
        <v>0</v>
      </c>
      <c r="AM200" s="3">
        <f>IF(OR(Data!AN200="", Data!$H200="", $G200=""), 0, ((Data!AN200*Data!$H200*$G200)/2000) * IF(AND(AM$5="Particulate", ISNUMBER(Data!$O200)), (1-Data!$O200), 1) * IF(AND($K$3="Yes", ISNUMBER(Data!$Q200)), (1-Data!$Q200), 1))</f>
        <v>0</v>
      </c>
      <c r="AN200" s="3">
        <f>IF(OR(Data!AO200="", Data!$H200="", $G200=""), 0, ((Data!AO200*Data!$H200*$G200)/2000) * IF(AND(AN$5="Particulate", ISNUMBER(Data!$O200)), (1-Data!$O200), 1) * IF(AND($K$3="Yes", ISNUMBER(Data!$Q200)), (1-Data!$Q200), 1))</f>
        <v>0</v>
      </c>
      <c r="AO200" s="3">
        <f>IF(OR(Data!AP200="", Data!$H200="", $G200=""), 0, ((Data!AP200*Data!$H200*$G200)/2000) * IF(AND(AO$5="Particulate", ISNUMBER(Data!$O200)), (1-Data!$O200), 1) * IF(AND($K$3="Yes", ISNUMBER(Data!$Q200)), (1-Data!$Q200), 1))</f>
        <v>0</v>
      </c>
      <c r="AP200" s="3">
        <f>IF(OR(Data!AQ200="", Data!$H200="", $G200=""), 0, ((Data!AQ200*Data!$H200*$G200)/2000) * IF(AND(AP$5="Particulate", ISNUMBER(Data!$O200)), (1-Data!$O200), 1) * IF(AND($K$3="Yes", ISNUMBER(Data!$Q200)), (1-Data!$Q200), 1))</f>
        <v>0</v>
      </c>
      <c r="AQ200" s="3">
        <f>IF(OR(Data!AR200="", Data!$H200="", $G200=""), 0, ((Data!AR200*Data!$H200*$G200)/2000) * IF(AND(AQ$5="Particulate", ISNUMBER(Data!$O200)), (1-Data!$O200), 1) * IF(AND($K$3="Yes", ISNUMBER(Data!$Q200)), (1-Data!$Q200), 1))</f>
        <v>0</v>
      </c>
      <c r="AR200" s="3">
        <f>IF(OR(Data!AS200="", Data!$H200="", $G200=""), 0, ((Data!AS200*Data!$H200*$G200)/2000) * IF(AND(AR$5="Particulate", ISNUMBER(Data!$O200)), (1-Data!$O200), 1) * IF(AND($K$3="Yes", ISNUMBER(Data!$Q200)), (1-Data!$Q200), 1))</f>
        <v>0</v>
      </c>
      <c r="AS200" s="3">
        <f>IF(OR(Data!AT200="", Data!$H200="", $G200=""), 0, ((Data!AT200*Data!$H200*$G200)/2000) * IF(AND(AS$5="Particulate", ISNUMBER(Data!$O200)), (1-Data!$O200), 1) * IF(AND($K$3="Yes", ISNUMBER(Data!$Q200)), (1-Data!$Q200), 1))</f>
        <v>0</v>
      </c>
      <c r="AT200" s="3">
        <f>IF(OR(Data!AU200="", Data!$H200="", $G200=""), 0, ((Data!AU200*Data!$H200*$G200)/2000) * IF(AND(AT$5="Particulate", ISNUMBER(Data!$O200)), (1-Data!$O200), 1) * IF(AND($K$3="Yes", ISNUMBER(Data!$Q200)), (1-Data!$Q200), 1))</f>
        <v>0</v>
      </c>
      <c r="AU200" s="3">
        <f>IF(OR(Data!AV200="", Data!$H200="", $G200=""), 0, ((Data!AV200*Data!$H200*$G200)/2000) * IF(AND(AU$5="Particulate", ISNUMBER(Data!$O200)), (1-Data!$O200), 1) * IF(AND($K$3="Yes", ISNUMBER(Data!$Q200)), (1-Data!$Q200), 1))</f>
        <v>0</v>
      </c>
      <c r="AV200" s="3">
        <f>IF(OR(Data!AW200="", Data!$H200="", $G200=""), 0, ((Data!AW200*Data!$H200*$G200)/2000) * IF(AND(AV$5="Particulate", ISNUMBER(Data!$O200)), (1-Data!$O200), 1) * IF(AND($K$3="Yes", ISNUMBER(Data!$Q200)), (1-Data!$Q200), 1))</f>
        <v>0</v>
      </c>
      <c r="AW200" s="3">
        <f>IF(OR(Data!AX200="", Data!$H200="", $G200=""), 0, ((Data!AX200*Data!$H200*$G200)/2000) * IF(AND(AW$5="Particulate", ISNUMBER(Data!$O200)), (1-Data!$O200), 1) * IF(AND($K$3="Yes", ISNUMBER(Data!$Q200)), (1-Data!$Q200), 1))</f>
        <v>0</v>
      </c>
      <c r="AX200" s="3">
        <f>IF(OR(Data!AY200="", Data!$H200="", $G200=""), 0, ((Data!AY200*Data!$H200*$G200)/2000) * IF(AND(AX$5="Particulate", ISNUMBER(Data!$O200)), (1-Data!$O200), 1) * IF(AND($K$3="Yes", ISNUMBER(Data!$Q200)), (1-Data!$Q200), 1))</f>
        <v>0</v>
      </c>
      <c r="AY200" s="3">
        <f>IF(OR(Data!AZ200="", Data!$H200="", $G200=""), 0, ((Data!AZ200*Data!$H200*$G200)/2000) * IF(AND(AY$5="Particulate", ISNUMBER(Data!$O200)), (1-Data!$O200), 1) * IF(AND($K$3="Yes", ISNUMBER(Data!$Q200)), (1-Data!$Q200), 1))</f>
        <v>0</v>
      </c>
      <c r="AZ200" s="3">
        <f>IF(OR(Data!BA200="", Data!$H200="", $G200=""), 0, ((Data!BA200*Data!$H200*$G200)/2000) * IF(AND(AZ$5="Particulate", ISNUMBER(Data!$O200)), (1-Data!$O200), 1) * IF(AND($K$3="Yes", ISNUMBER(Data!$Q200)), (1-Data!$Q200), 1))</f>
        <v>0</v>
      </c>
      <c r="BA200" s="3">
        <f>IF(OR(Data!BB200="", Data!$H200="", $G200=""), 0, ((Data!BB200*Data!$H200*$G200)/2000) * IF(AND(BA$5="Particulate", ISNUMBER(Data!$O200)), (1-Data!$O200), 1) * IF(AND($K$3="Yes", ISNUMBER(Data!$Q200)), (1-Data!$Q200), 1))</f>
        <v>0</v>
      </c>
      <c r="BB200" s="3">
        <f>IF(OR(Data!BC200="", Data!$H200="", $G200=""), 0, ((Data!BC200*Data!$H200*$G200)/2000) * IF(AND(BB$5="Particulate", ISNUMBER(Data!$O200)), (1-Data!$O200), 1) * IF(AND($K$3="Yes", ISNUMBER(Data!$Q200)), (1-Data!$Q200), 1))</f>
        <v>0</v>
      </c>
      <c r="BC200" s="3">
        <f>IF(OR(Data!BD200="", Data!$H200="", $G200=""), 0, ((Data!BD200*Data!$H200*$G200)/2000) * IF(AND(BC$5="Particulate", ISNUMBER(Data!$O200)), (1-Data!$O200), 1) * IF(AND($K$3="Yes", ISNUMBER(Data!$Q200)), (1-Data!$Q200), 1))</f>
        <v>0</v>
      </c>
      <c r="BD200" s="3">
        <f>IF(OR(Data!BE200="", Data!$H200="", $G200=""), 0, ((Data!BE200*Data!$H200*$G200)/2000) * IF(AND(BD$5="Particulate", ISNUMBER(Data!$O200)), (1-Data!$O200), 1) * IF(AND($K$3="Yes", ISNUMBER(Data!$Q200)), (1-Data!$Q200), 1))</f>
        <v>0</v>
      </c>
      <c r="BE200" s="3">
        <f>IF(OR(Data!BF200="", Data!$H200="", $G200=""), 0, ((Data!BF200*Data!$H200*$G200)/2000) * IF(AND(BE$5="Particulate", ISNUMBER(Data!$O200)), (1-Data!$O200), 1) * IF(AND($K$3="Yes", ISNUMBER(Data!$Q200)), (1-Data!$Q200), 1))</f>
        <v>0</v>
      </c>
      <c r="BF200" s="3">
        <f>IF(OR(Data!BG200="", Data!$H200="", $G200=""), 0, ((Data!BG200*Data!$H200*$G200)/2000) * IF(AND(BF$5="Particulate", ISNUMBER(Data!$O200)), (1-Data!$O200), 1) * IF(AND($K$3="Yes", ISNUMBER(Data!$Q200)), (1-Data!$Q200), 1))</f>
        <v>0</v>
      </c>
      <c r="BG200" s="3">
        <f>IF(OR(Data!BH200="", Data!$H200="", $G200=""), 0, ((Data!BH200*Data!$H200*$G200)/2000) * IF(AND(BG$5="Particulate", ISNUMBER(Data!$O200)), (1-Data!$O200), 1) * IF(AND($K$3="Yes", ISNUMBER(Data!$Q200)), (1-Data!$Q200), 1))</f>
        <v>0</v>
      </c>
      <c r="BH200" s="3">
        <f>IF(OR(Data!BI200="", Data!$H200="", $G200=""), 0, ((Data!BI200*Data!$H200*$G200)/2000) * IF(AND(BH$5="Particulate", ISNUMBER(Data!$O200)), (1-Data!$O200), 1) * IF(AND($K$3="Yes", ISNUMBER(Data!$Q200)), (1-Data!$Q200), 1))</f>
        <v>0</v>
      </c>
      <c r="BI200" s="3">
        <f>IF(OR(Data!BJ200="", Data!$H200="", $G200=""), 0, ((Data!BJ200*Data!$H200*$G200)/2000) * IF(AND(BI$5="Particulate", ISNUMBER(Data!$O200)), (1-Data!$O200), 1) * IF(AND($K$3="Yes", ISNUMBER(Data!$Q200)), (1-Data!$Q200), 1))</f>
        <v>0</v>
      </c>
      <c r="BJ200" s="3">
        <f>IF(OR(Data!BK200="", Data!$H200="", $G200=""), 0, ((Data!BK200*Data!$H200*$G200)/2000) * IF(AND(BJ$5="Particulate", ISNUMBER(Data!$O200)), (1-Data!$O200), 1) * IF(AND($K$3="Yes", ISNUMBER(Data!$Q200)), (1-Data!$Q200), 1))</f>
        <v>0</v>
      </c>
      <c r="BK200" s="3">
        <f>IF(OR(Data!BL200="", Data!$H200="", $G200=""), 0, ((Data!BL200*Data!$H200*$G200)/2000) * IF(AND(BK$5="Particulate", ISNUMBER(Data!$O200)), (1-Data!$O200), 1) * IF(AND($K$3="Yes", ISNUMBER(Data!$Q200)), (1-Data!$Q200), 1))</f>
        <v>0</v>
      </c>
      <c r="BL200" s="3">
        <f>IF(OR(Data!BM200="", Data!$H200="", $G200=""), 0, ((Data!BM200*Data!$H200*$G200)/2000) * IF(AND(BL$5="Particulate", ISNUMBER(Data!$O200)), (1-Data!$O200), 1) * IF(AND($K$3="Yes", ISNUMBER(Data!$Q200)), (1-Data!$Q200), 1))</f>
        <v>0</v>
      </c>
      <c r="BM200" s="3">
        <f>IF(OR(Data!BN200="", Data!$H200="", $G200=""), 0, ((Data!BN200*Data!$H200*$G200)/2000) * IF(AND(BM$5="Particulate", ISNUMBER(Data!$O200)), (1-Data!$O200), 1) * IF(AND($K$3="Yes", ISNUMBER(Data!$Q200)), (1-Data!$Q200), 1))</f>
        <v>0</v>
      </c>
      <c r="BN200" s="3">
        <f>IF(OR(Data!BO200="", Data!$H200="", $G200=""), 0, ((Data!BO200*Data!$H200*$G200)/2000) * IF(AND(BN$5="Particulate", ISNUMBER(Data!$O200)), (1-Data!$O200), 1) * IF(AND($K$3="Yes", ISNUMBER(Data!$Q200)), (1-Data!$Q200), 1))</f>
        <v>0</v>
      </c>
      <c r="BO200" s="3">
        <f>IF(OR(Data!BP200="", Data!$H200="", $G200=""), 0, ((Data!BP200*Data!$H200*$G200)/2000) * IF(AND(BO$5="Particulate", ISNUMBER(Data!$O200)), (1-Data!$O200), 1) * IF(AND($K$3="Yes", ISNUMBER(Data!$Q200)), (1-Data!$Q200), 1))</f>
        <v>0</v>
      </c>
      <c r="BP200" s="3">
        <f>IF(OR(Data!BQ200="", Data!$H200="", $G200=""), 0, ((Data!BQ200*Data!$H200*$G200)/2000) * IF(AND(BP$5="Particulate", ISNUMBER(Data!$O200)), (1-Data!$O200), 1) * IF(AND($K$3="Yes", ISNUMBER(Data!$Q200)), (1-Data!$Q200), 1))</f>
        <v>0</v>
      </c>
      <c r="BQ200" s="3">
        <f>IF(OR(Data!BR200="", Data!$H200="", $G200=""), 0, ((Data!BR200*Data!$H200*$G200)/2000) * IF(AND(BQ$5="Particulate", ISNUMBER(Data!$O200)), (1-Data!$O200), 1) * IF(AND($K$3="Yes", ISNUMBER(Data!$Q200)), (1-Data!$Q200), 1))</f>
        <v>0</v>
      </c>
      <c r="BR200" s="3">
        <f>IF(OR(Data!BS200="", Data!$H200="", $G200=""), 0, ((Data!BS200*Data!$H200*$G200)/2000) * IF(AND(BR$5="Particulate", ISNUMBER(Data!$O200)), (1-Data!$O200), 1) * IF(AND($K$3="Yes", ISNUMBER(Data!$Q200)), (1-Data!$Q200), 1))</f>
        <v>0</v>
      </c>
      <c r="BS200" s="3">
        <f>IF(OR(Data!BT200="", Data!$H200="", $G200=""), 0, ((Data!BT200*Data!$H200*$G200)/2000) * IF(AND(BS$5="Particulate", ISNUMBER(Data!$O200)), (1-Data!$O200), 1) * IF(AND($K$3="Yes", ISNUMBER(Data!$Q200)), (1-Data!$Q200), 1))</f>
        <v>0</v>
      </c>
      <c r="BT200" s="3">
        <f>IF(OR(Data!BU200="", Data!$H200="", $G200=""), 0, ((Data!BU200*Data!$H200*$G200)/2000) * IF(AND(BT$5="Particulate", ISNUMBER(Data!$O200)), (1-Data!$O200), 1) * IF(AND($K$3="Yes", ISNUMBER(Data!$Q200)), (1-Data!$Q200), 1))</f>
        <v>0</v>
      </c>
      <c r="BU200" s="3">
        <f>IF(OR(Data!BV200="", Data!$H200="", $G200=""), 0, ((Data!BV200*Data!$H200*$G200)/2000) * IF(AND(BU$5="Particulate", ISNUMBER(Data!$O200)), (1-Data!$O200), 1) * IF(AND($K$3="Yes", ISNUMBER(Data!$Q200)), (1-Data!$Q200), 1))</f>
        <v>0</v>
      </c>
      <c r="BV200" s="3">
        <f>IF(OR(Data!BW200="", Data!$H200="", $G200=""), 0, ((Data!BW200*Data!$H200*$G200)/2000) * IF(AND(BV$5="Particulate", ISNUMBER(Data!$O200)), (1-Data!$O200), 1) * IF(AND($K$3="Yes", ISNUMBER(Data!$Q200)), (1-Data!$Q200), 1))</f>
        <v>0</v>
      </c>
      <c r="BW200" s="3">
        <f>IF(OR(Data!BX200="", Data!$H200="", $G200=""), 0, ((Data!BX200*Data!$H200*$G200)/2000) * IF(AND(BW$5="Particulate", ISNUMBER(Data!$O200)), (1-Data!$O200), 1) * IF(AND($K$3="Yes", ISNUMBER(Data!$Q200)), (1-Data!$Q200), 1))</f>
        <v>0</v>
      </c>
      <c r="BX200" s="3">
        <f>IF(OR(Data!BY200="", Data!$H200="", $G200=""), 0, ((Data!BY200*Data!$H200*$G200)/2000) * IF(AND(BX$5="Particulate", ISNUMBER(Data!$O200)), (1-Data!$O200), 1) * IF(AND($K$3="Yes", ISNUMBER(Data!$Q200)), (1-Data!$Q200), 1))</f>
        <v>0</v>
      </c>
      <c r="BY200" s="3">
        <f>IF(OR(Data!BZ200="", Data!$H200="", $G200=""), 0, ((Data!BZ200*Data!$H200*$G200)/2000) * IF(AND(BY$5="Particulate", ISNUMBER(Data!$O200)), (1-Data!$O200), 1) * IF(AND($K$3="Yes", ISNUMBER(Data!$Q200)), (1-Data!$Q200), 1))</f>
        <v>0</v>
      </c>
      <c r="BZ200" s="3">
        <f>IF(OR(Data!CA200="", Data!$H200="", $G200=""), 0, ((Data!CA200*Data!$H200*$G200)/2000) * IF(AND(BZ$5="Particulate", ISNUMBER(Data!$O200)), (1-Data!$O200), 1) * IF(AND($K$3="Yes", ISNUMBER(Data!$Q200)), (1-Data!$Q200), 1))</f>
        <v>0</v>
      </c>
    </row>
    <row r="201" spans="1:78" x14ac:dyDescent="0.25">
      <c r="A201" s="347">
        <f>Data!A201</f>
        <v>193</v>
      </c>
      <c r="B201" s="108">
        <f>Data!B201</f>
        <v>0</v>
      </c>
      <c r="C201" s="108">
        <f>Data!C201</f>
        <v>0</v>
      </c>
      <c r="D201" s="108">
        <f>Data!D201</f>
        <v>0</v>
      </c>
      <c r="E201" s="108">
        <f>Data!E201</f>
        <v>0</v>
      </c>
      <c r="F201" s="108">
        <f>Data!F201</f>
        <v>0</v>
      </c>
      <c r="G201" s="189"/>
      <c r="Q201" s="365">
        <f>IF(ISNUMBER(Data!$K201), (Data!$K201*$G201)/2000, IF(AND(ISNUMBER(Data!$H201), ISNUMBER(Data!$I201)), (Data!$H201*Data!$I201*$G201)/2000, 0))</f>
        <v>0</v>
      </c>
      <c r="R201" s="17">
        <f>IF(ISNUMBER(Data!$L201), (Data!$L201*$G201)/2000, IF(AND(ISNUMBER(Data!$H201), ISNUMBER(Data!$J201)), (Data!$H201*Data!$J201*$G201)/2000, 0)) * IF(ISNUMBER(Data!$O201), 1-Data!$O201, 1) * IF(AND($K$3="yes",ISNUMBER(Data!$Q201)),(1-Data!$Q201),1)</f>
        <v>0</v>
      </c>
      <c r="S201" s="3">
        <f>IF(OR(Data!T201="", Data!$H201="", $G201=""), 0, ((Data!T201*Data!$H201*$G201)/2000) * IF(AND(S$5="Particulate", ISNUMBER(Data!$O201)), (1-Data!$O201), 1) * IF(AND($K$3="Yes", ISNUMBER(Data!$Q201)), (1-Data!$Q201), 1))</f>
        <v>0</v>
      </c>
      <c r="T201" s="3">
        <f>IF(OR(Data!U201="", Data!$H201="", $G201=""), 0, ((Data!U201*Data!$H201*$G201)/2000) * IF(AND(T$5="Particulate", ISNUMBER(Data!$O201)), (1-Data!$O201), 1) * IF(AND($K$3="Yes", ISNUMBER(Data!$Q201)), (1-Data!$Q201), 1))</f>
        <v>0</v>
      </c>
      <c r="U201" s="3">
        <f>IF(OR(Data!V201="", Data!$H201="", $G201=""), 0, ((Data!V201*Data!$H201*$G201)/2000) * IF(AND(U$5="Particulate", ISNUMBER(Data!$O201)), (1-Data!$O201), 1) * IF(AND($K$3="Yes", ISNUMBER(Data!$Q201)), (1-Data!$Q201), 1))</f>
        <v>0</v>
      </c>
      <c r="V201" s="3">
        <f>IF(OR(Data!W201="", Data!$H201="", $G201=""), 0, ((Data!W201*Data!$H201*$G201)/2000) * IF(AND(V$5="Particulate", ISNUMBER(Data!$O201)), (1-Data!$O201), 1) * IF(AND($K$3="Yes", ISNUMBER(Data!$Q201)), (1-Data!$Q201), 1))</f>
        <v>0</v>
      </c>
      <c r="W201" s="3">
        <f>IF(OR(Data!X201="", Data!$H201="", $G201=""), 0, ((Data!X201*Data!$H201*$G201)/2000) * IF(AND(W$5="Particulate", ISNUMBER(Data!$O201)), (1-Data!$O201), 1) * IF(AND($K$3="Yes", ISNUMBER(Data!$Q201)), (1-Data!$Q201), 1))</f>
        <v>0</v>
      </c>
      <c r="X201" s="3">
        <f>IF(OR(Data!Y201="", Data!$H201="", $G201=""), 0, ((Data!Y201*Data!$H201*$G201)/2000) * IF(AND(X$5="Particulate", ISNUMBER(Data!$O201)), (1-Data!$O201), 1) * IF(AND($K$3="Yes", ISNUMBER(Data!$Q201)), (1-Data!$Q201), 1))</f>
        <v>0</v>
      </c>
      <c r="Y201" s="3">
        <f>IF(OR(Data!Z201="", Data!$H201="", $G201=""), 0, ((Data!Z201*Data!$H201*$G201)/2000) * IF(AND(Y$5="Particulate", ISNUMBER(Data!$O201)), (1-Data!$O201), 1) * IF(AND($K$3="Yes", ISNUMBER(Data!$Q201)), (1-Data!$Q201), 1))</f>
        <v>0</v>
      </c>
      <c r="Z201" s="3">
        <f>IF(OR(Data!AA201="", Data!$H201="", $G201=""), 0, ((Data!AA201*Data!$H201*$G201)/2000) * IF(AND(Z$5="Particulate", ISNUMBER(Data!$O201)), (1-Data!$O201), 1) * IF(AND($K$3="Yes", ISNUMBER(Data!$Q201)), (1-Data!$Q201), 1))</f>
        <v>0</v>
      </c>
      <c r="AA201" s="3">
        <f>IF(OR(Data!AB201="", Data!$H201="", $G201=""), 0, ((Data!AB201*Data!$H201*$G201)/2000) * IF(AND(AA$5="Particulate", ISNUMBER(Data!$O201)), (1-Data!$O201), 1) * IF(AND($K$3="Yes", ISNUMBER(Data!$Q201)), (1-Data!$Q201), 1))</f>
        <v>0</v>
      </c>
      <c r="AB201" s="3">
        <f>IF(OR(Data!AC201="", Data!$H201="", $G201=""), 0, ((Data!AC201*Data!$H201*$G201)/2000) * IF(AND(AB$5="Particulate", ISNUMBER(Data!$O201)), (1-Data!$O201), 1) * IF(AND($K$3="Yes", ISNUMBER(Data!$Q201)), (1-Data!$Q201), 1))</f>
        <v>0</v>
      </c>
      <c r="AC201" s="3">
        <f>IF(OR(Data!AD201="", Data!$H201="", $G201=""), 0, ((Data!AD201*Data!$H201*$G201)/2000) * IF(AND(AC$5="Particulate", ISNUMBER(Data!$O201)), (1-Data!$O201), 1) * IF(AND($K$3="Yes", ISNUMBER(Data!$Q201)), (1-Data!$Q201), 1))</f>
        <v>0</v>
      </c>
      <c r="AD201" s="3">
        <f>IF(OR(Data!AE201="", Data!$H201="", $G201=""), 0, ((Data!AE201*Data!$H201*$G201)/2000) * IF(AND(AD$5="Particulate", ISNUMBER(Data!$O201)), (1-Data!$O201), 1) * IF(AND($K$3="Yes", ISNUMBER(Data!$Q201)), (1-Data!$Q201), 1))</f>
        <v>0</v>
      </c>
      <c r="AE201" s="3">
        <f>IF(OR(Data!AF201="", Data!$H201="", $G201=""), 0, ((Data!AF201*Data!$H201*$G201)/2000) * IF(AND(AE$5="Particulate", ISNUMBER(Data!$O201)), (1-Data!$O201), 1) * IF(AND($K$3="Yes", ISNUMBER(Data!$Q201)), (1-Data!$Q201), 1))</f>
        <v>0</v>
      </c>
      <c r="AF201" s="3">
        <f>IF(OR(Data!AG201="", Data!$H201="", $G201=""), 0, ((Data!AG201*Data!$H201*$G201)/2000) * IF(AND(AF$5="Particulate", ISNUMBER(Data!$O201)), (1-Data!$O201), 1) * IF(AND($K$3="Yes", ISNUMBER(Data!$Q201)), (1-Data!$Q201), 1))</f>
        <v>0</v>
      </c>
      <c r="AG201" s="3">
        <f>IF(OR(Data!AH201="", Data!$H201="", $G201=""), 0, ((Data!AH201*Data!$H201*$G201)/2000) * IF(AND(AG$5="Particulate", ISNUMBER(Data!$O201)), (1-Data!$O201), 1) * IF(AND($K$3="Yes", ISNUMBER(Data!$Q201)), (1-Data!$Q201), 1))</f>
        <v>0</v>
      </c>
      <c r="AH201" s="3">
        <f>IF(OR(Data!AI201="", Data!$H201="", $G201=""), 0, ((Data!AI201*Data!$H201*$G201)/2000) * IF(AND(AH$5="Particulate", ISNUMBER(Data!$O201)), (1-Data!$O201), 1) * IF(AND($K$3="Yes", ISNUMBER(Data!$Q201)), (1-Data!$Q201), 1))</f>
        <v>0</v>
      </c>
      <c r="AI201" s="3">
        <f>IF(OR(Data!AJ201="", Data!$H201="", $G201=""), 0, ((Data!AJ201*Data!$H201*$G201)/2000) * IF(AND(AI$5="Particulate", ISNUMBER(Data!$O201)), (1-Data!$O201), 1) * IF(AND($K$3="Yes", ISNUMBER(Data!$Q201)), (1-Data!$Q201), 1))</f>
        <v>0</v>
      </c>
      <c r="AJ201" s="3">
        <f>IF(OR(Data!AK201="", Data!$H201="", $G201=""), 0, ((Data!AK201*Data!$H201*$G201)/2000) * IF(AND(AJ$5="Particulate", ISNUMBER(Data!$O201)), (1-Data!$O201), 1) * IF(AND($K$3="Yes", ISNUMBER(Data!$Q201)), (1-Data!$Q201), 1))</f>
        <v>0</v>
      </c>
      <c r="AK201" s="3">
        <f>IF(OR(Data!AL201="", Data!$H201="", $G201=""), 0, ((Data!AL201*Data!$H201*$G201)/2000) * IF(AND(AK$5="Particulate", ISNUMBER(Data!$O201)), (1-Data!$O201), 1) * IF(AND($K$3="Yes", ISNUMBER(Data!$Q201)), (1-Data!$Q201), 1))</f>
        <v>0</v>
      </c>
      <c r="AL201" s="3">
        <f>IF(OR(Data!AM201="", Data!$H201="", $G201=""), 0, ((Data!AM201*Data!$H201*$G201)/2000) * IF(AND(AL$5="Particulate", ISNUMBER(Data!$O201)), (1-Data!$O201), 1) * IF(AND($K$3="Yes", ISNUMBER(Data!$Q201)), (1-Data!$Q201), 1))</f>
        <v>0</v>
      </c>
      <c r="AM201" s="3">
        <f>IF(OR(Data!AN201="", Data!$H201="", $G201=""), 0, ((Data!AN201*Data!$H201*$G201)/2000) * IF(AND(AM$5="Particulate", ISNUMBER(Data!$O201)), (1-Data!$O201), 1) * IF(AND($K$3="Yes", ISNUMBER(Data!$Q201)), (1-Data!$Q201), 1))</f>
        <v>0</v>
      </c>
      <c r="AN201" s="3">
        <f>IF(OR(Data!AO201="", Data!$H201="", $G201=""), 0, ((Data!AO201*Data!$H201*$G201)/2000) * IF(AND(AN$5="Particulate", ISNUMBER(Data!$O201)), (1-Data!$O201), 1) * IF(AND($K$3="Yes", ISNUMBER(Data!$Q201)), (1-Data!$Q201), 1))</f>
        <v>0</v>
      </c>
      <c r="AO201" s="3">
        <f>IF(OR(Data!AP201="", Data!$H201="", $G201=""), 0, ((Data!AP201*Data!$H201*$G201)/2000) * IF(AND(AO$5="Particulate", ISNUMBER(Data!$O201)), (1-Data!$O201), 1) * IF(AND($K$3="Yes", ISNUMBER(Data!$Q201)), (1-Data!$Q201), 1))</f>
        <v>0</v>
      </c>
      <c r="AP201" s="3">
        <f>IF(OR(Data!AQ201="", Data!$H201="", $G201=""), 0, ((Data!AQ201*Data!$H201*$G201)/2000) * IF(AND(AP$5="Particulate", ISNUMBER(Data!$O201)), (1-Data!$O201), 1) * IF(AND($K$3="Yes", ISNUMBER(Data!$Q201)), (1-Data!$Q201), 1))</f>
        <v>0</v>
      </c>
      <c r="AQ201" s="3">
        <f>IF(OR(Data!AR201="", Data!$H201="", $G201=""), 0, ((Data!AR201*Data!$H201*$G201)/2000) * IF(AND(AQ$5="Particulate", ISNUMBER(Data!$O201)), (1-Data!$O201), 1) * IF(AND($K$3="Yes", ISNUMBER(Data!$Q201)), (1-Data!$Q201), 1))</f>
        <v>0</v>
      </c>
      <c r="AR201" s="3">
        <f>IF(OR(Data!AS201="", Data!$H201="", $G201=""), 0, ((Data!AS201*Data!$H201*$G201)/2000) * IF(AND(AR$5="Particulate", ISNUMBER(Data!$O201)), (1-Data!$O201), 1) * IF(AND($K$3="Yes", ISNUMBER(Data!$Q201)), (1-Data!$Q201), 1))</f>
        <v>0</v>
      </c>
      <c r="AS201" s="3">
        <f>IF(OR(Data!AT201="", Data!$H201="", $G201=""), 0, ((Data!AT201*Data!$H201*$G201)/2000) * IF(AND(AS$5="Particulate", ISNUMBER(Data!$O201)), (1-Data!$O201), 1) * IF(AND($K$3="Yes", ISNUMBER(Data!$Q201)), (1-Data!$Q201), 1))</f>
        <v>0</v>
      </c>
      <c r="AT201" s="3">
        <f>IF(OR(Data!AU201="", Data!$H201="", $G201=""), 0, ((Data!AU201*Data!$H201*$G201)/2000) * IF(AND(AT$5="Particulate", ISNUMBER(Data!$O201)), (1-Data!$O201), 1) * IF(AND($K$3="Yes", ISNUMBER(Data!$Q201)), (1-Data!$Q201), 1))</f>
        <v>0</v>
      </c>
      <c r="AU201" s="3">
        <f>IF(OR(Data!AV201="", Data!$H201="", $G201=""), 0, ((Data!AV201*Data!$H201*$G201)/2000) * IF(AND(AU$5="Particulate", ISNUMBER(Data!$O201)), (1-Data!$O201), 1) * IF(AND($K$3="Yes", ISNUMBER(Data!$Q201)), (1-Data!$Q201), 1))</f>
        <v>0</v>
      </c>
      <c r="AV201" s="3">
        <f>IF(OR(Data!AW201="", Data!$H201="", $G201=""), 0, ((Data!AW201*Data!$H201*$G201)/2000) * IF(AND(AV$5="Particulate", ISNUMBER(Data!$O201)), (1-Data!$O201), 1) * IF(AND($K$3="Yes", ISNUMBER(Data!$Q201)), (1-Data!$Q201), 1))</f>
        <v>0</v>
      </c>
      <c r="AW201" s="3">
        <f>IF(OR(Data!AX201="", Data!$H201="", $G201=""), 0, ((Data!AX201*Data!$H201*$G201)/2000) * IF(AND(AW$5="Particulate", ISNUMBER(Data!$O201)), (1-Data!$O201), 1) * IF(AND($K$3="Yes", ISNUMBER(Data!$Q201)), (1-Data!$Q201), 1))</f>
        <v>0</v>
      </c>
      <c r="AX201" s="3">
        <f>IF(OR(Data!AY201="", Data!$H201="", $G201=""), 0, ((Data!AY201*Data!$H201*$G201)/2000) * IF(AND(AX$5="Particulate", ISNUMBER(Data!$O201)), (1-Data!$O201), 1) * IF(AND($K$3="Yes", ISNUMBER(Data!$Q201)), (1-Data!$Q201), 1))</f>
        <v>0</v>
      </c>
      <c r="AY201" s="3">
        <f>IF(OR(Data!AZ201="", Data!$H201="", $G201=""), 0, ((Data!AZ201*Data!$H201*$G201)/2000) * IF(AND(AY$5="Particulate", ISNUMBER(Data!$O201)), (1-Data!$O201), 1) * IF(AND($K$3="Yes", ISNUMBER(Data!$Q201)), (1-Data!$Q201), 1))</f>
        <v>0</v>
      </c>
      <c r="AZ201" s="3">
        <f>IF(OR(Data!BA201="", Data!$H201="", $G201=""), 0, ((Data!BA201*Data!$H201*$G201)/2000) * IF(AND(AZ$5="Particulate", ISNUMBER(Data!$O201)), (1-Data!$O201), 1) * IF(AND($K$3="Yes", ISNUMBER(Data!$Q201)), (1-Data!$Q201), 1))</f>
        <v>0</v>
      </c>
      <c r="BA201" s="3">
        <f>IF(OR(Data!BB201="", Data!$H201="", $G201=""), 0, ((Data!BB201*Data!$H201*$G201)/2000) * IF(AND(BA$5="Particulate", ISNUMBER(Data!$O201)), (1-Data!$O201), 1) * IF(AND($K$3="Yes", ISNUMBER(Data!$Q201)), (1-Data!$Q201), 1))</f>
        <v>0</v>
      </c>
      <c r="BB201" s="3">
        <f>IF(OR(Data!BC201="", Data!$H201="", $G201=""), 0, ((Data!BC201*Data!$H201*$G201)/2000) * IF(AND(BB$5="Particulate", ISNUMBER(Data!$O201)), (1-Data!$O201), 1) * IF(AND($K$3="Yes", ISNUMBER(Data!$Q201)), (1-Data!$Q201), 1))</f>
        <v>0</v>
      </c>
      <c r="BC201" s="3">
        <f>IF(OR(Data!BD201="", Data!$H201="", $G201=""), 0, ((Data!BD201*Data!$H201*$G201)/2000) * IF(AND(BC$5="Particulate", ISNUMBER(Data!$O201)), (1-Data!$O201), 1) * IF(AND($K$3="Yes", ISNUMBER(Data!$Q201)), (1-Data!$Q201), 1))</f>
        <v>0</v>
      </c>
      <c r="BD201" s="3">
        <f>IF(OR(Data!BE201="", Data!$H201="", $G201=""), 0, ((Data!BE201*Data!$H201*$G201)/2000) * IF(AND(BD$5="Particulate", ISNUMBER(Data!$O201)), (1-Data!$O201), 1) * IF(AND($K$3="Yes", ISNUMBER(Data!$Q201)), (1-Data!$Q201), 1))</f>
        <v>0</v>
      </c>
      <c r="BE201" s="3">
        <f>IF(OR(Data!BF201="", Data!$H201="", $G201=""), 0, ((Data!BF201*Data!$H201*$G201)/2000) * IF(AND(BE$5="Particulate", ISNUMBER(Data!$O201)), (1-Data!$O201), 1) * IF(AND($K$3="Yes", ISNUMBER(Data!$Q201)), (1-Data!$Q201), 1))</f>
        <v>0</v>
      </c>
      <c r="BF201" s="3">
        <f>IF(OR(Data!BG201="", Data!$H201="", $G201=""), 0, ((Data!BG201*Data!$H201*$G201)/2000) * IF(AND(BF$5="Particulate", ISNUMBER(Data!$O201)), (1-Data!$O201), 1) * IF(AND($K$3="Yes", ISNUMBER(Data!$Q201)), (1-Data!$Q201), 1))</f>
        <v>0</v>
      </c>
      <c r="BG201" s="3">
        <f>IF(OR(Data!BH201="", Data!$H201="", $G201=""), 0, ((Data!BH201*Data!$H201*$G201)/2000) * IF(AND(BG$5="Particulate", ISNUMBER(Data!$O201)), (1-Data!$O201), 1) * IF(AND($K$3="Yes", ISNUMBER(Data!$Q201)), (1-Data!$Q201), 1))</f>
        <v>0</v>
      </c>
      <c r="BH201" s="3">
        <f>IF(OR(Data!BI201="", Data!$H201="", $G201=""), 0, ((Data!BI201*Data!$H201*$G201)/2000) * IF(AND(BH$5="Particulate", ISNUMBER(Data!$O201)), (1-Data!$O201), 1) * IF(AND($K$3="Yes", ISNUMBER(Data!$Q201)), (1-Data!$Q201), 1))</f>
        <v>0</v>
      </c>
      <c r="BI201" s="3">
        <f>IF(OR(Data!BJ201="", Data!$H201="", $G201=""), 0, ((Data!BJ201*Data!$H201*$G201)/2000) * IF(AND(BI$5="Particulate", ISNUMBER(Data!$O201)), (1-Data!$O201), 1) * IF(AND($K$3="Yes", ISNUMBER(Data!$Q201)), (1-Data!$Q201), 1))</f>
        <v>0</v>
      </c>
      <c r="BJ201" s="3">
        <f>IF(OR(Data!BK201="", Data!$H201="", $G201=""), 0, ((Data!BK201*Data!$H201*$G201)/2000) * IF(AND(BJ$5="Particulate", ISNUMBER(Data!$O201)), (1-Data!$O201), 1) * IF(AND($K$3="Yes", ISNUMBER(Data!$Q201)), (1-Data!$Q201), 1))</f>
        <v>0</v>
      </c>
      <c r="BK201" s="3">
        <f>IF(OR(Data!BL201="", Data!$H201="", $G201=""), 0, ((Data!BL201*Data!$H201*$G201)/2000) * IF(AND(BK$5="Particulate", ISNUMBER(Data!$O201)), (1-Data!$O201), 1) * IF(AND($K$3="Yes", ISNUMBER(Data!$Q201)), (1-Data!$Q201), 1))</f>
        <v>0</v>
      </c>
      <c r="BL201" s="3">
        <f>IF(OR(Data!BM201="", Data!$H201="", $G201=""), 0, ((Data!BM201*Data!$H201*$G201)/2000) * IF(AND(BL$5="Particulate", ISNUMBER(Data!$O201)), (1-Data!$O201), 1) * IF(AND($K$3="Yes", ISNUMBER(Data!$Q201)), (1-Data!$Q201), 1))</f>
        <v>0</v>
      </c>
      <c r="BM201" s="3">
        <f>IF(OR(Data!BN201="", Data!$H201="", $G201=""), 0, ((Data!BN201*Data!$H201*$G201)/2000) * IF(AND(BM$5="Particulate", ISNUMBER(Data!$O201)), (1-Data!$O201), 1) * IF(AND($K$3="Yes", ISNUMBER(Data!$Q201)), (1-Data!$Q201), 1))</f>
        <v>0</v>
      </c>
      <c r="BN201" s="3">
        <f>IF(OR(Data!BO201="", Data!$H201="", $G201=""), 0, ((Data!BO201*Data!$H201*$G201)/2000) * IF(AND(BN$5="Particulate", ISNUMBER(Data!$O201)), (1-Data!$O201), 1) * IF(AND($K$3="Yes", ISNUMBER(Data!$Q201)), (1-Data!$Q201), 1))</f>
        <v>0</v>
      </c>
      <c r="BO201" s="3">
        <f>IF(OR(Data!BP201="", Data!$H201="", $G201=""), 0, ((Data!BP201*Data!$H201*$G201)/2000) * IF(AND(BO$5="Particulate", ISNUMBER(Data!$O201)), (1-Data!$O201), 1) * IF(AND($K$3="Yes", ISNUMBER(Data!$Q201)), (1-Data!$Q201), 1))</f>
        <v>0</v>
      </c>
      <c r="BP201" s="3">
        <f>IF(OR(Data!BQ201="", Data!$H201="", $G201=""), 0, ((Data!BQ201*Data!$H201*$G201)/2000) * IF(AND(BP$5="Particulate", ISNUMBER(Data!$O201)), (1-Data!$O201), 1) * IF(AND($K$3="Yes", ISNUMBER(Data!$Q201)), (1-Data!$Q201), 1))</f>
        <v>0</v>
      </c>
      <c r="BQ201" s="3">
        <f>IF(OR(Data!BR201="", Data!$H201="", $G201=""), 0, ((Data!BR201*Data!$H201*$G201)/2000) * IF(AND(BQ$5="Particulate", ISNUMBER(Data!$O201)), (1-Data!$O201), 1) * IF(AND($K$3="Yes", ISNUMBER(Data!$Q201)), (1-Data!$Q201), 1))</f>
        <v>0</v>
      </c>
      <c r="BR201" s="3">
        <f>IF(OR(Data!BS201="", Data!$H201="", $G201=""), 0, ((Data!BS201*Data!$H201*$G201)/2000) * IF(AND(BR$5="Particulate", ISNUMBER(Data!$O201)), (1-Data!$O201), 1) * IF(AND($K$3="Yes", ISNUMBER(Data!$Q201)), (1-Data!$Q201), 1))</f>
        <v>0</v>
      </c>
      <c r="BS201" s="3">
        <f>IF(OR(Data!BT201="", Data!$H201="", $G201=""), 0, ((Data!BT201*Data!$H201*$G201)/2000) * IF(AND(BS$5="Particulate", ISNUMBER(Data!$O201)), (1-Data!$O201), 1) * IF(AND($K$3="Yes", ISNUMBER(Data!$Q201)), (1-Data!$Q201), 1))</f>
        <v>0</v>
      </c>
      <c r="BT201" s="3">
        <f>IF(OR(Data!BU201="", Data!$H201="", $G201=""), 0, ((Data!BU201*Data!$H201*$G201)/2000) * IF(AND(BT$5="Particulate", ISNUMBER(Data!$O201)), (1-Data!$O201), 1) * IF(AND($K$3="Yes", ISNUMBER(Data!$Q201)), (1-Data!$Q201), 1))</f>
        <v>0</v>
      </c>
      <c r="BU201" s="3">
        <f>IF(OR(Data!BV201="", Data!$H201="", $G201=""), 0, ((Data!BV201*Data!$H201*$G201)/2000) * IF(AND(BU$5="Particulate", ISNUMBER(Data!$O201)), (1-Data!$O201), 1) * IF(AND($K$3="Yes", ISNUMBER(Data!$Q201)), (1-Data!$Q201), 1))</f>
        <v>0</v>
      </c>
      <c r="BV201" s="3">
        <f>IF(OR(Data!BW201="", Data!$H201="", $G201=""), 0, ((Data!BW201*Data!$H201*$G201)/2000) * IF(AND(BV$5="Particulate", ISNUMBER(Data!$O201)), (1-Data!$O201), 1) * IF(AND($K$3="Yes", ISNUMBER(Data!$Q201)), (1-Data!$Q201), 1))</f>
        <v>0</v>
      </c>
      <c r="BW201" s="3">
        <f>IF(OR(Data!BX201="", Data!$H201="", $G201=""), 0, ((Data!BX201*Data!$H201*$G201)/2000) * IF(AND(BW$5="Particulate", ISNUMBER(Data!$O201)), (1-Data!$O201), 1) * IF(AND($K$3="Yes", ISNUMBER(Data!$Q201)), (1-Data!$Q201), 1))</f>
        <v>0</v>
      </c>
      <c r="BX201" s="3">
        <f>IF(OR(Data!BY201="", Data!$H201="", $G201=""), 0, ((Data!BY201*Data!$H201*$G201)/2000) * IF(AND(BX$5="Particulate", ISNUMBER(Data!$O201)), (1-Data!$O201), 1) * IF(AND($K$3="Yes", ISNUMBER(Data!$Q201)), (1-Data!$Q201), 1))</f>
        <v>0</v>
      </c>
      <c r="BY201" s="3">
        <f>IF(OR(Data!BZ201="", Data!$H201="", $G201=""), 0, ((Data!BZ201*Data!$H201*$G201)/2000) * IF(AND(BY$5="Particulate", ISNUMBER(Data!$O201)), (1-Data!$O201), 1) * IF(AND($K$3="Yes", ISNUMBER(Data!$Q201)), (1-Data!$Q201), 1))</f>
        <v>0</v>
      </c>
      <c r="BZ201" s="3">
        <f>IF(OR(Data!CA201="", Data!$H201="", $G201=""), 0, ((Data!CA201*Data!$H201*$G201)/2000) * IF(AND(BZ$5="Particulate", ISNUMBER(Data!$O201)), (1-Data!$O201), 1) * IF(AND($K$3="Yes", ISNUMBER(Data!$Q201)), (1-Data!$Q201), 1))</f>
        <v>0</v>
      </c>
    </row>
    <row r="202" spans="1:78" x14ac:dyDescent="0.25">
      <c r="A202" s="347">
        <f>Data!A202</f>
        <v>194</v>
      </c>
      <c r="B202" s="108">
        <f>Data!B202</f>
        <v>0</v>
      </c>
      <c r="C202" s="108">
        <f>Data!C202</f>
        <v>0</v>
      </c>
      <c r="D202" s="108">
        <f>Data!D202</f>
        <v>0</v>
      </c>
      <c r="E202" s="108">
        <f>Data!E202</f>
        <v>0</v>
      </c>
      <c r="F202" s="108">
        <f>Data!F202</f>
        <v>0</v>
      </c>
      <c r="G202" s="189"/>
      <c r="Q202" s="365">
        <f>IF(ISNUMBER(Data!$K202), (Data!$K202*$G202)/2000, IF(AND(ISNUMBER(Data!$H202), ISNUMBER(Data!$I202)), (Data!$H202*Data!$I202*$G202)/2000, 0))</f>
        <v>0</v>
      </c>
      <c r="R202" s="17">
        <f>IF(ISNUMBER(Data!$L202), (Data!$L202*$G202)/2000, IF(AND(ISNUMBER(Data!$H202), ISNUMBER(Data!$J202)), (Data!$H202*Data!$J202*$G202)/2000, 0)) * IF(ISNUMBER(Data!$O202), 1-Data!$O202, 1) * IF(AND($K$3="yes",ISNUMBER(Data!$Q202)),(1-Data!$Q202),1)</f>
        <v>0</v>
      </c>
      <c r="S202" s="3">
        <f>IF(OR(Data!T202="", Data!$H202="", $G202=""), 0, ((Data!T202*Data!$H202*$G202)/2000) * IF(AND(S$5="Particulate", ISNUMBER(Data!$O202)), (1-Data!$O202), 1) * IF(AND($K$3="Yes", ISNUMBER(Data!$Q202)), (1-Data!$Q202), 1))</f>
        <v>0</v>
      </c>
      <c r="T202" s="3">
        <f>IF(OR(Data!U202="", Data!$H202="", $G202=""), 0, ((Data!U202*Data!$H202*$G202)/2000) * IF(AND(T$5="Particulate", ISNUMBER(Data!$O202)), (1-Data!$O202), 1) * IF(AND($K$3="Yes", ISNUMBER(Data!$Q202)), (1-Data!$Q202), 1))</f>
        <v>0</v>
      </c>
      <c r="U202" s="3">
        <f>IF(OR(Data!V202="", Data!$H202="", $G202=""), 0, ((Data!V202*Data!$H202*$G202)/2000) * IF(AND(U$5="Particulate", ISNUMBER(Data!$O202)), (1-Data!$O202), 1) * IF(AND($K$3="Yes", ISNUMBER(Data!$Q202)), (1-Data!$Q202), 1))</f>
        <v>0</v>
      </c>
      <c r="V202" s="3">
        <f>IF(OR(Data!W202="", Data!$H202="", $G202=""), 0, ((Data!W202*Data!$H202*$G202)/2000) * IF(AND(V$5="Particulate", ISNUMBER(Data!$O202)), (1-Data!$O202), 1) * IF(AND($K$3="Yes", ISNUMBER(Data!$Q202)), (1-Data!$Q202), 1))</f>
        <v>0</v>
      </c>
      <c r="W202" s="3">
        <f>IF(OR(Data!X202="", Data!$H202="", $G202=""), 0, ((Data!X202*Data!$H202*$G202)/2000) * IF(AND(W$5="Particulate", ISNUMBER(Data!$O202)), (1-Data!$O202), 1) * IF(AND($K$3="Yes", ISNUMBER(Data!$Q202)), (1-Data!$Q202), 1))</f>
        <v>0</v>
      </c>
      <c r="X202" s="3">
        <f>IF(OR(Data!Y202="", Data!$H202="", $G202=""), 0, ((Data!Y202*Data!$H202*$G202)/2000) * IF(AND(X$5="Particulate", ISNUMBER(Data!$O202)), (1-Data!$O202), 1) * IF(AND($K$3="Yes", ISNUMBER(Data!$Q202)), (1-Data!$Q202), 1))</f>
        <v>0</v>
      </c>
      <c r="Y202" s="3">
        <f>IF(OR(Data!Z202="", Data!$H202="", $G202=""), 0, ((Data!Z202*Data!$H202*$G202)/2000) * IF(AND(Y$5="Particulate", ISNUMBER(Data!$O202)), (1-Data!$O202), 1) * IF(AND($K$3="Yes", ISNUMBER(Data!$Q202)), (1-Data!$Q202), 1))</f>
        <v>0</v>
      </c>
      <c r="Z202" s="3">
        <f>IF(OR(Data!AA202="", Data!$H202="", $G202=""), 0, ((Data!AA202*Data!$H202*$G202)/2000) * IF(AND(Z$5="Particulate", ISNUMBER(Data!$O202)), (1-Data!$O202), 1) * IF(AND($K$3="Yes", ISNUMBER(Data!$Q202)), (1-Data!$Q202), 1))</f>
        <v>0</v>
      </c>
      <c r="AA202" s="3">
        <f>IF(OR(Data!AB202="", Data!$H202="", $G202=""), 0, ((Data!AB202*Data!$H202*$G202)/2000) * IF(AND(AA$5="Particulate", ISNUMBER(Data!$O202)), (1-Data!$O202), 1) * IF(AND($K$3="Yes", ISNUMBER(Data!$Q202)), (1-Data!$Q202), 1))</f>
        <v>0</v>
      </c>
      <c r="AB202" s="3">
        <f>IF(OR(Data!AC202="", Data!$H202="", $G202=""), 0, ((Data!AC202*Data!$H202*$G202)/2000) * IF(AND(AB$5="Particulate", ISNUMBER(Data!$O202)), (1-Data!$O202), 1) * IF(AND($K$3="Yes", ISNUMBER(Data!$Q202)), (1-Data!$Q202), 1))</f>
        <v>0</v>
      </c>
      <c r="AC202" s="3">
        <f>IF(OR(Data!AD202="", Data!$H202="", $G202=""), 0, ((Data!AD202*Data!$H202*$G202)/2000) * IF(AND(AC$5="Particulate", ISNUMBER(Data!$O202)), (1-Data!$O202), 1) * IF(AND($K$3="Yes", ISNUMBER(Data!$Q202)), (1-Data!$Q202), 1))</f>
        <v>0</v>
      </c>
      <c r="AD202" s="3">
        <f>IF(OR(Data!AE202="", Data!$H202="", $G202=""), 0, ((Data!AE202*Data!$H202*$G202)/2000) * IF(AND(AD$5="Particulate", ISNUMBER(Data!$O202)), (1-Data!$O202), 1) * IF(AND($K$3="Yes", ISNUMBER(Data!$Q202)), (1-Data!$Q202), 1))</f>
        <v>0</v>
      </c>
      <c r="AE202" s="3">
        <f>IF(OR(Data!AF202="", Data!$H202="", $G202=""), 0, ((Data!AF202*Data!$H202*$G202)/2000) * IF(AND(AE$5="Particulate", ISNUMBER(Data!$O202)), (1-Data!$O202), 1) * IF(AND($K$3="Yes", ISNUMBER(Data!$Q202)), (1-Data!$Q202), 1))</f>
        <v>0</v>
      </c>
      <c r="AF202" s="3">
        <f>IF(OR(Data!AG202="", Data!$H202="", $G202=""), 0, ((Data!AG202*Data!$H202*$G202)/2000) * IF(AND(AF$5="Particulate", ISNUMBER(Data!$O202)), (1-Data!$O202), 1) * IF(AND($K$3="Yes", ISNUMBER(Data!$Q202)), (1-Data!$Q202), 1))</f>
        <v>0</v>
      </c>
      <c r="AG202" s="3">
        <f>IF(OR(Data!AH202="", Data!$H202="", $G202=""), 0, ((Data!AH202*Data!$H202*$G202)/2000) * IF(AND(AG$5="Particulate", ISNUMBER(Data!$O202)), (1-Data!$O202), 1) * IF(AND($K$3="Yes", ISNUMBER(Data!$Q202)), (1-Data!$Q202), 1))</f>
        <v>0</v>
      </c>
      <c r="AH202" s="3">
        <f>IF(OR(Data!AI202="", Data!$H202="", $G202=""), 0, ((Data!AI202*Data!$H202*$G202)/2000) * IF(AND(AH$5="Particulate", ISNUMBER(Data!$O202)), (1-Data!$O202), 1) * IF(AND($K$3="Yes", ISNUMBER(Data!$Q202)), (1-Data!$Q202), 1))</f>
        <v>0</v>
      </c>
      <c r="AI202" s="3">
        <f>IF(OR(Data!AJ202="", Data!$H202="", $G202=""), 0, ((Data!AJ202*Data!$H202*$G202)/2000) * IF(AND(AI$5="Particulate", ISNUMBER(Data!$O202)), (1-Data!$O202), 1) * IF(AND($K$3="Yes", ISNUMBER(Data!$Q202)), (1-Data!$Q202), 1))</f>
        <v>0</v>
      </c>
      <c r="AJ202" s="3">
        <f>IF(OR(Data!AK202="", Data!$H202="", $G202=""), 0, ((Data!AK202*Data!$H202*$G202)/2000) * IF(AND(AJ$5="Particulate", ISNUMBER(Data!$O202)), (1-Data!$O202), 1) * IF(AND($K$3="Yes", ISNUMBER(Data!$Q202)), (1-Data!$Q202), 1))</f>
        <v>0</v>
      </c>
      <c r="AK202" s="3">
        <f>IF(OR(Data!AL202="", Data!$H202="", $G202=""), 0, ((Data!AL202*Data!$H202*$G202)/2000) * IF(AND(AK$5="Particulate", ISNUMBER(Data!$O202)), (1-Data!$O202), 1) * IF(AND($K$3="Yes", ISNUMBER(Data!$Q202)), (1-Data!$Q202), 1))</f>
        <v>0</v>
      </c>
      <c r="AL202" s="3">
        <f>IF(OR(Data!AM202="", Data!$H202="", $G202=""), 0, ((Data!AM202*Data!$H202*$G202)/2000) * IF(AND(AL$5="Particulate", ISNUMBER(Data!$O202)), (1-Data!$O202), 1) * IF(AND($K$3="Yes", ISNUMBER(Data!$Q202)), (1-Data!$Q202), 1))</f>
        <v>0</v>
      </c>
      <c r="AM202" s="3">
        <f>IF(OR(Data!AN202="", Data!$H202="", $G202=""), 0, ((Data!AN202*Data!$H202*$G202)/2000) * IF(AND(AM$5="Particulate", ISNUMBER(Data!$O202)), (1-Data!$O202), 1) * IF(AND($K$3="Yes", ISNUMBER(Data!$Q202)), (1-Data!$Q202), 1))</f>
        <v>0</v>
      </c>
      <c r="AN202" s="3">
        <f>IF(OR(Data!AO202="", Data!$H202="", $G202=""), 0, ((Data!AO202*Data!$H202*$G202)/2000) * IF(AND(AN$5="Particulate", ISNUMBER(Data!$O202)), (1-Data!$O202), 1) * IF(AND($K$3="Yes", ISNUMBER(Data!$Q202)), (1-Data!$Q202), 1))</f>
        <v>0</v>
      </c>
      <c r="AO202" s="3">
        <f>IF(OR(Data!AP202="", Data!$H202="", $G202=""), 0, ((Data!AP202*Data!$H202*$G202)/2000) * IF(AND(AO$5="Particulate", ISNUMBER(Data!$O202)), (1-Data!$O202), 1) * IF(AND($K$3="Yes", ISNUMBER(Data!$Q202)), (1-Data!$Q202), 1))</f>
        <v>0</v>
      </c>
      <c r="AP202" s="3">
        <f>IF(OR(Data!AQ202="", Data!$H202="", $G202=""), 0, ((Data!AQ202*Data!$H202*$G202)/2000) * IF(AND(AP$5="Particulate", ISNUMBER(Data!$O202)), (1-Data!$O202), 1) * IF(AND($K$3="Yes", ISNUMBER(Data!$Q202)), (1-Data!$Q202), 1))</f>
        <v>0</v>
      </c>
      <c r="AQ202" s="3">
        <f>IF(OR(Data!AR202="", Data!$H202="", $G202=""), 0, ((Data!AR202*Data!$H202*$G202)/2000) * IF(AND(AQ$5="Particulate", ISNUMBER(Data!$O202)), (1-Data!$O202), 1) * IF(AND($K$3="Yes", ISNUMBER(Data!$Q202)), (1-Data!$Q202), 1))</f>
        <v>0</v>
      </c>
      <c r="AR202" s="3">
        <f>IF(OR(Data!AS202="", Data!$H202="", $G202=""), 0, ((Data!AS202*Data!$H202*$G202)/2000) * IF(AND(AR$5="Particulate", ISNUMBER(Data!$O202)), (1-Data!$O202), 1) * IF(AND($K$3="Yes", ISNUMBER(Data!$Q202)), (1-Data!$Q202), 1))</f>
        <v>0</v>
      </c>
      <c r="AS202" s="3">
        <f>IF(OR(Data!AT202="", Data!$H202="", $G202=""), 0, ((Data!AT202*Data!$H202*$G202)/2000) * IF(AND(AS$5="Particulate", ISNUMBER(Data!$O202)), (1-Data!$O202), 1) * IF(AND($K$3="Yes", ISNUMBER(Data!$Q202)), (1-Data!$Q202), 1))</f>
        <v>0</v>
      </c>
      <c r="AT202" s="3">
        <f>IF(OR(Data!AU202="", Data!$H202="", $G202=""), 0, ((Data!AU202*Data!$H202*$G202)/2000) * IF(AND(AT$5="Particulate", ISNUMBER(Data!$O202)), (1-Data!$O202), 1) * IF(AND($K$3="Yes", ISNUMBER(Data!$Q202)), (1-Data!$Q202), 1))</f>
        <v>0</v>
      </c>
      <c r="AU202" s="3">
        <f>IF(OR(Data!AV202="", Data!$H202="", $G202=""), 0, ((Data!AV202*Data!$H202*$G202)/2000) * IF(AND(AU$5="Particulate", ISNUMBER(Data!$O202)), (1-Data!$O202), 1) * IF(AND($K$3="Yes", ISNUMBER(Data!$Q202)), (1-Data!$Q202), 1))</f>
        <v>0</v>
      </c>
      <c r="AV202" s="3">
        <f>IF(OR(Data!AW202="", Data!$H202="", $G202=""), 0, ((Data!AW202*Data!$H202*$G202)/2000) * IF(AND(AV$5="Particulate", ISNUMBER(Data!$O202)), (1-Data!$O202), 1) * IF(AND($K$3="Yes", ISNUMBER(Data!$Q202)), (1-Data!$Q202), 1))</f>
        <v>0</v>
      </c>
      <c r="AW202" s="3">
        <f>IF(OR(Data!AX202="", Data!$H202="", $G202=""), 0, ((Data!AX202*Data!$H202*$G202)/2000) * IF(AND(AW$5="Particulate", ISNUMBER(Data!$O202)), (1-Data!$O202), 1) * IF(AND($K$3="Yes", ISNUMBER(Data!$Q202)), (1-Data!$Q202), 1))</f>
        <v>0</v>
      </c>
      <c r="AX202" s="3">
        <f>IF(OR(Data!AY202="", Data!$H202="", $G202=""), 0, ((Data!AY202*Data!$H202*$G202)/2000) * IF(AND(AX$5="Particulate", ISNUMBER(Data!$O202)), (1-Data!$O202), 1) * IF(AND($K$3="Yes", ISNUMBER(Data!$Q202)), (1-Data!$Q202), 1))</f>
        <v>0</v>
      </c>
      <c r="AY202" s="3">
        <f>IF(OR(Data!AZ202="", Data!$H202="", $G202=""), 0, ((Data!AZ202*Data!$H202*$G202)/2000) * IF(AND(AY$5="Particulate", ISNUMBER(Data!$O202)), (1-Data!$O202), 1) * IF(AND($K$3="Yes", ISNUMBER(Data!$Q202)), (1-Data!$Q202), 1))</f>
        <v>0</v>
      </c>
      <c r="AZ202" s="3">
        <f>IF(OR(Data!BA202="", Data!$H202="", $G202=""), 0, ((Data!BA202*Data!$H202*$G202)/2000) * IF(AND(AZ$5="Particulate", ISNUMBER(Data!$O202)), (1-Data!$O202), 1) * IF(AND($K$3="Yes", ISNUMBER(Data!$Q202)), (1-Data!$Q202), 1))</f>
        <v>0</v>
      </c>
      <c r="BA202" s="3">
        <f>IF(OR(Data!BB202="", Data!$H202="", $G202=""), 0, ((Data!BB202*Data!$H202*$G202)/2000) * IF(AND(BA$5="Particulate", ISNUMBER(Data!$O202)), (1-Data!$O202), 1) * IF(AND($K$3="Yes", ISNUMBER(Data!$Q202)), (1-Data!$Q202), 1))</f>
        <v>0</v>
      </c>
      <c r="BB202" s="3">
        <f>IF(OR(Data!BC202="", Data!$H202="", $G202=""), 0, ((Data!BC202*Data!$H202*$G202)/2000) * IF(AND(BB$5="Particulate", ISNUMBER(Data!$O202)), (1-Data!$O202), 1) * IF(AND($K$3="Yes", ISNUMBER(Data!$Q202)), (1-Data!$Q202), 1))</f>
        <v>0</v>
      </c>
      <c r="BC202" s="3">
        <f>IF(OR(Data!BD202="", Data!$H202="", $G202=""), 0, ((Data!BD202*Data!$H202*$G202)/2000) * IF(AND(BC$5="Particulate", ISNUMBER(Data!$O202)), (1-Data!$O202), 1) * IF(AND($K$3="Yes", ISNUMBER(Data!$Q202)), (1-Data!$Q202), 1))</f>
        <v>0</v>
      </c>
      <c r="BD202" s="3">
        <f>IF(OR(Data!BE202="", Data!$H202="", $G202=""), 0, ((Data!BE202*Data!$H202*$G202)/2000) * IF(AND(BD$5="Particulate", ISNUMBER(Data!$O202)), (1-Data!$O202), 1) * IF(AND($K$3="Yes", ISNUMBER(Data!$Q202)), (1-Data!$Q202), 1))</f>
        <v>0</v>
      </c>
      <c r="BE202" s="3">
        <f>IF(OR(Data!BF202="", Data!$H202="", $G202=""), 0, ((Data!BF202*Data!$H202*$G202)/2000) * IF(AND(BE$5="Particulate", ISNUMBER(Data!$O202)), (1-Data!$O202), 1) * IF(AND($K$3="Yes", ISNUMBER(Data!$Q202)), (1-Data!$Q202), 1))</f>
        <v>0</v>
      </c>
      <c r="BF202" s="3">
        <f>IF(OR(Data!BG202="", Data!$H202="", $G202=""), 0, ((Data!BG202*Data!$H202*$G202)/2000) * IF(AND(BF$5="Particulate", ISNUMBER(Data!$O202)), (1-Data!$O202), 1) * IF(AND($K$3="Yes", ISNUMBER(Data!$Q202)), (1-Data!$Q202), 1))</f>
        <v>0</v>
      </c>
      <c r="BG202" s="3">
        <f>IF(OR(Data!BH202="", Data!$H202="", $G202=""), 0, ((Data!BH202*Data!$H202*$G202)/2000) * IF(AND(BG$5="Particulate", ISNUMBER(Data!$O202)), (1-Data!$O202), 1) * IF(AND($K$3="Yes", ISNUMBER(Data!$Q202)), (1-Data!$Q202), 1))</f>
        <v>0</v>
      </c>
      <c r="BH202" s="3">
        <f>IF(OR(Data!BI202="", Data!$H202="", $G202=""), 0, ((Data!BI202*Data!$H202*$G202)/2000) * IF(AND(BH$5="Particulate", ISNUMBER(Data!$O202)), (1-Data!$O202), 1) * IF(AND($K$3="Yes", ISNUMBER(Data!$Q202)), (1-Data!$Q202), 1))</f>
        <v>0</v>
      </c>
      <c r="BI202" s="3">
        <f>IF(OR(Data!BJ202="", Data!$H202="", $G202=""), 0, ((Data!BJ202*Data!$H202*$G202)/2000) * IF(AND(BI$5="Particulate", ISNUMBER(Data!$O202)), (1-Data!$O202), 1) * IF(AND($K$3="Yes", ISNUMBER(Data!$Q202)), (1-Data!$Q202), 1))</f>
        <v>0</v>
      </c>
      <c r="BJ202" s="3">
        <f>IF(OR(Data!BK202="", Data!$H202="", $G202=""), 0, ((Data!BK202*Data!$H202*$G202)/2000) * IF(AND(BJ$5="Particulate", ISNUMBER(Data!$O202)), (1-Data!$O202), 1) * IF(AND($K$3="Yes", ISNUMBER(Data!$Q202)), (1-Data!$Q202), 1))</f>
        <v>0</v>
      </c>
      <c r="BK202" s="3">
        <f>IF(OR(Data!BL202="", Data!$H202="", $G202=""), 0, ((Data!BL202*Data!$H202*$G202)/2000) * IF(AND(BK$5="Particulate", ISNUMBER(Data!$O202)), (1-Data!$O202), 1) * IF(AND($K$3="Yes", ISNUMBER(Data!$Q202)), (1-Data!$Q202), 1))</f>
        <v>0</v>
      </c>
      <c r="BL202" s="3">
        <f>IF(OR(Data!BM202="", Data!$H202="", $G202=""), 0, ((Data!BM202*Data!$H202*$G202)/2000) * IF(AND(BL$5="Particulate", ISNUMBER(Data!$O202)), (1-Data!$O202), 1) * IF(AND($K$3="Yes", ISNUMBER(Data!$Q202)), (1-Data!$Q202), 1))</f>
        <v>0</v>
      </c>
      <c r="BM202" s="3">
        <f>IF(OR(Data!BN202="", Data!$H202="", $G202=""), 0, ((Data!BN202*Data!$H202*$G202)/2000) * IF(AND(BM$5="Particulate", ISNUMBER(Data!$O202)), (1-Data!$O202), 1) * IF(AND($K$3="Yes", ISNUMBER(Data!$Q202)), (1-Data!$Q202), 1))</f>
        <v>0</v>
      </c>
      <c r="BN202" s="3">
        <f>IF(OR(Data!BO202="", Data!$H202="", $G202=""), 0, ((Data!BO202*Data!$H202*$G202)/2000) * IF(AND(BN$5="Particulate", ISNUMBER(Data!$O202)), (1-Data!$O202), 1) * IF(AND($K$3="Yes", ISNUMBER(Data!$Q202)), (1-Data!$Q202), 1))</f>
        <v>0</v>
      </c>
      <c r="BO202" s="3">
        <f>IF(OR(Data!BP202="", Data!$H202="", $G202=""), 0, ((Data!BP202*Data!$H202*$G202)/2000) * IF(AND(BO$5="Particulate", ISNUMBER(Data!$O202)), (1-Data!$O202), 1) * IF(AND($K$3="Yes", ISNUMBER(Data!$Q202)), (1-Data!$Q202), 1))</f>
        <v>0</v>
      </c>
      <c r="BP202" s="3">
        <f>IF(OR(Data!BQ202="", Data!$H202="", $G202=""), 0, ((Data!BQ202*Data!$H202*$G202)/2000) * IF(AND(BP$5="Particulate", ISNUMBER(Data!$O202)), (1-Data!$O202), 1) * IF(AND($K$3="Yes", ISNUMBER(Data!$Q202)), (1-Data!$Q202), 1))</f>
        <v>0</v>
      </c>
      <c r="BQ202" s="3">
        <f>IF(OR(Data!BR202="", Data!$H202="", $G202=""), 0, ((Data!BR202*Data!$H202*$G202)/2000) * IF(AND(BQ$5="Particulate", ISNUMBER(Data!$O202)), (1-Data!$O202), 1) * IF(AND($K$3="Yes", ISNUMBER(Data!$Q202)), (1-Data!$Q202), 1))</f>
        <v>0</v>
      </c>
      <c r="BR202" s="3">
        <f>IF(OR(Data!BS202="", Data!$H202="", $G202=""), 0, ((Data!BS202*Data!$H202*$G202)/2000) * IF(AND(BR$5="Particulate", ISNUMBER(Data!$O202)), (1-Data!$O202), 1) * IF(AND($K$3="Yes", ISNUMBER(Data!$Q202)), (1-Data!$Q202), 1))</f>
        <v>0</v>
      </c>
      <c r="BS202" s="3">
        <f>IF(OR(Data!BT202="", Data!$H202="", $G202=""), 0, ((Data!BT202*Data!$H202*$G202)/2000) * IF(AND(BS$5="Particulate", ISNUMBER(Data!$O202)), (1-Data!$O202), 1) * IF(AND($K$3="Yes", ISNUMBER(Data!$Q202)), (1-Data!$Q202), 1))</f>
        <v>0</v>
      </c>
      <c r="BT202" s="3">
        <f>IF(OR(Data!BU202="", Data!$H202="", $G202=""), 0, ((Data!BU202*Data!$H202*$G202)/2000) * IF(AND(BT$5="Particulate", ISNUMBER(Data!$O202)), (1-Data!$O202), 1) * IF(AND($K$3="Yes", ISNUMBER(Data!$Q202)), (1-Data!$Q202), 1))</f>
        <v>0</v>
      </c>
      <c r="BU202" s="3">
        <f>IF(OR(Data!BV202="", Data!$H202="", $G202=""), 0, ((Data!BV202*Data!$H202*$G202)/2000) * IF(AND(BU$5="Particulate", ISNUMBER(Data!$O202)), (1-Data!$O202), 1) * IF(AND($K$3="Yes", ISNUMBER(Data!$Q202)), (1-Data!$Q202), 1))</f>
        <v>0</v>
      </c>
      <c r="BV202" s="3">
        <f>IF(OR(Data!BW202="", Data!$H202="", $G202=""), 0, ((Data!BW202*Data!$H202*$G202)/2000) * IF(AND(BV$5="Particulate", ISNUMBER(Data!$O202)), (1-Data!$O202), 1) * IF(AND($K$3="Yes", ISNUMBER(Data!$Q202)), (1-Data!$Q202), 1))</f>
        <v>0</v>
      </c>
      <c r="BW202" s="3">
        <f>IF(OR(Data!BX202="", Data!$H202="", $G202=""), 0, ((Data!BX202*Data!$H202*$G202)/2000) * IF(AND(BW$5="Particulate", ISNUMBER(Data!$O202)), (1-Data!$O202), 1) * IF(AND($K$3="Yes", ISNUMBER(Data!$Q202)), (1-Data!$Q202), 1))</f>
        <v>0</v>
      </c>
      <c r="BX202" s="3">
        <f>IF(OR(Data!BY202="", Data!$H202="", $G202=""), 0, ((Data!BY202*Data!$H202*$G202)/2000) * IF(AND(BX$5="Particulate", ISNUMBER(Data!$O202)), (1-Data!$O202), 1) * IF(AND($K$3="Yes", ISNUMBER(Data!$Q202)), (1-Data!$Q202), 1))</f>
        <v>0</v>
      </c>
      <c r="BY202" s="3">
        <f>IF(OR(Data!BZ202="", Data!$H202="", $G202=""), 0, ((Data!BZ202*Data!$H202*$G202)/2000) * IF(AND(BY$5="Particulate", ISNUMBER(Data!$O202)), (1-Data!$O202), 1) * IF(AND($K$3="Yes", ISNUMBER(Data!$Q202)), (1-Data!$Q202), 1))</f>
        <v>0</v>
      </c>
      <c r="BZ202" s="3">
        <f>IF(OR(Data!CA202="", Data!$H202="", $G202=""), 0, ((Data!CA202*Data!$H202*$G202)/2000) * IF(AND(BZ$5="Particulate", ISNUMBER(Data!$O202)), (1-Data!$O202), 1) * IF(AND($K$3="Yes", ISNUMBER(Data!$Q202)), (1-Data!$Q202), 1))</f>
        <v>0</v>
      </c>
    </row>
    <row r="203" spans="1:78" x14ac:dyDescent="0.25">
      <c r="A203" s="347">
        <f>Data!A203</f>
        <v>195</v>
      </c>
      <c r="B203" s="108">
        <f>Data!B203</f>
        <v>0</v>
      </c>
      <c r="C203" s="108">
        <f>Data!C203</f>
        <v>0</v>
      </c>
      <c r="D203" s="108">
        <f>Data!D203</f>
        <v>0</v>
      </c>
      <c r="E203" s="108">
        <f>Data!E203</f>
        <v>0</v>
      </c>
      <c r="F203" s="108">
        <f>Data!F203</f>
        <v>0</v>
      </c>
      <c r="G203" s="189"/>
      <c r="Q203" s="365">
        <f>IF(ISNUMBER(Data!$K203), (Data!$K203*$G203)/2000, IF(AND(ISNUMBER(Data!$H203), ISNUMBER(Data!$I203)), (Data!$H203*Data!$I203*$G203)/2000, 0))</f>
        <v>0</v>
      </c>
      <c r="R203" s="17">
        <f>IF(ISNUMBER(Data!$L203), (Data!$L203*$G203)/2000, IF(AND(ISNUMBER(Data!$H203), ISNUMBER(Data!$J203)), (Data!$H203*Data!$J203*$G203)/2000, 0)) * IF(ISNUMBER(Data!$O203), 1-Data!$O203, 1) * IF(AND($K$3="yes",ISNUMBER(Data!$Q203)),(1-Data!$Q203),1)</f>
        <v>0</v>
      </c>
      <c r="S203" s="3">
        <f>IF(OR(Data!T203="", Data!$H203="", $G203=""), 0, ((Data!T203*Data!$H203*$G203)/2000) * IF(AND(S$5="Particulate", ISNUMBER(Data!$O203)), (1-Data!$O203), 1) * IF(AND($K$3="Yes", ISNUMBER(Data!$Q203)), (1-Data!$Q203), 1))</f>
        <v>0</v>
      </c>
      <c r="T203" s="3">
        <f>IF(OR(Data!U203="", Data!$H203="", $G203=""), 0, ((Data!U203*Data!$H203*$G203)/2000) * IF(AND(T$5="Particulate", ISNUMBER(Data!$O203)), (1-Data!$O203), 1) * IF(AND($K$3="Yes", ISNUMBER(Data!$Q203)), (1-Data!$Q203), 1))</f>
        <v>0</v>
      </c>
      <c r="U203" s="3">
        <f>IF(OR(Data!V203="", Data!$H203="", $G203=""), 0, ((Data!V203*Data!$H203*$G203)/2000) * IF(AND(U$5="Particulate", ISNUMBER(Data!$O203)), (1-Data!$O203), 1) * IF(AND($K$3="Yes", ISNUMBER(Data!$Q203)), (1-Data!$Q203), 1))</f>
        <v>0</v>
      </c>
      <c r="V203" s="3">
        <f>IF(OR(Data!W203="", Data!$H203="", $G203=""), 0, ((Data!W203*Data!$H203*$G203)/2000) * IF(AND(V$5="Particulate", ISNUMBER(Data!$O203)), (1-Data!$O203), 1) * IF(AND($K$3="Yes", ISNUMBER(Data!$Q203)), (1-Data!$Q203), 1))</f>
        <v>0</v>
      </c>
      <c r="W203" s="3">
        <f>IF(OR(Data!X203="", Data!$H203="", $G203=""), 0, ((Data!X203*Data!$H203*$G203)/2000) * IF(AND(W$5="Particulate", ISNUMBER(Data!$O203)), (1-Data!$O203), 1) * IF(AND($K$3="Yes", ISNUMBER(Data!$Q203)), (1-Data!$Q203), 1))</f>
        <v>0</v>
      </c>
      <c r="X203" s="3">
        <f>IF(OR(Data!Y203="", Data!$H203="", $G203=""), 0, ((Data!Y203*Data!$H203*$G203)/2000) * IF(AND(X$5="Particulate", ISNUMBER(Data!$O203)), (1-Data!$O203), 1) * IF(AND($K$3="Yes", ISNUMBER(Data!$Q203)), (1-Data!$Q203), 1))</f>
        <v>0</v>
      </c>
      <c r="Y203" s="3">
        <f>IF(OR(Data!Z203="", Data!$H203="", $G203=""), 0, ((Data!Z203*Data!$H203*$G203)/2000) * IF(AND(Y$5="Particulate", ISNUMBER(Data!$O203)), (1-Data!$O203), 1) * IF(AND($K$3="Yes", ISNUMBER(Data!$Q203)), (1-Data!$Q203), 1))</f>
        <v>0</v>
      </c>
      <c r="Z203" s="3">
        <f>IF(OR(Data!AA203="", Data!$H203="", $G203=""), 0, ((Data!AA203*Data!$H203*$G203)/2000) * IF(AND(Z$5="Particulate", ISNUMBER(Data!$O203)), (1-Data!$O203), 1) * IF(AND($K$3="Yes", ISNUMBER(Data!$Q203)), (1-Data!$Q203), 1))</f>
        <v>0</v>
      </c>
      <c r="AA203" s="3">
        <f>IF(OR(Data!AB203="", Data!$H203="", $G203=""), 0, ((Data!AB203*Data!$H203*$G203)/2000) * IF(AND(AA$5="Particulate", ISNUMBER(Data!$O203)), (1-Data!$O203), 1) * IF(AND($K$3="Yes", ISNUMBER(Data!$Q203)), (1-Data!$Q203), 1))</f>
        <v>0</v>
      </c>
      <c r="AB203" s="3">
        <f>IF(OR(Data!AC203="", Data!$H203="", $G203=""), 0, ((Data!AC203*Data!$H203*$G203)/2000) * IF(AND(AB$5="Particulate", ISNUMBER(Data!$O203)), (1-Data!$O203), 1) * IF(AND($K$3="Yes", ISNUMBER(Data!$Q203)), (1-Data!$Q203), 1))</f>
        <v>0</v>
      </c>
      <c r="AC203" s="3">
        <f>IF(OR(Data!AD203="", Data!$H203="", $G203=""), 0, ((Data!AD203*Data!$H203*$G203)/2000) * IF(AND(AC$5="Particulate", ISNUMBER(Data!$O203)), (1-Data!$O203), 1) * IF(AND($K$3="Yes", ISNUMBER(Data!$Q203)), (1-Data!$Q203), 1))</f>
        <v>0</v>
      </c>
      <c r="AD203" s="3">
        <f>IF(OR(Data!AE203="", Data!$H203="", $G203=""), 0, ((Data!AE203*Data!$H203*$G203)/2000) * IF(AND(AD$5="Particulate", ISNUMBER(Data!$O203)), (1-Data!$O203), 1) * IF(AND($K$3="Yes", ISNUMBER(Data!$Q203)), (1-Data!$Q203), 1))</f>
        <v>0</v>
      </c>
      <c r="AE203" s="3">
        <f>IF(OR(Data!AF203="", Data!$H203="", $G203=""), 0, ((Data!AF203*Data!$H203*$G203)/2000) * IF(AND(AE$5="Particulate", ISNUMBER(Data!$O203)), (1-Data!$O203), 1) * IF(AND($K$3="Yes", ISNUMBER(Data!$Q203)), (1-Data!$Q203), 1))</f>
        <v>0</v>
      </c>
      <c r="AF203" s="3">
        <f>IF(OR(Data!AG203="", Data!$H203="", $G203=""), 0, ((Data!AG203*Data!$H203*$G203)/2000) * IF(AND(AF$5="Particulate", ISNUMBER(Data!$O203)), (1-Data!$O203), 1) * IF(AND($K$3="Yes", ISNUMBER(Data!$Q203)), (1-Data!$Q203), 1))</f>
        <v>0</v>
      </c>
      <c r="AG203" s="3">
        <f>IF(OR(Data!AH203="", Data!$H203="", $G203=""), 0, ((Data!AH203*Data!$H203*$G203)/2000) * IF(AND(AG$5="Particulate", ISNUMBER(Data!$O203)), (1-Data!$O203), 1) * IF(AND($K$3="Yes", ISNUMBER(Data!$Q203)), (1-Data!$Q203), 1))</f>
        <v>0</v>
      </c>
      <c r="AH203" s="3">
        <f>IF(OR(Data!AI203="", Data!$H203="", $G203=""), 0, ((Data!AI203*Data!$H203*$G203)/2000) * IF(AND(AH$5="Particulate", ISNUMBER(Data!$O203)), (1-Data!$O203), 1) * IF(AND($K$3="Yes", ISNUMBER(Data!$Q203)), (1-Data!$Q203), 1))</f>
        <v>0</v>
      </c>
      <c r="AI203" s="3">
        <f>IF(OR(Data!AJ203="", Data!$H203="", $G203=""), 0, ((Data!AJ203*Data!$H203*$G203)/2000) * IF(AND(AI$5="Particulate", ISNUMBER(Data!$O203)), (1-Data!$O203), 1) * IF(AND($K$3="Yes", ISNUMBER(Data!$Q203)), (1-Data!$Q203), 1))</f>
        <v>0</v>
      </c>
      <c r="AJ203" s="3">
        <f>IF(OR(Data!AK203="", Data!$H203="", $G203=""), 0, ((Data!AK203*Data!$H203*$G203)/2000) * IF(AND(AJ$5="Particulate", ISNUMBER(Data!$O203)), (1-Data!$O203), 1) * IF(AND($K$3="Yes", ISNUMBER(Data!$Q203)), (1-Data!$Q203), 1))</f>
        <v>0</v>
      </c>
      <c r="AK203" s="3">
        <f>IF(OR(Data!AL203="", Data!$H203="", $G203=""), 0, ((Data!AL203*Data!$H203*$G203)/2000) * IF(AND(AK$5="Particulate", ISNUMBER(Data!$O203)), (1-Data!$O203), 1) * IF(AND($K$3="Yes", ISNUMBER(Data!$Q203)), (1-Data!$Q203), 1))</f>
        <v>0</v>
      </c>
      <c r="AL203" s="3">
        <f>IF(OR(Data!AM203="", Data!$H203="", $G203=""), 0, ((Data!AM203*Data!$H203*$G203)/2000) * IF(AND(AL$5="Particulate", ISNUMBER(Data!$O203)), (1-Data!$O203), 1) * IF(AND($K$3="Yes", ISNUMBER(Data!$Q203)), (1-Data!$Q203), 1))</f>
        <v>0</v>
      </c>
      <c r="AM203" s="3">
        <f>IF(OR(Data!AN203="", Data!$H203="", $G203=""), 0, ((Data!AN203*Data!$H203*$G203)/2000) * IF(AND(AM$5="Particulate", ISNUMBER(Data!$O203)), (1-Data!$O203), 1) * IF(AND($K$3="Yes", ISNUMBER(Data!$Q203)), (1-Data!$Q203), 1))</f>
        <v>0</v>
      </c>
      <c r="AN203" s="3">
        <f>IF(OR(Data!AO203="", Data!$H203="", $G203=""), 0, ((Data!AO203*Data!$H203*$G203)/2000) * IF(AND(AN$5="Particulate", ISNUMBER(Data!$O203)), (1-Data!$O203), 1) * IF(AND($K$3="Yes", ISNUMBER(Data!$Q203)), (1-Data!$Q203), 1))</f>
        <v>0</v>
      </c>
      <c r="AO203" s="3">
        <f>IF(OR(Data!AP203="", Data!$H203="", $G203=""), 0, ((Data!AP203*Data!$H203*$G203)/2000) * IF(AND(AO$5="Particulate", ISNUMBER(Data!$O203)), (1-Data!$O203), 1) * IF(AND($K$3="Yes", ISNUMBER(Data!$Q203)), (1-Data!$Q203), 1))</f>
        <v>0</v>
      </c>
      <c r="AP203" s="3">
        <f>IF(OR(Data!AQ203="", Data!$H203="", $G203=""), 0, ((Data!AQ203*Data!$H203*$G203)/2000) * IF(AND(AP$5="Particulate", ISNUMBER(Data!$O203)), (1-Data!$O203), 1) * IF(AND($K$3="Yes", ISNUMBER(Data!$Q203)), (1-Data!$Q203), 1))</f>
        <v>0</v>
      </c>
      <c r="AQ203" s="3">
        <f>IF(OR(Data!AR203="", Data!$H203="", $G203=""), 0, ((Data!AR203*Data!$H203*$G203)/2000) * IF(AND(AQ$5="Particulate", ISNUMBER(Data!$O203)), (1-Data!$O203), 1) * IF(AND($K$3="Yes", ISNUMBER(Data!$Q203)), (1-Data!$Q203), 1))</f>
        <v>0</v>
      </c>
      <c r="AR203" s="3">
        <f>IF(OR(Data!AS203="", Data!$H203="", $G203=""), 0, ((Data!AS203*Data!$H203*$G203)/2000) * IF(AND(AR$5="Particulate", ISNUMBER(Data!$O203)), (1-Data!$O203), 1) * IF(AND($K$3="Yes", ISNUMBER(Data!$Q203)), (1-Data!$Q203), 1))</f>
        <v>0</v>
      </c>
      <c r="AS203" s="3">
        <f>IF(OR(Data!AT203="", Data!$H203="", $G203=""), 0, ((Data!AT203*Data!$H203*$G203)/2000) * IF(AND(AS$5="Particulate", ISNUMBER(Data!$O203)), (1-Data!$O203), 1) * IF(AND($K$3="Yes", ISNUMBER(Data!$Q203)), (1-Data!$Q203), 1))</f>
        <v>0</v>
      </c>
      <c r="AT203" s="3">
        <f>IF(OR(Data!AU203="", Data!$H203="", $G203=""), 0, ((Data!AU203*Data!$H203*$G203)/2000) * IF(AND(AT$5="Particulate", ISNUMBER(Data!$O203)), (1-Data!$O203), 1) * IF(AND($K$3="Yes", ISNUMBER(Data!$Q203)), (1-Data!$Q203), 1))</f>
        <v>0</v>
      </c>
      <c r="AU203" s="3">
        <f>IF(OR(Data!AV203="", Data!$H203="", $G203=""), 0, ((Data!AV203*Data!$H203*$G203)/2000) * IF(AND(AU$5="Particulate", ISNUMBER(Data!$O203)), (1-Data!$O203), 1) * IF(AND($K$3="Yes", ISNUMBER(Data!$Q203)), (1-Data!$Q203), 1))</f>
        <v>0</v>
      </c>
      <c r="AV203" s="3">
        <f>IF(OR(Data!AW203="", Data!$H203="", $G203=""), 0, ((Data!AW203*Data!$H203*$G203)/2000) * IF(AND(AV$5="Particulate", ISNUMBER(Data!$O203)), (1-Data!$O203), 1) * IF(AND($K$3="Yes", ISNUMBER(Data!$Q203)), (1-Data!$Q203), 1))</f>
        <v>0</v>
      </c>
      <c r="AW203" s="3">
        <f>IF(OR(Data!AX203="", Data!$H203="", $G203=""), 0, ((Data!AX203*Data!$H203*$G203)/2000) * IF(AND(AW$5="Particulate", ISNUMBER(Data!$O203)), (1-Data!$O203), 1) * IF(AND($K$3="Yes", ISNUMBER(Data!$Q203)), (1-Data!$Q203), 1))</f>
        <v>0</v>
      </c>
      <c r="AX203" s="3">
        <f>IF(OR(Data!AY203="", Data!$H203="", $G203=""), 0, ((Data!AY203*Data!$H203*$G203)/2000) * IF(AND(AX$5="Particulate", ISNUMBER(Data!$O203)), (1-Data!$O203), 1) * IF(AND($K$3="Yes", ISNUMBER(Data!$Q203)), (1-Data!$Q203), 1))</f>
        <v>0</v>
      </c>
      <c r="AY203" s="3">
        <f>IF(OR(Data!AZ203="", Data!$H203="", $G203=""), 0, ((Data!AZ203*Data!$H203*$G203)/2000) * IF(AND(AY$5="Particulate", ISNUMBER(Data!$O203)), (1-Data!$O203), 1) * IF(AND($K$3="Yes", ISNUMBER(Data!$Q203)), (1-Data!$Q203), 1))</f>
        <v>0</v>
      </c>
      <c r="AZ203" s="3">
        <f>IF(OR(Data!BA203="", Data!$H203="", $G203=""), 0, ((Data!BA203*Data!$H203*$G203)/2000) * IF(AND(AZ$5="Particulate", ISNUMBER(Data!$O203)), (1-Data!$O203), 1) * IF(AND($K$3="Yes", ISNUMBER(Data!$Q203)), (1-Data!$Q203), 1))</f>
        <v>0</v>
      </c>
      <c r="BA203" s="3">
        <f>IF(OR(Data!BB203="", Data!$H203="", $G203=""), 0, ((Data!BB203*Data!$H203*$G203)/2000) * IF(AND(BA$5="Particulate", ISNUMBER(Data!$O203)), (1-Data!$O203), 1) * IF(AND($K$3="Yes", ISNUMBER(Data!$Q203)), (1-Data!$Q203), 1))</f>
        <v>0</v>
      </c>
      <c r="BB203" s="3">
        <f>IF(OR(Data!BC203="", Data!$H203="", $G203=""), 0, ((Data!BC203*Data!$H203*$G203)/2000) * IF(AND(BB$5="Particulate", ISNUMBER(Data!$O203)), (1-Data!$O203), 1) * IF(AND($K$3="Yes", ISNUMBER(Data!$Q203)), (1-Data!$Q203), 1))</f>
        <v>0</v>
      </c>
      <c r="BC203" s="3">
        <f>IF(OR(Data!BD203="", Data!$H203="", $G203=""), 0, ((Data!BD203*Data!$H203*$G203)/2000) * IF(AND(BC$5="Particulate", ISNUMBER(Data!$O203)), (1-Data!$O203), 1) * IF(AND($K$3="Yes", ISNUMBER(Data!$Q203)), (1-Data!$Q203), 1))</f>
        <v>0</v>
      </c>
      <c r="BD203" s="3">
        <f>IF(OR(Data!BE203="", Data!$H203="", $G203=""), 0, ((Data!BE203*Data!$H203*$G203)/2000) * IF(AND(BD$5="Particulate", ISNUMBER(Data!$O203)), (1-Data!$O203), 1) * IF(AND($K$3="Yes", ISNUMBER(Data!$Q203)), (1-Data!$Q203), 1))</f>
        <v>0</v>
      </c>
      <c r="BE203" s="3">
        <f>IF(OR(Data!BF203="", Data!$H203="", $G203=""), 0, ((Data!BF203*Data!$H203*$G203)/2000) * IF(AND(BE$5="Particulate", ISNUMBER(Data!$O203)), (1-Data!$O203), 1) * IF(AND($K$3="Yes", ISNUMBER(Data!$Q203)), (1-Data!$Q203), 1))</f>
        <v>0</v>
      </c>
      <c r="BF203" s="3">
        <f>IF(OR(Data!BG203="", Data!$H203="", $G203=""), 0, ((Data!BG203*Data!$H203*$G203)/2000) * IF(AND(BF$5="Particulate", ISNUMBER(Data!$O203)), (1-Data!$O203), 1) * IF(AND($K$3="Yes", ISNUMBER(Data!$Q203)), (1-Data!$Q203), 1))</f>
        <v>0</v>
      </c>
      <c r="BG203" s="3">
        <f>IF(OR(Data!BH203="", Data!$H203="", $G203=""), 0, ((Data!BH203*Data!$H203*$G203)/2000) * IF(AND(BG$5="Particulate", ISNUMBER(Data!$O203)), (1-Data!$O203), 1) * IF(AND($K$3="Yes", ISNUMBER(Data!$Q203)), (1-Data!$Q203), 1))</f>
        <v>0</v>
      </c>
      <c r="BH203" s="3">
        <f>IF(OR(Data!BI203="", Data!$H203="", $G203=""), 0, ((Data!BI203*Data!$H203*$G203)/2000) * IF(AND(BH$5="Particulate", ISNUMBER(Data!$O203)), (1-Data!$O203), 1) * IF(AND($K$3="Yes", ISNUMBER(Data!$Q203)), (1-Data!$Q203), 1))</f>
        <v>0</v>
      </c>
      <c r="BI203" s="3">
        <f>IF(OR(Data!BJ203="", Data!$H203="", $G203=""), 0, ((Data!BJ203*Data!$H203*$G203)/2000) * IF(AND(BI$5="Particulate", ISNUMBER(Data!$O203)), (1-Data!$O203), 1) * IF(AND($K$3="Yes", ISNUMBER(Data!$Q203)), (1-Data!$Q203), 1))</f>
        <v>0</v>
      </c>
      <c r="BJ203" s="3">
        <f>IF(OR(Data!BK203="", Data!$H203="", $G203=""), 0, ((Data!BK203*Data!$H203*$G203)/2000) * IF(AND(BJ$5="Particulate", ISNUMBER(Data!$O203)), (1-Data!$O203), 1) * IF(AND($K$3="Yes", ISNUMBER(Data!$Q203)), (1-Data!$Q203), 1))</f>
        <v>0</v>
      </c>
      <c r="BK203" s="3">
        <f>IF(OR(Data!BL203="", Data!$H203="", $G203=""), 0, ((Data!BL203*Data!$H203*$G203)/2000) * IF(AND(BK$5="Particulate", ISNUMBER(Data!$O203)), (1-Data!$O203), 1) * IF(AND($K$3="Yes", ISNUMBER(Data!$Q203)), (1-Data!$Q203), 1))</f>
        <v>0</v>
      </c>
      <c r="BL203" s="3">
        <f>IF(OR(Data!BM203="", Data!$H203="", $G203=""), 0, ((Data!BM203*Data!$H203*$G203)/2000) * IF(AND(BL$5="Particulate", ISNUMBER(Data!$O203)), (1-Data!$O203), 1) * IF(AND($K$3="Yes", ISNUMBER(Data!$Q203)), (1-Data!$Q203), 1))</f>
        <v>0</v>
      </c>
      <c r="BM203" s="3">
        <f>IF(OR(Data!BN203="", Data!$H203="", $G203=""), 0, ((Data!BN203*Data!$H203*$G203)/2000) * IF(AND(BM$5="Particulate", ISNUMBER(Data!$O203)), (1-Data!$O203), 1) * IF(AND($K$3="Yes", ISNUMBER(Data!$Q203)), (1-Data!$Q203), 1))</f>
        <v>0</v>
      </c>
      <c r="BN203" s="3">
        <f>IF(OR(Data!BO203="", Data!$H203="", $G203=""), 0, ((Data!BO203*Data!$H203*$G203)/2000) * IF(AND(BN$5="Particulate", ISNUMBER(Data!$O203)), (1-Data!$O203), 1) * IF(AND($K$3="Yes", ISNUMBER(Data!$Q203)), (1-Data!$Q203), 1))</f>
        <v>0</v>
      </c>
      <c r="BO203" s="3">
        <f>IF(OR(Data!BP203="", Data!$H203="", $G203=""), 0, ((Data!BP203*Data!$H203*$G203)/2000) * IF(AND(BO$5="Particulate", ISNUMBER(Data!$O203)), (1-Data!$O203), 1) * IF(AND($K$3="Yes", ISNUMBER(Data!$Q203)), (1-Data!$Q203), 1))</f>
        <v>0</v>
      </c>
      <c r="BP203" s="3">
        <f>IF(OR(Data!BQ203="", Data!$H203="", $G203=""), 0, ((Data!BQ203*Data!$H203*$G203)/2000) * IF(AND(BP$5="Particulate", ISNUMBER(Data!$O203)), (1-Data!$O203), 1) * IF(AND($K$3="Yes", ISNUMBER(Data!$Q203)), (1-Data!$Q203), 1))</f>
        <v>0</v>
      </c>
      <c r="BQ203" s="3">
        <f>IF(OR(Data!BR203="", Data!$H203="", $G203=""), 0, ((Data!BR203*Data!$H203*$G203)/2000) * IF(AND(BQ$5="Particulate", ISNUMBER(Data!$O203)), (1-Data!$O203), 1) * IF(AND($K$3="Yes", ISNUMBER(Data!$Q203)), (1-Data!$Q203), 1))</f>
        <v>0</v>
      </c>
      <c r="BR203" s="3">
        <f>IF(OR(Data!BS203="", Data!$H203="", $G203=""), 0, ((Data!BS203*Data!$H203*$G203)/2000) * IF(AND(BR$5="Particulate", ISNUMBER(Data!$O203)), (1-Data!$O203), 1) * IF(AND($K$3="Yes", ISNUMBER(Data!$Q203)), (1-Data!$Q203), 1))</f>
        <v>0</v>
      </c>
      <c r="BS203" s="3">
        <f>IF(OR(Data!BT203="", Data!$H203="", $G203=""), 0, ((Data!BT203*Data!$H203*$G203)/2000) * IF(AND(BS$5="Particulate", ISNUMBER(Data!$O203)), (1-Data!$O203), 1) * IF(AND($K$3="Yes", ISNUMBER(Data!$Q203)), (1-Data!$Q203), 1))</f>
        <v>0</v>
      </c>
      <c r="BT203" s="3">
        <f>IF(OR(Data!BU203="", Data!$H203="", $G203=""), 0, ((Data!BU203*Data!$H203*$G203)/2000) * IF(AND(BT$5="Particulate", ISNUMBER(Data!$O203)), (1-Data!$O203), 1) * IF(AND($K$3="Yes", ISNUMBER(Data!$Q203)), (1-Data!$Q203), 1))</f>
        <v>0</v>
      </c>
      <c r="BU203" s="3">
        <f>IF(OR(Data!BV203="", Data!$H203="", $G203=""), 0, ((Data!BV203*Data!$H203*$G203)/2000) * IF(AND(BU$5="Particulate", ISNUMBER(Data!$O203)), (1-Data!$O203), 1) * IF(AND($K$3="Yes", ISNUMBER(Data!$Q203)), (1-Data!$Q203), 1))</f>
        <v>0</v>
      </c>
      <c r="BV203" s="3">
        <f>IF(OR(Data!BW203="", Data!$H203="", $G203=""), 0, ((Data!BW203*Data!$H203*$G203)/2000) * IF(AND(BV$5="Particulate", ISNUMBER(Data!$O203)), (1-Data!$O203), 1) * IF(AND($K$3="Yes", ISNUMBER(Data!$Q203)), (1-Data!$Q203), 1))</f>
        <v>0</v>
      </c>
      <c r="BW203" s="3">
        <f>IF(OR(Data!BX203="", Data!$H203="", $G203=""), 0, ((Data!BX203*Data!$H203*$G203)/2000) * IF(AND(BW$5="Particulate", ISNUMBER(Data!$O203)), (1-Data!$O203), 1) * IF(AND($K$3="Yes", ISNUMBER(Data!$Q203)), (1-Data!$Q203), 1))</f>
        <v>0</v>
      </c>
      <c r="BX203" s="3">
        <f>IF(OR(Data!BY203="", Data!$H203="", $G203=""), 0, ((Data!BY203*Data!$H203*$G203)/2000) * IF(AND(BX$5="Particulate", ISNUMBER(Data!$O203)), (1-Data!$O203), 1) * IF(AND($K$3="Yes", ISNUMBER(Data!$Q203)), (1-Data!$Q203), 1))</f>
        <v>0</v>
      </c>
      <c r="BY203" s="3">
        <f>IF(OR(Data!BZ203="", Data!$H203="", $G203=""), 0, ((Data!BZ203*Data!$H203*$G203)/2000) * IF(AND(BY$5="Particulate", ISNUMBER(Data!$O203)), (1-Data!$O203), 1) * IF(AND($K$3="Yes", ISNUMBER(Data!$Q203)), (1-Data!$Q203), 1))</f>
        <v>0</v>
      </c>
      <c r="BZ203" s="3">
        <f>IF(OR(Data!CA203="", Data!$H203="", $G203=""), 0, ((Data!CA203*Data!$H203*$G203)/2000) * IF(AND(BZ$5="Particulate", ISNUMBER(Data!$O203)), (1-Data!$O203), 1) * IF(AND($K$3="Yes", ISNUMBER(Data!$Q203)), (1-Data!$Q203), 1))</f>
        <v>0</v>
      </c>
    </row>
    <row r="204" spans="1:78" x14ac:dyDescent="0.25">
      <c r="A204" s="347">
        <f>Data!A204</f>
        <v>196</v>
      </c>
      <c r="B204" s="108">
        <f>Data!B204</f>
        <v>0</v>
      </c>
      <c r="C204" s="108">
        <f>Data!C204</f>
        <v>0</v>
      </c>
      <c r="D204" s="108">
        <f>Data!D204</f>
        <v>0</v>
      </c>
      <c r="E204" s="108">
        <f>Data!E204</f>
        <v>0</v>
      </c>
      <c r="F204" s="108">
        <f>Data!F204</f>
        <v>0</v>
      </c>
      <c r="G204" s="189"/>
      <c r="Q204" s="365">
        <f>IF(ISNUMBER(Data!$K204), (Data!$K204*$G204)/2000, IF(AND(ISNUMBER(Data!$H204), ISNUMBER(Data!$I204)), (Data!$H204*Data!$I204*$G204)/2000, 0))</f>
        <v>0</v>
      </c>
      <c r="R204" s="17">
        <f>IF(ISNUMBER(Data!$L204), (Data!$L204*$G204)/2000, IF(AND(ISNUMBER(Data!$H204), ISNUMBER(Data!$J204)), (Data!$H204*Data!$J204*$G204)/2000, 0)) * IF(ISNUMBER(Data!$O204), 1-Data!$O204, 1) * IF(AND($K$3="yes",ISNUMBER(Data!$Q204)),(1-Data!$Q204),1)</f>
        <v>0</v>
      </c>
      <c r="S204" s="3">
        <f>IF(OR(Data!T204="", Data!$H204="", $G204=""), 0, ((Data!T204*Data!$H204*$G204)/2000) * IF(AND(S$5="Particulate", ISNUMBER(Data!$O204)), (1-Data!$O204), 1) * IF(AND($K$3="Yes", ISNUMBER(Data!$Q204)), (1-Data!$Q204), 1))</f>
        <v>0</v>
      </c>
      <c r="T204" s="3">
        <f>IF(OR(Data!U204="", Data!$H204="", $G204=""), 0, ((Data!U204*Data!$H204*$G204)/2000) * IF(AND(T$5="Particulate", ISNUMBER(Data!$O204)), (1-Data!$O204), 1) * IF(AND($K$3="Yes", ISNUMBER(Data!$Q204)), (1-Data!$Q204), 1))</f>
        <v>0</v>
      </c>
      <c r="U204" s="3">
        <f>IF(OR(Data!V204="", Data!$H204="", $G204=""), 0, ((Data!V204*Data!$H204*$G204)/2000) * IF(AND(U$5="Particulate", ISNUMBER(Data!$O204)), (1-Data!$O204), 1) * IF(AND($K$3="Yes", ISNUMBER(Data!$Q204)), (1-Data!$Q204), 1))</f>
        <v>0</v>
      </c>
      <c r="V204" s="3">
        <f>IF(OR(Data!W204="", Data!$H204="", $G204=""), 0, ((Data!W204*Data!$H204*$G204)/2000) * IF(AND(V$5="Particulate", ISNUMBER(Data!$O204)), (1-Data!$O204), 1) * IF(AND($K$3="Yes", ISNUMBER(Data!$Q204)), (1-Data!$Q204), 1))</f>
        <v>0</v>
      </c>
      <c r="W204" s="3">
        <f>IF(OR(Data!X204="", Data!$H204="", $G204=""), 0, ((Data!X204*Data!$H204*$G204)/2000) * IF(AND(W$5="Particulate", ISNUMBER(Data!$O204)), (1-Data!$O204), 1) * IF(AND($K$3="Yes", ISNUMBER(Data!$Q204)), (1-Data!$Q204), 1))</f>
        <v>0</v>
      </c>
      <c r="X204" s="3">
        <f>IF(OR(Data!Y204="", Data!$H204="", $G204=""), 0, ((Data!Y204*Data!$H204*$G204)/2000) * IF(AND(X$5="Particulate", ISNUMBER(Data!$O204)), (1-Data!$O204), 1) * IF(AND($K$3="Yes", ISNUMBER(Data!$Q204)), (1-Data!$Q204), 1))</f>
        <v>0</v>
      </c>
      <c r="Y204" s="3">
        <f>IF(OR(Data!Z204="", Data!$H204="", $G204=""), 0, ((Data!Z204*Data!$H204*$G204)/2000) * IF(AND(Y$5="Particulate", ISNUMBER(Data!$O204)), (1-Data!$O204), 1) * IF(AND($K$3="Yes", ISNUMBER(Data!$Q204)), (1-Data!$Q204), 1))</f>
        <v>0</v>
      </c>
      <c r="Z204" s="3">
        <f>IF(OR(Data!AA204="", Data!$H204="", $G204=""), 0, ((Data!AA204*Data!$H204*$G204)/2000) * IF(AND(Z$5="Particulate", ISNUMBER(Data!$O204)), (1-Data!$O204), 1) * IF(AND($K$3="Yes", ISNUMBER(Data!$Q204)), (1-Data!$Q204), 1))</f>
        <v>0</v>
      </c>
      <c r="AA204" s="3">
        <f>IF(OR(Data!AB204="", Data!$H204="", $G204=""), 0, ((Data!AB204*Data!$H204*$G204)/2000) * IF(AND(AA$5="Particulate", ISNUMBER(Data!$O204)), (1-Data!$O204), 1) * IF(AND($K$3="Yes", ISNUMBER(Data!$Q204)), (1-Data!$Q204), 1))</f>
        <v>0</v>
      </c>
      <c r="AB204" s="3">
        <f>IF(OR(Data!AC204="", Data!$H204="", $G204=""), 0, ((Data!AC204*Data!$H204*$G204)/2000) * IF(AND(AB$5="Particulate", ISNUMBER(Data!$O204)), (1-Data!$O204), 1) * IF(AND($K$3="Yes", ISNUMBER(Data!$Q204)), (1-Data!$Q204), 1))</f>
        <v>0</v>
      </c>
      <c r="AC204" s="3">
        <f>IF(OR(Data!AD204="", Data!$H204="", $G204=""), 0, ((Data!AD204*Data!$H204*$G204)/2000) * IF(AND(AC$5="Particulate", ISNUMBER(Data!$O204)), (1-Data!$O204), 1) * IF(AND($K$3="Yes", ISNUMBER(Data!$Q204)), (1-Data!$Q204), 1))</f>
        <v>0</v>
      </c>
      <c r="AD204" s="3">
        <f>IF(OR(Data!AE204="", Data!$H204="", $G204=""), 0, ((Data!AE204*Data!$H204*$G204)/2000) * IF(AND(AD$5="Particulate", ISNUMBER(Data!$O204)), (1-Data!$O204), 1) * IF(AND($K$3="Yes", ISNUMBER(Data!$Q204)), (1-Data!$Q204), 1))</f>
        <v>0</v>
      </c>
      <c r="AE204" s="3">
        <f>IF(OR(Data!AF204="", Data!$H204="", $G204=""), 0, ((Data!AF204*Data!$H204*$G204)/2000) * IF(AND(AE$5="Particulate", ISNUMBER(Data!$O204)), (1-Data!$O204), 1) * IF(AND($K$3="Yes", ISNUMBER(Data!$Q204)), (1-Data!$Q204), 1))</f>
        <v>0</v>
      </c>
      <c r="AF204" s="3">
        <f>IF(OR(Data!AG204="", Data!$H204="", $G204=""), 0, ((Data!AG204*Data!$H204*$G204)/2000) * IF(AND(AF$5="Particulate", ISNUMBER(Data!$O204)), (1-Data!$O204), 1) * IF(AND($K$3="Yes", ISNUMBER(Data!$Q204)), (1-Data!$Q204), 1))</f>
        <v>0</v>
      </c>
      <c r="AG204" s="3">
        <f>IF(OR(Data!AH204="", Data!$H204="", $G204=""), 0, ((Data!AH204*Data!$H204*$G204)/2000) * IF(AND(AG$5="Particulate", ISNUMBER(Data!$O204)), (1-Data!$O204), 1) * IF(AND($K$3="Yes", ISNUMBER(Data!$Q204)), (1-Data!$Q204), 1))</f>
        <v>0</v>
      </c>
      <c r="AH204" s="3">
        <f>IF(OR(Data!AI204="", Data!$H204="", $G204=""), 0, ((Data!AI204*Data!$H204*$G204)/2000) * IF(AND(AH$5="Particulate", ISNUMBER(Data!$O204)), (1-Data!$O204), 1) * IF(AND($K$3="Yes", ISNUMBER(Data!$Q204)), (1-Data!$Q204), 1))</f>
        <v>0</v>
      </c>
      <c r="AI204" s="3">
        <f>IF(OR(Data!AJ204="", Data!$H204="", $G204=""), 0, ((Data!AJ204*Data!$H204*$G204)/2000) * IF(AND(AI$5="Particulate", ISNUMBER(Data!$O204)), (1-Data!$O204), 1) * IF(AND($K$3="Yes", ISNUMBER(Data!$Q204)), (1-Data!$Q204), 1))</f>
        <v>0</v>
      </c>
      <c r="AJ204" s="3">
        <f>IF(OR(Data!AK204="", Data!$H204="", $G204=""), 0, ((Data!AK204*Data!$H204*$G204)/2000) * IF(AND(AJ$5="Particulate", ISNUMBER(Data!$O204)), (1-Data!$O204), 1) * IF(AND($K$3="Yes", ISNUMBER(Data!$Q204)), (1-Data!$Q204), 1))</f>
        <v>0</v>
      </c>
      <c r="AK204" s="3">
        <f>IF(OR(Data!AL204="", Data!$H204="", $G204=""), 0, ((Data!AL204*Data!$H204*$G204)/2000) * IF(AND(AK$5="Particulate", ISNUMBER(Data!$O204)), (1-Data!$O204), 1) * IF(AND($K$3="Yes", ISNUMBER(Data!$Q204)), (1-Data!$Q204), 1))</f>
        <v>0</v>
      </c>
      <c r="AL204" s="3">
        <f>IF(OR(Data!AM204="", Data!$H204="", $G204=""), 0, ((Data!AM204*Data!$H204*$G204)/2000) * IF(AND(AL$5="Particulate", ISNUMBER(Data!$O204)), (1-Data!$O204), 1) * IF(AND($K$3="Yes", ISNUMBER(Data!$Q204)), (1-Data!$Q204), 1))</f>
        <v>0</v>
      </c>
      <c r="AM204" s="3">
        <f>IF(OR(Data!AN204="", Data!$H204="", $G204=""), 0, ((Data!AN204*Data!$H204*$G204)/2000) * IF(AND(AM$5="Particulate", ISNUMBER(Data!$O204)), (1-Data!$O204), 1) * IF(AND($K$3="Yes", ISNUMBER(Data!$Q204)), (1-Data!$Q204), 1))</f>
        <v>0</v>
      </c>
      <c r="AN204" s="3">
        <f>IF(OR(Data!AO204="", Data!$H204="", $G204=""), 0, ((Data!AO204*Data!$H204*$G204)/2000) * IF(AND(AN$5="Particulate", ISNUMBER(Data!$O204)), (1-Data!$O204), 1) * IF(AND($K$3="Yes", ISNUMBER(Data!$Q204)), (1-Data!$Q204), 1))</f>
        <v>0</v>
      </c>
      <c r="AO204" s="3">
        <f>IF(OR(Data!AP204="", Data!$H204="", $G204=""), 0, ((Data!AP204*Data!$H204*$G204)/2000) * IF(AND(AO$5="Particulate", ISNUMBER(Data!$O204)), (1-Data!$O204), 1) * IF(AND($K$3="Yes", ISNUMBER(Data!$Q204)), (1-Data!$Q204), 1))</f>
        <v>0</v>
      </c>
      <c r="AP204" s="3">
        <f>IF(OR(Data!AQ204="", Data!$H204="", $G204=""), 0, ((Data!AQ204*Data!$H204*$G204)/2000) * IF(AND(AP$5="Particulate", ISNUMBER(Data!$O204)), (1-Data!$O204), 1) * IF(AND($K$3="Yes", ISNUMBER(Data!$Q204)), (1-Data!$Q204), 1))</f>
        <v>0</v>
      </c>
      <c r="AQ204" s="3">
        <f>IF(OR(Data!AR204="", Data!$H204="", $G204=""), 0, ((Data!AR204*Data!$H204*$G204)/2000) * IF(AND(AQ$5="Particulate", ISNUMBER(Data!$O204)), (1-Data!$O204), 1) * IF(AND($K$3="Yes", ISNUMBER(Data!$Q204)), (1-Data!$Q204), 1))</f>
        <v>0</v>
      </c>
      <c r="AR204" s="3">
        <f>IF(OR(Data!AS204="", Data!$H204="", $G204=""), 0, ((Data!AS204*Data!$H204*$G204)/2000) * IF(AND(AR$5="Particulate", ISNUMBER(Data!$O204)), (1-Data!$O204), 1) * IF(AND($K$3="Yes", ISNUMBER(Data!$Q204)), (1-Data!$Q204), 1))</f>
        <v>0</v>
      </c>
      <c r="AS204" s="3">
        <f>IF(OR(Data!AT204="", Data!$H204="", $G204=""), 0, ((Data!AT204*Data!$H204*$G204)/2000) * IF(AND(AS$5="Particulate", ISNUMBER(Data!$O204)), (1-Data!$O204), 1) * IF(AND($K$3="Yes", ISNUMBER(Data!$Q204)), (1-Data!$Q204), 1))</f>
        <v>0</v>
      </c>
      <c r="AT204" s="3">
        <f>IF(OR(Data!AU204="", Data!$H204="", $G204=""), 0, ((Data!AU204*Data!$H204*$G204)/2000) * IF(AND(AT$5="Particulate", ISNUMBER(Data!$O204)), (1-Data!$O204), 1) * IF(AND($K$3="Yes", ISNUMBER(Data!$Q204)), (1-Data!$Q204), 1))</f>
        <v>0</v>
      </c>
      <c r="AU204" s="3">
        <f>IF(OR(Data!AV204="", Data!$H204="", $G204=""), 0, ((Data!AV204*Data!$H204*$G204)/2000) * IF(AND(AU$5="Particulate", ISNUMBER(Data!$O204)), (1-Data!$O204), 1) * IF(AND($K$3="Yes", ISNUMBER(Data!$Q204)), (1-Data!$Q204), 1))</f>
        <v>0</v>
      </c>
      <c r="AV204" s="3">
        <f>IF(OR(Data!AW204="", Data!$H204="", $G204=""), 0, ((Data!AW204*Data!$H204*$G204)/2000) * IF(AND(AV$5="Particulate", ISNUMBER(Data!$O204)), (1-Data!$O204), 1) * IF(AND($K$3="Yes", ISNUMBER(Data!$Q204)), (1-Data!$Q204), 1))</f>
        <v>0</v>
      </c>
      <c r="AW204" s="3">
        <f>IF(OR(Data!AX204="", Data!$H204="", $G204=""), 0, ((Data!AX204*Data!$H204*$G204)/2000) * IF(AND(AW$5="Particulate", ISNUMBER(Data!$O204)), (1-Data!$O204), 1) * IF(AND($K$3="Yes", ISNUMBER(Data!$Q204)), (1-Data!$Q204), 1))</f>
        <v>0</v>
      </c>
      <c r="AX204" s="3">
        <f>IF(OR(Data!AY204="", Data!$H204="", $G204=""), 0, ((Data!AY204*Data!$H204*$G204)/2000) * IF(AND(AX$5="Particulate", ISNUMBER(Data!$O204)), (1-Data!$O204), 1) * IF(AND($K$3="Yes", ISNUMBER(Data!$Q204)), (1-Data!$Q204), 1))</f>
        <v>0</v>
      </c>
      <c r="AY204" s="3">
        <f>IF(OR(Data!AZ204="", Data!$H204="", $G204=""), 0, ((Data!AZ204*Data!$H204*$G204)/2000) * IF(AND(AY$5="Particulate", ISNUMBER(Data!$O204)), (1-Data!$O204), 1) * IF(AND($K$3="Yes", ISNUMBER(Data!$Q204)), (1-Data!$Q204), 1))</f>
        <v>0</v>
      </c>
      <c r="AZ204" s="3">
        <f>IF(OR(Data!BA204="", Data!$H204="", $G204=""), 0, ((Data!BA204*Data!$H204*$G204)/2000) * IF(AND(AZ$5="Particulate", ISNUMBER(Data!$O204)), (1-Data!$O204), 1) * IF(AND($K$3="Yes", ISNUMBER(Data!$Q204)), (1-Data!$Q204), 1))</f>
        <v>0</v>
      </c>
      <c r="BA204" s="3">
        <f>IF(OR(Data!BB204="", Data!$H204="", $G204=""), 0, ((Data!BB204*Data!$H204*$G204)/2000) * IF(AND(BA$5="Particulate", ISNUMBER(Data!$O204)), (1-Data!$O204), 1) * IF(AND($K$3="Yes", ISNUMBER(Data!$Q204)), (1-Data!$Q204), 1))</f>
        <v>0</v>
      </c>
      <c r="BB204" s="3">
        <f>IF(OR(Data!BC204="", Data!$H204="", $G204=""), 0, ((Data!BC204*Data!$H204*$G204)/2000) * IF(AND(BB$5="Particulate", ISNUMBER(Data!$O204)), (1-Data!$O204), 1) * IF(AND($K$3="Yes", ISNUMBER(Data!$Q204)), (1-Data!$Q204), 1))</f>
        <v>0</v>
      </c>
      <c r="BC204" s="3">
        <f>IF(OR(Data!BD204="", Data!$H204="", $G204=""), 0, ((Data!BD204*Data!$H204*$G204)/2000) * IF(AND(BC$5="Particulate", ISNUMBER(Data!$O204)), (1-Data!$O204), 1) * IF(AND($K$3="Yes", ISNUMBER(Data!$Q204)), (1-Data!$Q204), 1))</f>
        <v>0</v>
      </c>
      <c r="BD204" s="3">
        <f>IF(OR(Data!BE204="", Data!$H204="", $G204=""), 0, ((Data!BE204*Data!$H204*$G204)/2000) * IF(AND(BD$5="Particulate", ISNUMBER(Data!$O204)), (1-Data!$O204), 1) * IF(AND($K$3="Yes", ISNUMBER(Data!$Q204)), (1-Data!$Q204), 1))</f>
        <v>0</v>
      </c>
      <c r="BE204" s="3">
        <f>IF(OR(Data!BF204="", Data!$H204="", $G204=""), 0, ((Data!BF204*Data!$H204*$G204)/2000) * IF(AND(BE$5="Particulate", ISNUMBER(Data!$O204)), (1-Data!$O204), 1) * IF(AND($K$3="Yes", ISNUMBER(Data!$Q204)), (1-Data!$Q204), 1))</f>
        <v>0</v>
      </c>
      <c r="BF204" s="3">
        <f>IF(OR(Data!BG204="", Data!$H204="", $G204=""), 0, ((Data!BG204*Data!$H204*$G204)/2000) * IF(AND(BF$5="Particulate", ISNUMBER(Data!$O204)), (1-Data!$O204), 1) * IF(AND($K$3="Yes", ISNUMBER(Data!$Q204)), (1-Data!$Q204), 1))</f>
        <v>0</v>
      </c>
      <c r="BG204" s="3">
        <f>IF(OR(Data!BH204="", Data!$H204="", $G204=""), 0, ((Data!BH204*Data!$H204*$G204)/2000) * IF(AND(BG$5="Particulate", ISNUMBER(Data!$O204)), (1-Data!$O204), 1) * IF(AND($K$3="Yes", ISNUMBER(Data!$Q204)), (1-Data!$Q204), 1))</f>
        <v>0</v>
      </c>
      <c r="BH204" s="3">
        <f>IF(OR(Data!BI204="", Data!$H204="", $G204=""), 0, ((Data!BI204*Data!$H204*$G204)/2000) * IF(AND(BH$5="Particulate", ISNUMBER(Data!$O204)), (1-Data!$O204), 1) * IF(AND($K$3="Yes", ISNUMBER(Data!$Q204)), (1-Data!$Q204), 1))</f>
        <v>0</v>
      </c>
      <c r="BI204" s="3">
        <f>IF(OR(Data!BJ204="", Data!$H204="", $G204=""), 0, ((Data!BJ204*Data!$H204*$G204)/2000) * IF(AND(BI$5="Particulate", ISNUMBER(Data!$O204)), (1-Data!$O204), 1) * IF(AND($K$3="Yes", ISNUMBER(Data!$Q204)), (1-Data!$Q204), 1))</f>
        <v>0</v>
      </c>
      <c r="BJ204" s="3">
        <f>IF(OR(Data!BK204="", Data!$H204="", $G204=""), 0, ((Data!BK204*Data!$H204*$G204)/2000) * IF(AND(BJ$5="Particulate", ISNUMBER(Data!$O204)), (1-Data!$O204), 1) * IF(AND($K$3="Yes", ISNUMBER(Data!$Q204)), (1-Data!$Q204), 1))</f>
        <v>0</v>
      </c>
      <c r="BK204" s="3">
        <f>IF(OR(Data!BL204="", Data!$H204="", $G204=""), 0, ((Data!BL204*Data!$H204*$G204)/2000) * IF(AND(BK$5="Particulate", ISNUMBER(Data!$O204)), (1-Data!$O204), 1) * IF(AND($K$3="Yes", ISNUMBER(Data!$Q204)), (1-Data!$Q204), 1))</f>
        <v>0</v>
      </c>
      <c r="BL204" s="3">
        <f>IF(OR(Data!BM204="", Data!$H204="", $G204=""), 0, ((Data!BM204*Data!$H204*$G204)/2000) * IF(AND(BL$5="Particulate", ISNUMBER(Data!$O204)), (1-Data!$O204), 1) * IF(AND($K$3="Yes", ISNUMBER(Data!$Q204)), (1-Data!$Q204), 1))</f>
        <v>0</v>
      </c>
      <c r="BM204" s="3">
        <f>IF(OR(Data!BN204="", Data!$H204="", $G204=""), 0, ((Data!BN204*Data!$H204*$G204)/2000) * IF(AND(BM$5="Particulate", ISNUMBER(Data!$O204)), (1-Data!$O204), 1) * IF(AND($K$3="Yes", ISNUMBER(Data!$Q204)), (1-Data!$Q204), 1))</f>
        <v>0</v>
      </c>
      <c r="BN204" s="3">
        <f>IF(OR(Data!BO204="", Data!$H204="", $G204=""), 0, ((Data!BO204*Data!$H204*$G204)/2000) * IF(AND(BN$5="Particulate", ISNUMBER(Data!$O204)), (1-Data!$O204), 1) * IF(AND($K$3="Yes", ISNUMBER(Data!$Q204)), (1-Data!$Q204), 1))</f>
        <v>0</v>
      </c>
      <c r="BO204" s="3">
        <f>IF(OR(Data!BP204="", Data!$H204="", $G204=""), 0, ((Data!BP204*Data!$H204*$G204)/2000) * IF(AND(BO$5="Particulate", ISNUMBER(Data!$O204)), (1-Data!$O204), 1) * IF(AND($K$3="Yes", ISNUMBER(Data!$Q204)), (1-Data!$Q204), 1))</f>
        <v>0</v>
      </c>
      <c r="BP204" s="3">
        <f>IF(OR(Data!BQ204="", Data!$H204="", $G204=""), 0, ((Data!BQ204*Data!$H204*$G204)/2000) * IF(AND(BP$5="Particulate", ISNUMBER(Data!$O204)), (1-Data!$O204), 1) * IF(AND($K$3="Yes", ISNUMBER(Data!$Q204)), (1-Data!$Q204), 1))</f>
        <v>0</v>
      </c>
      <c r="BQ204" s="3">
        <f>IF(OR(Data!BR204="", Data!$H204="", $G204=""), 0, ((Data!BR204*Data!$H204*$G204)/2000) * IF(AND(BQ$5="Particulate", ISNUMBER(Data!$O204)), (1-Data!$O204), 1) * IF(AND($K$3="Yes", ISNUMBER(Data!$Q204)), (1-Data!$Q204), 1))</f>
        <v>0</v>
      </c>
      <c r="BR204" s="3">
        <f>IF(OR(Data!BS204="", Data!$H204="", $G204=""), 0, ((Data!BS204*Data!$H204*$G204)/2000) * IF(AND(BR$5="Particulate", ISNUMBER(Data!$O204)), (1-Data!$O204), 1) * IF(AND($K$3="Yes", ISNUMBER(Data!$Q204)), (1-Data!$Q204), 1))</f>
        <v>0</v>
      </c>
      <c r="BS204" s="3">
        <f>IF(OR(Data!BT204="", Data!$H204="", $G204=""), 0, ((Data!BT204*Data!$H204*$G204)/2000) * IF(AND(BS$5="Particulate", ISNUMBER(Data!$O204)), (1-Data!$O204), 1) * IF(AND($K$3="Yes", ISNUMBER(Data!$Q204)), (1-Data!$Q204), 1))</f>
        <v>0</v>
      </c>
      <c r="BT204" s="3">
        <f>IF(OR(Data!BU204="", Data!$H204="", $G204=""), 0, ((Data!BU204*Data!$H204*$G204)/2000) * IF(AND(BT$5="Particulate", ISNUMBER(Data!$O204)), (1-Data!$O204), 1) * IF(AND($K$3="Yes", ISNUMBER(Data!$Q204)), (1-Data!$Q204), 1))</f>
        <v>0</v>
      </c>
      <c r="BU204" s="3">
        <f>IF(OR(Data!BV204="", Data!$H204="", $G204=""), 0, ((Data!BV204*Data!$H204*$G204)/2000) * IF(AND(BU$5="Particulate", ISNUMBER(Data!$O204)), (1-Data!$O204), 1) * IF(AND($K$3="Yes", ISNUMBER(Data!$Q204)), (1-Data!$Q204), 1))</f>
        <v>0</v>
      </c>
      <c r="BV204" s="3">
        <f>IF(OR(Data!BW204="", Data!$H204="", $G204=""), 0, ((Data!BW204*Data!$H204*$G204)/2000) * IF(AND(BV$5="Particulate", ISNUMBER(Data!$O204)), (1-Data!$O204), 1) * IF(AND($K$3="Yes", ISNUMBER(Data!$Q204)), (1-Data!$Q204), 1))</f>
        <v>0</v>
      </c>
      <c r="BW204" s="3">
        <f>IF(OR(Data!BX204="", Data!$H204="", $G204=""), 0, ((Data!BX204*Data!$H204*$G204)/2000) * IF(AND(BW$5="Particulate", ISNUMBER(Data!$O204)), (1-Data!$O204), 1) * IF(AND($K$3="Yes", ISNUMBER(Data!$Q204)), (1-Data!$Q204), 1))</f>
        <v>0</v>
      </c>
      <c r="BX204" s="3">
        <f>IF(OR(Data!BY204="", Data!$H204="", $G204=""), 0, ((Data!BY204*Data!$H204*$G204)/2000) * IF(AND(BX$5="Particulate", ISNUMBER(Data!$O204)), (1-Data!$O204), 1) * IF(AND($K$3="Yes", ISNUMBER(Data!$Q204)), (1-Data!$Q204), 1))</f>
        <v>0</v>
      </c>
      <c r="BY204" s="3">
        <f>IF(OR(Data!BZ204="", Data!$H204="", $G204=""), 0, ((Data!BZ204*Data!$H204*$G204)/2000) * IF(AND(BY$5="Particulate", ISNUMBER(Data!$O204)), (1-Data!$O204), 1) * IF(AND($K$3="Yes", ISNUMBER(Data!$Q204)), (1-Data!$Q204), 1))</f>
        <v>0</v>
      </c>
      <c r="BZ204" s="3">
        <f>IF(OR(Data!CA204="", Data!$H204="", $G204=""), 0, ((Data!CA204*Data!$H204*$G204)/2000) * IF(AND(BZ$5="Particulate", ISNUMBER(Data!$O204)), (1-Data!$O204), 1) * IF(AND($K$3="Yes", ISNUMBER(Data!$Q204)), (1-Data!$Q204), 1))</f>
        <v>0</v>
      </c>
    </row>
    <row r="205" spans="1:78" x14ac:dyDescent="0.25">
      <c r="A205" s="347">
        <f>Data!A205</f>
        <v>197</v>
      </c>
      <c r="B205" s="108">
        <f>Data!B205</f>
        <v>0</v>
      </c>
      <c r="C205" s="108">
        <f>Data!C205</f>
        <v>0</v>
      </c>
      <c r="D205" s="108">
        <f>Data!D205</f>
        <v>0</v>
      </c>
      <c r="E205" s="108">
        <f>Data!E205</f>
        <v>0</v>
      </c>
      <c r="F205" s="108">
        <f>Data!F205</f>
        <v>0</v>
      </c>
      <c r="G205" s="189"/>
      <c r="Q205" s="365">
        <f>IF(ISNUMBER(Data!$K205), (Data!$K205*$G205)/2000, IF(AND(ISNUMBER(Data!$H205), ISNUMBER(Data!$I205)), (Data!$H205*Data!$I205*$G205)/2000, 0))</f>
        <v>0</v>
      </c>
      <c r="R205" s="17">
        <f>IF(ISNUMBER(Data!$L205), (Data!$L205*$G205)/2000, IF(AND(ISNUMBER(Data!$H205), ISNUMBER(Data!$J205)), (Data!$H205*Data!$J205*$G205)/2000, 0)) * IF(ISNUMBER(Data!$O205), 1-Data!$O205, 1) * IF(AND($K$3="yes",ISNUMBER(Data!$Q205)),(1-Data!$Q205),1)</f>
        <v>0</v>
      </c>
      <c r="S205" s="3">
        <f>IF(OR(Data!T205="", Data!$H205="", $G205=""), 0, ((Data!T205*Data!$H205*$G205)/2000) * IF(AND(S$5="Particulate", ISNUMBER(Data!$O205)), (1-Data!$O205), 1) * IF(AND($K$3="Yes", ISNUMBER(Data!$Q205)), (1-Data!$Q205), 1))</f>
        <v>0</v>
      </c>
      <c r="T205" s="3">
        <f>IF(OR(Data!U205="", Data!$H205="", $G205=""), 0, ((Data!U205*Data!$H205*$G205)/2000) * IF(AND(T$5="Particulate", ISNUMBER(Data!$O205)), (1-Data!$O205), 1) * IF(AND($K$3="Yes", ISNUMBER(Data!$Q205)), (1-Data!$Q205), 1))</f>
        <v>0</v>
      </c>
      <c r="U205" s="3">
        <f>IF(OR(Data!V205="", Data!$H205="", $G205=""), 0, ((Data!V205*Data!$H205*$G205)/2000) * IF(AND(U$5="Particulate", ISNUMBER(Data!$O205)), (1-Data!$O205), 1) * IF(AND($K$3="Yes", ISNUMBER(Data!$Q205)), (1-Data!$Q205), 1))</f>
        <v>0</v>
      </c>
      <c r="V205" s="3">
        <f>IF(OR(Data!W205="", Data!$H205="", $G205=""), 0, ((Data!W205*Data!$H205*$G205)/2000) * IF(AND(V$5="Particulate", ISNUMBER(Data!$O205)), (1-Data!$O205), 1) * IF(AND($K$3="Yes", ISNUMBER(Data!$Q205)), (1-Data!$Q205), 1))</f>
        <v>0</v>
      </c>
      <c r="W205" s="3">
        <f>IF(OR(Data!X205="", Data!$H205="", $G205=""), 0, ((Data!X205*Data!$H205*$G205)/2000) * IF(AND(W$5="Particulate", ISNUMBER(Data!$O205)), (1-Data!$O205), 1) * IF(AND($K$3="Yes", ISNUMBER(Data!$Q205)), (1-Data!$Q205), 1))</f>
        <v>0</v>
      </c>
      <c r="X205" s="3">
        <f>IF(OR(Data!Y205="", Data!$H205="", $G205=""), 0, ((Data!Y205*Data!$H205*$G205)/2000) * IF(AND(X$5="Particulate", ISNUMBER(Data!$O205)), (1-Data!$O205), 1) * IF(AND($K$3="Yes", ISNUMBER(Data!$Q205)), (1-Data!$Q205), 1))</f>
        <v>0</v>
      </c>
      <c r="Y205" s="3">
        <f>IF(OR(Data!Z205="", Data!$H205="", $G205=""), 0, ((Data!Z205*Data!$H205*$G205)/2000) * IF(AND(Y$5="Particulate", ISNUMBER(Data!$O205)), (1-Data!$O205), 1) * IF(AND($K$3="Yes", ISNUMBER(Data!$Q205)), (1-Data!$Q205), 1))</f>
        <v>0</v>
      </c>
      <c r="Z205" s="3">
        <f>IF(OR(Data!AA205="", Data!$H205="", $G205=""), 0, ((Data!AA205*Data!$H205*$G205)/2000) * IF(AND(Z$5="Particulate", ISNUMBER(Data!$O205)), (1-Data!$O205), 1) * IF(AND($K$3="Yes", ISNUMBER(Data!$Q205)), (1-Data!$Q205), 1))</f>
        <v>0</v>
      </c>
      <c r="AA205" s="3">
        <f>IF(OR(Data!AB205="", Data!$H205="", $G205=""), 0, ((Data!AB205*Data!$H205*$G205)/2000) * IF(AND(AA$5="Particulate", ISNUMBER(Data!$O205)), (1-Data!$O205), 1) * IF(AND($K$3="Yes", ISNUMBER(Data!$Q205)), (1-Data!$Q205), 1))</f>
        <v>0</v>
      </c>
      <c r="AB205" s="3">
        <f>IF(OR(Data!AC205="", Data!$H205="", $G205=""), 0, ((Data!AC205*Data!$H205*$G205)/2000) * IF(AND(AB$5="Particulate", ISNUMBER(Data!$O205)), (1-Data!$O205), 1) * IF(AND($K$3="Yes", ISNUMBER(Data!$Q205)), (1-Data!$Q205), 1))</f>
        <v>0</v>
      </c>
      <c r="AC205" s="3">
        <f>IF(OR(Data!AD205="", Data!$H205="", $G205=""), 0, ((Data!AD205*Data!$H205*$G205)/2000) * IF(AND(AC$5="Particulate", ISNUMBER(Data!$O205)), (1-Data!$O205), 1) * IF(AND($K$3="Yes", ISNUMBER(Data!$Q205)), (1-Data!$Q205), 1))</f>
        <v>0</v>
      </c>
      <c r="AD205" s="3">
        <f>IF(OR(Data!AE205="", Data!$H205="", $G205=""), 0, ((Data!AE205*Data!$H205*$G205)/2000) * IF(AND(AD$5="Particulate", ISNUMBER(Data!$O205)), (1-Data!$O205), 1) * IF(AND($K$3="Yes", ISNUMBER(Data!$Q205)), (1-Data!$Q205), 1))</f>
        <v>0</v>
      </c>
      <c r="AE205" s="3">
        <f>IF(OR(Data!AF205="", Data!$H205="", $G205=""), 0, ((Data!AF205*Data!$H205*$G205)/2000) * IF(AND(AE$5="Particulate", ISNUMBER(Data!$O205)), (1-Data!$O205), 1) * IF(AND($K$3="Yes", ISNUMBER(Data!$Q205)), (1-Data!$Q205), 1))</f>
        <v>0</v>
      </c>
      <c r="AF205" s="3">
        <f>IF(OR(Data!AG205="", Data!$H205="", $G205=""), 0, ((Data!AG205*Data!$H205*$G205)/2000) * IF(AND(AF$5="Particulate", ISNUMBER(Data!$O205)), (1-Data!$O205), 1) * IF(AND($K$3="Yes", ISNUMBER(Data!$Q205)), (1-Data!$Q205), 1))</f>
        <v>0</v>
      </c>
      <c r="AG205" s="3">
        <f>IF(OR(Data!AH205="", Data!$H205="", $G205=""), 0, ((Data!AH205*Data!$H205*$G205)/2000) * IF(AND(AG$5="Particulate", ISNUMBER(Data!$O205)), (1-Data!$O205), 1) * IF(AND($K$3="Yes", ISNUMBER(Data!$Q205)), (1-Data!$Q205), 1))</f>
        <v>0</v>
      </c>
      <c r="AH205" s="3">
        <f>IF(OR(Data!AI205="", Data!$H205="", $G205=""), 0, ((Data!AI205*Data!$H205*$G205)/2000) * IF(AND(AH$5="Particulate", ISNUMBER(Data!$O205)), (1-Data!$O205), 1) * IF(AND($K$3="Yes", ISNUMBER(Data!$Q205)), (1-Data!$Q205), 1))</f>
        <v>0</v>
      </c>
      <c r="AI205" s="3">
        <f>IF(OR(Data!AJ205="", Data!$H205="", $G205=""), 0, ((Data!AJ205*Data!$H205*$G205)/2000) * IF(AND(AI$5="Particulate", ISNUMBER(Data!$O205)), (1-Data!$O205), 1) * IF(AND($K$3="Yes", ISNUMBER(Data!$Q205)), (1-Data!$Q205), 1))</f>
        <v>0</v>
      </c>
      <c r="AJ205" s="3">
        <f>IF(OR(Data!AK205="", Data!$H205="", $G205=""), 0, ((Data!AK205*Data!$H205*$G205)/2000) * IF(AND(AJ$5="Particulate", ISNUMBER(Data!$O205)), (1-Data!$O205), 1) * IF(AND($K$3="Yes", ISNUMBER(Data!$Q205)), (1-Data!$Q205), 1))</f>
        <v>0</v>
      </c>
      <c r="AK205" s="3">
        <f>IF(OR(Data!AL205="", Data!$H205="", $G205=""), 0, ((Data!AL205*Data!$H205*$G205)/2000) * IF(AND(AK$5="Particulate", ISNUMBER(Data!$O205)), (1-Data!$O205), 1) * IF(AND($K$3="Yes", ISNUMBER(Data!$Q205)), (1-Data!$Q205), 1))</f>
        <v>0</v>
      </c>
      <c r="AL205" s="3">
        <f>IF(OR(Data!AM205="", Data!$H205="", $G205=""), 0, ((Data!AM205*Data!$H205*$G205)/2000) * IF(AND(AL$5="Particulate", ISNUMBER(Data!$O205)), (1-Data!$O205), 1) * IF(AND($K$3="Yes", ISNUMBER(Data!$Q205)), (1-Data!$Q205), 1))</f>
        <v>0</v>
      </c>
      <c r="AM205" s="3">
        <f>IF(OR(Data!AN205="", Data!$H205="", $G205=""), 0, ((Data!AN205*Data!$H205*$G205)/2000) * IF(AND(AM$5="Particulate", ISNUMBER(Data!$O205)), (1-Data!$O205), 1) * IF(AND($K$3="Yes", ISNUMBER(Data!$Q205)), (1-Data!$Q205), 1))</f>
        <v>0</v>
      </c>
      <c r="AN205" s="3">
        <f>IF(OR(Data!AO205="", Data!$H205="", $G205=""), 0, ((Data!AO205*Data!$H205*$G205)/2000) * IF(AND(AN$5="Particulate", ISNUMBER(Data!$O205)), (1-Data!$O205), 1) * IF(AND($K$3="Yes", ISNUMBER(Data!$Q205)), (1-Data!$Q205), 1))</f>
        <v>0</v>
      </c>
      <c r="AO205" s="3">
        <f>IF(OR(Data!AP205="", Data!$H205="", $G205=""), 0, ((Data!AP205*Data!$H205*$G205)/2000) * IF(AND(AO$5="Particulate", ISNUMBER(Data!$O205)), (1-Data!$O205), 1) * IF(AND($K$3="Yes", ISNUMBER(Data!$Q205)), (1-Data!$Q205), 1))</f>
        <v>0</v>
      </c>
      <c r="AP205" s="3">
        <f>IF(OR(Data!AQ205="", Data!$H205="", $G205=""), 0, ((Data!AQ205*Data!$H205*$G205)/2000) * IF(AND(AP$5="Particulate", ISNUMBER(Data!$O205)), (1-Data!$O205), 1) * IF(AND($K$3="Yes", ISNUMBER(Data!$Q205)), (1-Data!$Q205), 1))</f>
        <v>0</v>
      </c>
      <c r="AQ205" s="3">
        <f>IF(OR(Data!AR205="", Data!$H205="", $G205=""), 0, ((Data!AR205*Data!$H205*$G205)/2000) * IF(AND(AQ$5="Particulate", ISNUMBER(Data!$O205)), (1-Data!$O205), 1) * IF(AND($K$3="Yes", ISNUMBER(Data!$Q205)), (1-Data!$Q205), 1))</f>
        <v>0</v>
      </c>
      <c r="AR205" s="3">
        <f>IF(OR(Data!AS205="", Data!$H205="", $G205=""), 0, ((Data!AS205*Data!$H205*$G205)/2000) * IF(AND(AR$5="Particulate", ISNUMBER(Data!$O205)), (1-Data!$O205), 1) * IF(AND($K$3="Yes", ISNUMBER(Data!$Q205)), (1-Data!$Q205), 1))</f>
        <v>0</v>
      </c>
      <c r="AS205" s="3">
        <f>IF(OR(Data!AT205="", Data!$H205="", $G205=""), 0, ((Data!AT205*Data!$H205*$G205)/2000) * IF(AND(AS$5="Particulate", ISNUMBER(Data!$O205)), (1-Data!$O205), 1) * IF(AND($K$3="Yes", ISNUMBER(Data!$Q205)), (1-Data!$Q205), 1))</f>
        <v>0</v>
      </c>
      <c r="AT205" s="3">
        <f>IF(OR(Data!AU205="", Data!$H205="", $G205=""), 0, ((Data!AU205*Data!$H205*$G205)/2000) * IF(AND(AT$5="Particulate", ISNUMBER(Data!$O205)), (1-Data!$O205), 1) * IF(AND($K$3="Yes", ISNUMBER(Data!$Q205)), (1-Data!$Q205), 1))</f>
        <v>0</v>
      </c>
      <c r="AU205" s="3">
        <f>IF(OR(Data!AV205="", Data!$H205="", $G205=""), 0, ((Data!AV205*Data!$H205*$G205)/2000) * IF(AND(AU$5="Particulate", ISNUMBER(Data!$O205)), (1-Data!$O205), 1) * IF(AND($K$3="Yes", ISNUMBER(Data!$Q205)), (1-Data!$Q205), 1))</f>
        <v>0</v>
      </c>
      <c r="AV205" s="3">
        <f>IF(OR(Data!AW205="", Data!$H205="", $G205=""), 0, ((Data!AW205*Data!$H205*$G205)/2000) * IF(AND(AV$5="Particulate", ISNUMBER(Data!$O205)), (1-Data!$O205), 1) * IF(AND($K$3="Yes", ISNUMBER(Data!$Q205)), (1-Data!$Q205), 1))</f>
        <v>0</v>
      </c>
      <c r="AW205" s="3">
        <f>IF(OR(Data!AX205="", Data!$H205="", $G205=""), 0, ((Data!AX205*Data!$H205*$G205)/2000) * IF(AND(AW$5="Particulate", ISNUMBER(Data!$O205)), (1-Data!$O205), 1) * IF(AND($K$3="Yes", ISNUMBER(Data!$Q205)), (1-Data!$Q205), 1))</f>
        <v>0</v>
      </c>
      <c r="AX205" s="3">
        <f>IF(OR(Data!AY205="", Data!$H205="", $G205=""), 0, ((Data!AY205*Data!$H205*$G205)/2000) * IF(AND(AX$5="Particulate", ISNUMBER(Data!$O205)), (1-Data!$O205), 1) * IF(AND($K$3="Yes", ISNUMBER(Data!$Q205)), (1-Data!$Q205), 1))</f>
        <v>0</v>
      </c>
      <c r="AY205" s="3">
        <f>IF(OR(Data!AZ205="", Data!$H205="", $G205=""), 0, ((Data!AZ205*Data!$H205*$G205)/2000) * IF(AND(AY$5="Particulate", ISNUMBER(Data!$O205)), (1-Data!$O205), 1) * IF(AND($K$3="Yes", ISNUMBER(Data!$Q205)), (1-Data!$Q205), 1))</f>
        <v>0</v>
      </c>
      <c r="AZ205" s="3">
        <f>IF(OR(Data!BA205="", Data!$H205="", $G205=""), 0, ((Data!BA205*Data!$H205*$G205)/2000) * IF(AND(AZ$5="Particulate", ISNUMBER(Data!$O205)), (1-Data!$O205), 1) * IF(AND($K$3="Yes", ISNUMBER(Data!$Q205)), (1-Data!$Q205), 1))</f>
        <v>0</v>
      </c>
      <c r="BA205" s="3">
        <f>IF(OR(Data!BB205="", Data!$H205="", $G205=""), 0, ((Data!BB205*Data!$H205*$G205)/2000) * IF(AND(BA$5="Particulate", ISNUMBER(Data!$O205)), (1-Data!$O205), 1) * IF(AND($K$3="Yes", ISNUMBER(Data!$Q205)), (1-Data!$Q205), 1))</f>
        <v>0</v>
      </c>
      <c r="BB205" s="3">
        <f>IF(OR(Data!BC205="", Data!$H205="", $G205=""), 0, ((Data!BC205*Data!$H205*$G205)/2000) * IF(AND(BB$5="Particulate", ISNUMBER(Data!$O205)), (1-Data!$O205), 1) * IF(AND($K$3="Yes", ISNUMBER(Data!$Q205)), (1-Data!$Q205), 1))</f>
        <v>0</v>
      </c>
      <c r="BC205" s="3">
        <f>IF(OR(Data!BD205="", Data!$H205="", $G205=""), 0, ((Data!BD205*Data!$H205*$G205)/2000) * IF(AND(BC$5="Particulate", ISNUMBER(Data!$O205)), (1-Data!$O205), 1) * IF(AND($K$3="Yes", ISNUMBER(Data!$Q205)), (1-Data!$Q205), 1))</f>
        <v>0</v>
      </c>
      <c r="BD205" s="3">
        <f>IF(OR(Data!BE205="", Data!$H205="", $G205=""), 0, ((Data!BE205*Data!$H205*$G205)/2000) * IF(AND(BD$5="Particulate", ISNUMBER(Data!$O205)), (1-Data!$O205), 1) * IF(AND($K$3="Yes", ISNUMBER(Data!$Q205)), (1-Data!$Q205), 1))</f>
        <v>0</v>
      </c>
      <c r="BE205" s="3">
        <f>IF(OR(Data!BF205="", Data!$H205="", $G205=""), 0, ((Data!BF205*Data!$H205*$G205)/2000) * IF(AND(BE$5="Particulate", ISNUMBER(Data!$O205)), (1-Data!$O205), 1) * IF(AND($K$3="Yes", ISNUMBER(Data!$Q205)), (1-Data!$Q205), 1))</f>
        <v>0</v>
      </c>
      <c r="BF205" s="3">
        <f>IF(OR(Data!BG205="", Data!$H205="", $G205=""), 0, ((Data!BG205*Data!$H205*$G205)/2000) * IF(AND(BF$5="Particulate", ISNUMBER(Data!$O205)), (1-Data!$O205), 1) * IF(AND($K$3="Yes", ISNUMBER(Data!$Q205)), (1-Data!$Q205), 1))</f>
        <v>0</v>
      </c>
      <c r="BG205" s="3">
        <f>IF(OR(Data!BH205="", Data!$H205="", $G205=""), 0, ((Data!BH205*Data!$H205*$G205)/2000) * IF(AND(BG$5="Particulate", ISNUMBER(Data!$O205)), (1-Data!$O205), 1) * IF(AND($K$3="Yes", ISNUMBER(Data!$Q205)), (1-Data!$Q205), 1))</f>
        <v>0</v>
      </c>
      <c r="BH205" s="3">
        <f>IF(OR(Data!BI205="", Data!$H205="", $G205=""), 0, ((Data!BI205*Data!$H205*$G205)/2000) * IF(AND(BH$5="Particulate", ISNUMBER(Data!$O205)), (1-Data!$O205), 1) * IF(AND($K$3="Yes", ISNUMBER(Data!$Q205)), (1-Data!$Q205), 1))</f>
        <v>0</v>
      </c>
      <c r="BI205" s="3">
        <f>IF(OR(Data!BJ205="", Data!$H205="", $G205=""), 0, ((Data!BJ205*Data!$H205*$G205)/2000) * IF(AND(BI$5="Particulate", ISNUMBER(Data!$O205)), (1-Data!$O205), 1) * IF(AND($K$3="Yes", ISNUMBER(Data!$Q205)), (1-Data!$Q205), 1))</f>
        <v>0</v>
      </c>
      <c r="BJ205" s="3">
        <f>IF(OR(Data!BK205="", Data!$H205="", $G205=""), 0, ((Data!BK205*Data!$H205*$G205)/2000) * IF(AND(BJ$5="Particulate", ISNUMBER(Data!$O205)), (1-Data!$O205), 1) * IF(AND($K$3="Yes", ISNUMBER(Data!$Q205)), (1-Data!$Q205), 1))</f>
        <v>0</v>
      </c>
      <c r="BK205" s="3">
        <f>IF(OR(Data!BL205="", Data!$H205="", $G205=""), 0, ((Data!BL205*Data!$H205*$G205)/2000) * IF(AND(BK$5="Particulate", ISNUMBER(Data!$O205)), (1-Data!$O205), 1) * IF(AND($K$3="Yes", ISNUMBER(Data!$Q205)), (1-Data!$Q205), 1))</f>
        <v>0</v>
      </c>
      <c r="BL205" s="3">
        <f>IF(OR(Data!BM205="", Data!$H205="", $G205=""), 0, ((Data!BM205*Data!$H205*$G205)/2000) * IF(AND(BL$5="Particulate", ISNUMBER(Data!$O205)), (1-Data!$O205), 1) * IF(AND($K$3="Yes", ISNUMBER(Data!$Q205)), (1-Data!$Q205), 1))</f>
        <v>0</v>
      </c>
      <c r="BM205" s="3">
        <f>IF(OR(Data!BN205="", Data!$H205="", $G205=""), 0, ((Data!BN205*Data!$H205*$G205)/2000) * IF(AND(BM$5="Particulate", ISNUMBER(Data!$O205)), (1-Data!$O205), 1) * IF(AND($K$3="Yes", ISNUMBER(Data!$Q205)), (1-Data!$Q205), 1))</f>
        <v>0</v>
      </c>
      <c r="BN205" s="3">
        <f>IF(OR(Data!BO205="", Data!$H205="", $G205=""), 0, ((Data!BO205*Data!$H205*$G205)/2000) * IF(AND(BN$5="Particulate", ISNUMBER(Data!$O205)), (1-Data!$O205), 1) * IF(AND($K$3="Yes", ISNUMBER(Data!$Q205)), (1-Data!$Q205), 1))</f>
        <v>0</v>
      </c>
      <c r="BO205" s="3">
        <f>IF(OR(Data!BP205="", Data!$H205="", $G205=""), 0, ((Data!BP205*Data!$H205*$G205)/2000) * IF(AND(BO$5="Particulate", ISNUMBER(Data!$O205)), (1-Data!$O205), 1) * IF(AND($K$3="Yes", ISNUMBER(Data!$Q205)), (1-Data!$Q205), 1))</f>
        <v>0</v>
      </c>
      <c r="BP205" s="3">
        <f>IF(OR(Data!BQ205="", Data!$H205="", $G205=""), 0, ((Data!BQ205*Data!$H205*$G205)/2000) * IF(AND(BP$5="Particulate", ISNUMBER(Data!$O205)), (1-Data!$O205), 1) * IF(AND($K$3="Yes", ISNUMBER(Data!$Q205)), (1-Data!$Q205), 1))</f>
        <v>0</v>
      </c>
      <c r="BQ205" s="3">
        <f>IF(OR(Data!BR205="", Data!$H205="", $G205=""), 0, ((Data!BR205*Data!$H205*$G205)/2000) * IF(AND(BQ$5="Particulate", ISNUMBER(Data!$O205)), (1-Data!$O205), 1) * IF(AND($K$3="Yes", ISNUMBER(Data!$Q205)), (1-Data!$Q205), 1))</f>
        <v>0</v>
      </c>
      <c r="BR205" s="3">
        <f>IF(OR(Data!BS205="", Data!$H205="", $G205=""), 0, ((Data!BS205*Data!$H205*$G205)/2000) * IF(AND(BR$5="Particulate", ISNUMBER(Data!$O205)), (1-Data!$O205), 1) * IF(AND($K$3="Yes", ISNUMBER(Data!$Q205)), (1-Data!$Q205), 1))</f>
        <v>0</v>
      </c>
      <c r="BS205" s="3">
        <f>IF(OR(Data!BT205="", Data!$H205="", $G205=""), 0, ((Data!BT205*Data!$H205*$G205)/2000) * IF(AND(BS$5="Particulate", ISNUMBER(Data!$O205)), (1-Data!$O205), 1) * IF(AND($K$3="Yes", ISNUMBER(Data!$Q205)), (1-Data!$Q205), 1))</f>
        <v>0</v>
      </c>
      <c r="BT205" s="3">
        <f>IF(OR(Data!BU205="", Data!$H205="", $G205=""), 0, ((Data!BU205*Data!$H205*$G205)/2000) * IF(AND(BT$5="Particulate", ISNUMBER(Data!$O205)), (1-Data!$O205), 1) * IF(AND($K$3="Yes", ISNUMBER(Data!$Q205)), (1-Data!$Q205), 1))</f>
        <v>0</v>
      </c>
      <c r="BU205" s="3">
        <f>IF(OR(Data!BV205="", Data!$H205="", $G205=""), 0, ((Data!BV205*Data!$H205*$G205)/2000) * IF(AND(BU$5="Particulate", ISNUMBER(Data!$O205)), (1-Data!$O205), 1) * IF(AND($K$3="Yes", ISNUMBER(Data!$Q205)), (1-Data!$Q205), 1))</f>
        <v>0</v>
      </c>
      <c r="BV205" s="3">
        <f>IF(OR(Data!BW205="", Data!$H205="", $G205=""), 0, ((Data!BW205*Data!$H205*$G205)/2000) * IF(AND(BV$5="Particulate", ISNUMBER(Data!$O205)), (1-Data!$O205), 1) * IF(AND($K$3="Yes", ISNUMBER(Data!$Q205)), (1-Data!$Q205), 1))</f>
        <v>0</v>
      </c>
      <c r="BW205" s="3">
        <f>IF(OR(Data!BX205="", Data!$H205="", $G205=""), 0, ((Data!BX205*Data!$H205*$G205)/2000) * IF(AND(BW$5="Particulate", ISNUMBER(Data!$O205)), (1-Data!$O205), 1) * IF(AND($K$3="Yes", ISNUMBER(Data!$Q205)), (1-Data!$Q205), 1))</f>
        <v>0</v>
      </c>
      <c r="BX205" s="3">
        <f>IF(OR(Data!BY205="", Data!$H205="", $G205=""), 0, ((Data!BY205*Data!$H205*$G205)/2000) * IF(AND(BX$5="Particulate", ISNUMBER(Data!$O205)), (1-Data!$O205), 1) * IF(AND($K$3="Yes", ISNUMBER(Data!$Q205)), (1-Data!$Q205), 1))</f>
        <v>0</v>
      </c>
      <c r="BY205" s="3">
        <f>IF(OR(Data!BZ205="", Data!$H205="", $G205=""), 0, ((Data!BZ205*Data!$H205*$G205)/2000) * IF(AND(BY$5="Particulate", ISNUMBER(Data!$O205)), (1-Data!$O205), 1) * IF(AND($K$3="Yes", ISNUMBER(Data!$Q205)), (1-Data!$Q205), 1))</f>
        <v>0</v>
      </c>
      <c r="BZ205" s="3">
        <f>IF(OR(Data!CA205="", Data!$H205="", $G205=""), 0, ((Data!CA205*Data!$H205*$G205)/2000) * IF(AND(BZ$5="Particulate", ISNUMBER(Data!$O205)), (1-Data!$O205), 1) * IF(AND($K$3="Yes", ISNUMBER(Data!$Q205)), (1-Data!$Q205), 1))</f>
        <v>0</v>
      </c>
    </row>
    <row r="206" spans="1:78" x14ac:dyDescent="0.25">
      <c r="A206" s="347">
        <f>Data!A206</f>
        <v>198</v>
      </c>
      <c r="B206" s="108">
        <f>Data!B206</f>
        <v>0</v>
      </c>
      <c r="C206" s="108">
        <f>Data!C206</f>
        <v>0</v>
      </c>
      <c r="D206" s="108">
        <f>Data!D206</f>
        <v>0</v>
      </c>
      <c r="E206" s="108">
        <f>Data!E206</f>
        <v>0</v>
      </c>
      <c r="F206" s="108">
        <f>Data!F206</f>
        <v>0</v>
      </c>
      <c r="G206" s="189"/>
      <c r="Q206" s="365">
        <f>IF(ISNUMBER(Data!$K206), (Data!$K206*$G206)/2000, IF(AND(ISNUMBER(Data!$H206), ISNUMBER(Data!$I206)), (Data!$H206*Data!$I206*$G206)/2000, 0))</f>
        <v>0</v>
      </c>
      <c r="R206" s="17">
        <f>IF(ISNUMBER(Data!$L206), (Data!$L206*$G206)/2000, IF(AND(ISNUMBER(Data!$H206), ISNUMBER(Data!$J206)), (Data!$H206*Data!$J206*$G206)/2000, 0)) * IF(ISNUMBER(Data!$O206), 1-Data!$O206, 1) * IF(AND($K$3="yes",ISNUMBER(Data!$Q206)),(1-Data!$Q206),1)</f>
        <v>0</v>
      </c>
      <c r="S206" s="3">
        <f>IF(OR(Data!T206="", Data!$H206="", $G206=""), 0, ((Data!T206*Data!$H206*$G206)/2000) * IF(AND(S$5="Particulate", ISNUMBER(Data!$O206)), (1-Data!$O206), 1) * IF(AND($K$3="Yes", ISNUMBER(Data!$Q206)), (1-Data!$Q206), 1))</f>
        <v>0</v>
      </c>
      <c r="T206" s="3">
        <f>IF(OR(Data!U206="", Data!$H206="", $G206=""), 0, ((Data!U206*Data!$H206*$G206)/2000) * IF(AND(T$5="Particulate", ISNUMBER(Data!$O206)), (1-Data!$O206), 1) * IF(AND($K$3="Yes", ISNUMBER(Data!$Q206)), (1-Data!$Q206), 1))</f>
        <v>0</v>
      </c>
      <c r="U206" s="3">
        <f>IF(OR(Data!V206="", Data!$H206="", $G206=""), 0, ((Data!V206*Data!$H206*$G206)/2000) * IF(AND(U$5="Particulate", ISNUMBER(Data!$O206)), (1-Data!$O206), 1) * IF(AND($K$3="Yes", ISNUMBER(Data!$Q206)), (1-Data!$Q206), 1))</f>
        <v>0</v>
      </c>
      <c r="V206" s="3">
        <f>IF(OR(Data!W206="", Data!$H206="", $G206=""), 0, ((Data!W206*Data!$H206*$G206)/2000) * IF(AND(V$5="Particulate", ISNUMBER(Data!$O206)), (1-Data!$O206), 1) * IF(AND($K$3="Yes", ISNUMBER(Data!$Q206)), (1-Data!$Q206), 1))</f>
        <v>0</v>
      </c>
      <c r="W206" s="3">
        <f>IF(OR(Data!X206="", Data!$H206="", $G206=""), 0, ((Data!X206*Data!$H206*$G206)/2000) * IF(AND(W$5="Particulate", ISNUMBER(Data!$O206)), (1-Data!$O206), 1) * IF(AND($K$3="Yes", ISNUMBER(Data!$Q206)), (1-Data!$Q206), 1))</f>
        <v>0</v>
      </c>
      <c r="X206" s="3">
        <f>IF(OR(Data!Y206="", Data!$H206="", $G206=""), 0, ((Data!Y206*Data!$H206*$G206)/2000) * IF(AND(X$5="Particulate", ISNUMBER(Data!$O206)), (1-Data!$O206), 1) * IF(AND($K$3="Yes", ISNUMBER(Data!$Q206)), (1-Data!$Q206), 1))</f>
        <v>0</v>
      </c>
      <c r="Y206" s="3">
        <f>IF(OR(Data!Z206="", Data!$H206="", $G206=""), 0, ((Data!Z206*Data!$H206*$G206)/2000) * IF(AND(Y$5="Particulate", ISNUMBER(Data!$O206)), (1-Data!$O206), 1) * IF(AND($K$3="Yes", ISNUMBER(Data!$Q206)), (1-Data!$Q206), 1))</f>
        <v>0</v>
      </c>
      <c r="Z206" s="3">
        <f>IF(OR(Data!AA206="", Data!$H206="", $G206=""), 0, ((Data!AA206*Data!$H206*$G206)/2000) * IF(AND(Z$5="Particulate", ISNUMBER(Data!$O206)), (1-Data!$O206), 1) * IF(AND($K$3="Yes", ISNUMBER(Data!$Q206)), (1-Data!$Q206), 1))</f>
        <v>0</v>
      </c>
      <c r="AA206" s="3">
        <f>IF(OR(Data!AB206="", Data!$H206="", $G206=""), 0, ((Data!AB206*Data!$H206*$G206)/2000) * IF(AND(AA$5="Particulate", ISNUMBER(Data!$O206)), (1-Data!$O206), 1) * IF(AND($K$3="Yes", ISNUMBER(Data!$Q206)), (1-Data!$Q206), 1))</f>
        <v>0</v>
      </c>
      <c r="AB206" s="3">
        <f>IF(OR(Data!AC206="", Data!$H206="", $G206=""), 0, ((Data!AC206*Data!$H206*$G206)/2000) * IF(AND(AB$5="Particulate", ISNUMBER(Data!$O206)), (1-Data!$O206), 1) * IF(AND($K$3="Yes", ISNUMBER(Data!$Q206)), (1-Data!$Q206), 1))</f>
        <v>0</v>
      </c>
      <c r="AC206" s="3">
        <f>IF(OR(Data!AD206="", Data!$H206="", $G206=""), 0, ((Data!AD206*Data!$H206*$G206)/2000) * IF(AND(AC$5="Particulate", ISNUMBER(Data!$O206)), (1-Data!$O206), 1) * IF(AND($K$3="Yes", ISNUMBER(Data!$Q206)), (1-Data!$Q206), 1))</f>
        <v>0</v>
      </c>
      <c r="AD206" s="3">
        <f>IF(OR(Data!AE206="", Data!$H206="", $G206=""), 0, ((Data!AE206*Data!$H206*$G206)/2000) * IF(AND(AD$5="Particulate", ISNUMBER(Data!$O206)), (1-Data!$O206), 1) * IF(AND($K$3="Yes", ISNUMBER(Data!$Q206)), (1-Data!$Q206), 1))</f>
        <v>0</v>
      </c>
      <c r="AE206" s="3">
        <f>IF(OR(Data!AF206="", Data!$H206="", $G206=""), 0, ((Data!AF206*Data!$H206*$G206)/2000) * IF(AND(AE$5="Particulate", ISNUMBER(Data!$O206)), (1-Data!$O206), 1) * IF(AND($K$3="Yes", ISNUMBER(Data!$Q206)), (1-Data!$Q206), 1))</f>
        <v>0</v>
      </c>
      <c r="AF206" s="3">
        <f>IF(OR(Data!AG206="", Data!$H206="", $G206=""), 0, ((Data!AG206*Data!$H206*$G206)/2000) * IF(AND(AF$5="Particulate", ISNUMBER(Data!$O206)), (1-Data!$O206), 1) * IF(AND($K$3="Yes", ISNUMBER(Data!$Q206)), (1-Data!$Q206), 1))</f>
        <v>0</v>
      </c>
      <c r="AG206" s="3">
        <f>IF(OR(Data!AH206="", Data!$H206="", $G206=""), 0, ((Data!AH206*Data!$H206*$G206)/2000) * IF(AND(AG$5="Particulate", ISNUMBER(Data!$O206)), (1-Data!$O206), 1) * IF(AND($K$3="Yes", ISNUMBER(Data!$Q206)), (1-Data!$Q206), 1))</f>
        <v>0</v>
      </c>
      <c r="AH206" s="3">
        <f>IF(OR(Data!AI206="", Data!$H206="", $G206=""), 0, ((Data!AI206*Data!$H206*$G206)/2000) * IF(AND(AH$5="Particulate", ISNUMBER(Data!$O206)), (1-Data!$O206), 1) * IF(AND($K$3="Yes", ISNUMBER(Data!$Q206)), (1-Data!$Q206), 1))</f>
        <v>0</v>
      </c>
      <c r="AI206" s="3">
        <f>IF(OR(Data!AJ206="", Data!$H206="", $G206=""), 0, ((Data!AJ206*Data!$H206*$G206)/2000) * IF(AND(AI$5="Particulate", ISNUMBER(Data!$O206)), (1-Data!$O206), 1) * IF(AND($K$3="Yes", ISNUMBER(Data!$Q206)), (1-Data!$Q206), 1))</f>
        <v>0</v>
      </c>
      <c r="AJ206" s="3">
        <f>IF(OR(Data!AK206="", Data!$H206="", $G206=""), 0, ((Data!AK206*Data!$H206*$G206)/2000) * IF(AND(AJ$5="Particulate", ISNUMBER(Data!$O206)), (1-Data!$O206), 1) * IF(AND($K$3="Yes", ISNUMBER(Data!$Q206)), (1-Data!$Q206), 1))</f>
        <v>0</v>
      </c>
      <c r="AK206" s="3">
        <f>IF(OR(Data!AL206="", Data!$H206="", $G206=""), 0, ((Data!AL206*Data!$H206*$G206)/2000) * IF(AND(AK$5="Particulate", ISNUMBER(Data!$O206)), (1-Data!$O206), 1) * IF(AND($K$3="Yes", ISNUMBER(Data!$Q206)), (1-Data!$Q206), 1))</f>
        <v>0</v>
      </c>
      <c r="AL206" s="3">
        <f>IF(OR(Data!AM206="", Data!$H206="", $G206=""), 0, ((Data!AM206*Data!$H206*$G206)/2000) * IF(AND(AL$5="Particulate", ISNUMBER(Data!$O206)), (1-Data!$O206), 1) * IF(AND($K$3="Yes", ISNUMBER(Data!$Q206)), (1-Data!$Q206), 1))</f>
        <v>0</v>
      </c>
      <c r="AM206" s="3">
        <f>IF(OR(Data!AN206="", Data!$H206="", $G206=""), 0, ((Data!AN206*Data!$H206*$G206)/2000) * IF(AND(AM$5="Particulate", ISNUMBER(Data!$O206)), (1-Data!$O206), 1) * IF(AND($K$3="Yes", ISNUMBER(Data!$Q206)), (1-Data!$Q206), 1))</f>
        <v>0</v>
      </c>
      <c r="AN206" s="3">
        <f>IF(OR(Data!AO206="", Data!$H206="", $G206=""), 0, ((Data!AO206*Data!$H206*$G206)/2000) * IF(AND(AN$5="Particulate", ISNUMBER(Data!$O206)), (1-Data!$O206), 1) * IF(AND($K$3="Yes", ISNUMBER(Data!$Q206)), (1-Data!$Q206), 1))</f>
        <v>0</v>
      </c>
      <c r="AO206" s="3">
        <f>IF(OR(Data!AP206="", Data!$H206="", $G206=""), 0, ((Data!AP206*Data!$H206*$G206)/2000) * IF(AND(AO$5="Particulate", ISNUMBER(Data!$O206)), (1-Data!$O206), 1) * IF(AND($K$3="Yes", ISNUMBER(Data!$Q206)), (1-Data!$Q206), 1))</f>
        <v>0</v>
      </c>
      <c r="AP206" s="3">
        <f>IF(OR(Data!AQ206="", Data!$H206="", $G206=""), 0, ((Data!AQ206*Data!$H206*$G206)/2000) * IF(AND(AP$5="Particulate", ISNUMBER(Data!$O206)), (1-Data!$O206), 1) * IF(AND($K$3="Yes", ISNUMBER(Data!$Q206)), (1-Data!$Q206), 1))</f>
        <v>0</v>
      </c>
      <c r="AQ206" s="3">
        <f>IF(OR(Data!AR206="", Data!$H206="", $G206=""), 0, ((Data!AR206*Data!$H206*$G206)/2000) * IF(AND(AQ$5="Particulate", ISNUMBER(Data!$O206)), (1-Data!$O206), 1) * IF(AND($K$3="Yes", ISNUMBER(Data!$Q206)), (1-Data!$Q206), 1))</f>
        <v>0</v>
      </c>
      <c r="AR206" s="3">
        <f>IF(OR(Data!AS206="", Data!$H206="", $G206=""), 0, ((Data!AS206*Data!$H206*$G206)/2000) * IF(AND(AR$5="Particulate", ISNUMBER(Data!$O206)), (1-Data!$O206), 1) * IF(AND($K$3="Yes", ISNUMBER(Data!$Q206)), (1-Data!$Q206), 1))</f>
        <v>0</v>
      </c>
      <c r="AS206" s="3">
        <f>IF(OR(Data!AT206="", Data!$H206="", $G206=""), 0, ((Data!AT206*Data!$H206*$G206)/2000) * IF(AND(AS$5="Particulate", ISNUMBER(Data!$O206)), (1-Data!$O206), 1) * IF(AND($K$3="Yes", ISNUMBER(Data!$Q206)), (1-Data!$Q206), 1))</f>
        <v>0</v>
      </c>
      <c r="AT206" s="3">
        <f>IF(OR(Data!AU206="", Data!$H206="", $G206=""), 0, ((Data!AU206*Data!$H206*$G206)/2000) * IF(AND(AT$5="Particulate", ISNUMBER(Data!$O206)), (1-Data!$O206), 1) * IF(AND($K$3="Yes", ISNUMBER(Data!$Q206)), (1-Data!$Q206), 1))</f>
        <v>0</v>
      </c>
      <c r="AU206" s="3">
        <f>IF(OR(Data!AV206="", Data!$H206="", $G206=""), 0, ((Data!AV206*Data!$H206*$G206)/2000) * IF(AND(AU$5="Particulate", ISNUMBER(Data!$O206)), (1-Data!$O206), 1) * IF(AND($K$3="Yes", ISNUMBER(Data!$Q206)), (1-Data!$Q206), 1))</f>
        <v>0</v>
      </c>
      <c r="AV206" s="3">
        <f>IF(OR(Data!AW206="", Data!$H206="", $G206=""), 0, ((Data!AW206*Data!$H206*$G206)/2000) * IF(AND(AV$5="Particulate", ISNUMBER(Data!$O206)), (1-Data!$O206), 1) * IF(AND($K$3="Yes", ISNUMBER(Data!$Q206)), (1-Data!$Q206), 1))</f>
        <v>0</v>
      </c>
      <c r="AW206" s="3">
        <f>IF(OR(Data!AX206="", Data!$H206="", $G206=""), 0, ((Data!AX206*Data!$H206*$G206)/2000) * IF(AND(AW$5="Particulate", ISNUMBER(Data!$O206)), (1-Data!$O206), 1) * IF(AND($K$3="Yes", ISNUMBER(Data!$Q206)), (1-Data!$Q206), 1))</f>
        <v>0</v>
      </c>
      <c r="AX206" s="3">
        <f>IF(OR(Data!AY206="", Data!$H206="", $G206=""), 0, ((Data!AY206*Data!$H206*$G206)/2000) * IF(AND(AX$5="Particulate", ISNUMBER(Data!$O206)), (1-Data!$O206), 1) * IF(AND($K$3="Yes", ISNUMBER(Data!$Q206)), (1-Data!$Q206), 1))</f>
        <v>0</v>
      </c>
      <c r="AY206" s="3">
        <f>IF(OR(Data!AZ206="", Data!$H206="", $G206=""), 0, ((Data!AZ206*Data!$H206*$G206)/2000) * IF(AND(AY$5="Particulate", ISNUMBER(Data!$O206)), (1-Data!$O206), 1) * IF(AND($K$3="Yes", ISNUMBER(Data!$Q206)), (1-Data!$Q206), 1))</f>
        <v>0</v>
      </c>
      <c r="AZ206" s="3">
        <f>IF(OR(Data!BA206="", Data!$H206="", $G206=""), 0, ((Data!BA206*Data!$H206*$G206)/2000) * IF(AND(AZ$5="Particulate", ISNUMBER(Data!$O206)), (1-Data!$O206), 1) * IF(AND($K$3="Yes", ISNUMBER(Data!$Q206)), (1-Data!$Q206), 1))</f>
        <v>0</v>
      </c>
      <c r="BA206" s="3">
        <f>IF(OR(Data!BB206="", Data!$H206="", $G206=""), 0, ((Data!BB206*Data!$H206*$G206)/2000) * IF(AND(BA$5="Particulate", ISNUMBER(Data!$O206)), (1-Data!$O206), 1) * IF(AND($K$3="Yes", ISNUMBER(Data!$Q206)), (1-Data!$Q206), 1))</f>
        <v>0</v>
      </c>
      <c r="BB206" s="3">
        <f>IF(OR(Data!BC206="", Data!$H206="", $G206=""), 0, ((Data!BC206*Data!$H206*$G206)/2000) * IF(AND(BB$5="Particulate", ISNUMBER(Data!$O206)), (1-Data!$O206), 1) * IF(AND($K$3="Yes", ISNUMBER(Data!$Q206)), (1-Data!$Q206), 1))</f>
        <v>0</v>
      </c>
      <c r="BC206" s="3">
        <f>IF(OR(Data!BD206="", Data!$H206="", $G206=""), 0, ((Data!BD206*Data!$H206*$G206)/2000) * IF(AND(BC$5="Particulate", ISNUMBER(Data!$O206)), (1-Data!$O206), 1) * IF(AND($K$3="Yes", ISNUMBER(Data!$Q206)), (1-Data!$Q206), 1))</f>
        <v>0</v>
      </c>
      <c r="BD206" s="3">
        <f>IF(OR(Data!BE206="", Data!$H206="", $G206=""), 0, ((Data!BE206*Data!$H206*$G206)/2000) * IF(AND(BD$5="Particulate", ISNUMBER(Data!$O206)), (1-Data!$O206), 1) * IF(AND($K$3="Yes", ISNUMBER(Data!$Q206)), (1-Data!$Q206), 1))</f>
        <v>0</v>
      </c>
      <c r="BE206" s="3">
        <f>IF(OR(Data!BF206="", Data!$H206="", $G206=""), 0, ((Data!BF206*Data!$H206*$G206)/2000) * IF(AND(BE$5="Particulate", ISNUMBER(Data!$O206)), (1-Data!$O206), 1) * IF(AND($K$3="Yes", ISNUMBER(Data!$Q206)), (1-Data!$Q206), 1))</f>
        <v>0</v>
      </c>
      <c r="BF206" s="3">
        <f>IF(OR(Data!BG206="", Data!$H206="", $G206=""), 0, ((Data!BG206*Data!$H206*$G206)/2000) * IF(AND(BF$5="Particulate", ISNUMBER(Data!$O206)), (1-Data!$O206), 1) * IF(AND($K$3="Yes", ISNUMBER(Data!$Q206)), (1-Data!$Q206), 1))</f>
        <v>0</v>
      </c>
      <c r="BG206" s="3">
        <f>IF(OR(Data!BH206="", Data!$H206="", $G206=""), 0, ((Data!BH206*Data!$H206*$G206)/2000) * IF(AND(BG$5="Particulate", ISNUMBER(Data!$O206)), (1-Data!$O206), 1) * IF(AND($K$3="Yes", ISNUMBER(Data!$Q206)), (1-Data!$Q206), 1))</f>
        <v>0</v>
      </c>
      <c r="BH206" s="3">
        <f>IF(OR(Data!BI206="", Data!$H206="", $G206=""), 0, ((Data!BI206*Data!$H206*$G206)/2000) * IF(AND(BH$5="Particulate", ISNUMBER(Data!$O206)), (1-Data!$O206), 1) * IF(AND($K$3="Yes", ISNUMBER(Data!$Q206)), (1-Data!$Q206), 1))</f>
        <v>0</v>
      </c>
      <c r="BI206" s="3">
        <f>IF(OR(Data!BJ206="", Data!$H206="", $G206=""), 0, ((Data!BJ206*Data!$H206*$G206)/2000) * IF(AND(BI$5="Particulate", ISNUMBER(Data!$O206)), (1-Data!$O206), 1) * IF(AND($K$3="Yes", ISNUMBER(Data!$Q206)), (1-Data!$Q206), 1))</f>
        <v>0</v>
      </c>
      <c r="BJ206" s="3">
        <f>IF(OR(Data!BK206="", Data!$H206="", $G206=""), 0, ((Data!BK206*Data!$H206*$G206)/2000) * IF(AND(BJ$5="Particulate", ISNUMBER(Data!$O206)), (1-Data!$O206), 1) * IF(AND($K$3="Yes", ISNUMBER(Data!$Q206)), (1-Data!$Q206), 1))</f>
        <v>0</v>
      </c>
      <c r="BK206" s="3">
        <f>IF(OR(Data!BL206="", Data!$H206="", $G206=""), 0, ((Data!BL206*Data!$H206*$G206)/2000) * IF(AND(BK$5="Particulate", ISNUMBER(Data!$O206)), (1-Data!$O206), 1) * IF(AND($K$3="Yes", ISNUMBER(Data!$Q206)), (1-Data!$Q206), 1))</f>
        <v>0</v>
      </c>
      <c r="BL206" s="3">
        <f>IF(OR(Data!BM206="", Data!$H206="", $G206=""), 0, ((Data!BM206*Data!$H206*$G206)/2000) * IF(AND(BL$5="Particulate", ISNUMBER(Data!$O206)), (1-Data!$O206), 1) * IF(AND($K$3="Yes", ISNUMBER(Data!$Q206)), (1-Data!$Q206), 1))</f>
        <v>0</v>
      </c>
      <c r="BM206" s="3">
        <f>IF(OR(Data!BN206="", Data!$H206="", $G206=""), 0, ((Data!BN206*Data!$H206*$G206)/2000) * IF(AND(BM$5="Particulate", ISNUMBER(Data!$O206)), (1-Data!$O206), 1) * IF(AND($K$3="Yes", ISNUMBER(Data!$Q206)), (1-Data!$Q206), 1))</f>
        <v>0</v>
      </c>
      <c r="BN206" s="3">
        <f>IF(OR(Data!BO206="", Data!$H206="", $G206=""), 0, ((Data!BO206*Data!$H206*$G206)/2000) * IF(AND(BN$5="Particulate", ISNUMBER(Data!$O206)), (1-Data!$O206), 1) * IF(AND($K$3="Yes", ISNUMBER(Data!$Q206)), (1-Data!$Q206), 1))</f>
        <v>0</v>
      </c>
      <c r="BO206" s="3">
        <f>IF(OR(Data!BP206="", Data!$H206="", $G206=""), 0, ((Data!BP206*Data!$H206*$G206)/2000) * IF(AND(BO$5="Particulate", ISNUMBER(Data!$O206)), (1-Data!$O206), 1) * IF(AND($K$3="Yes", ISNUMBER(Data!$Q206)), (1-Data!$Q206), 1))</f>
        <v>0</v>
      </c>
      <c r="BP206" s="3">
        <f>IF(OR(Data!BQ206="", Data!$H206="", $G206=""), 0, ((Data!BQ206*Data!$H206*$G206)/2000) * IF(AND(BP$5="Particulate", ISNUMBER(Data!$O206)), (1-Data!$O206), 1) * IF(AND($K$3="Yes", ISNUMBER(Data!$Q206)), (1-Data!$Q206), 1))</f>
        <v>0</v>
      </c>
      <c r="BQ206" s="3">
        <f>IF(OR(Data!BR206="", Data!$H206="", $G206=""), 0, ((Data!BR206*Data!$H206*$G206)/2000) * IF(AND(BQ$5="Particulate", ISNUMBER(Data!$O206)), (1-Data!$O206), 1) * IF(AND($K$3="Yes", ISNUMBER(Data!$Q206)), (1-Data!$Q206), 1))</f>
        <v>0</v>
      </c>
      <c r="BR206" s="3">
        <f>IF(OR(Data!BS206="", Data!$H206="", $G206=""), 0, ((Data!BS206*Data!$H206*$G206)/2000) * IF(AND(BR$5="Particulate", ISNUMBER(Data!$O206)), (1-Data!$O206), 1) * IF(AND($K$3="Yes", ISNUMBER(Data!$Q206)), (1-Data!$Q206), 1))</f>
        <v>0</v>
      </c>
      <c r="BS206" s="3">
        <f>IF(OR(Data!BT206="", Data!$H206="", $G206=""), 0, ((Data!BT206*Data!$H206*$G206)/2000) * IF(AND(BS$5="Particulate", ISNUMBER(Data!$O206)), (1-Data!$O206), 1) * IF(AND($K$3="Yes", ISNUMBER(Data!$Q206)), (1-Data!$Q206), 1))</f>
        <v>0</v>
      </c>
      <c r="BT206" s="3">
        <f>IF(OR(Data!BU206="", Data!$H206="", $G206=""), 0, ((Data!BU206*Data!$H206*$G206)/2000) * IF(AND(BT$5="Particulate", ISNUMBER(Data!$O206)), (1-Data!$O206), 1) * IF(AND($K$3="Yes", ISNUMBER(Data!$Q206)), (1-Data!$Q206), 1))</f>
        <v>0</v>
      </c>
      <c r="BU206" s="3">
        <f>IF(OR(Data!BV206="", Data!$H206="", $G206=""), 0, ((Data!BV206*Data!$H206*$G206)/2000) * IF(AND(BU$5="Particulate", ISNUMBER(Data!$O206)), (1-Data!$O206), 1) * IF(AND($K$3="Yes", ISNUMBER(Data!$Q206)), (1-Data!$Q206), 1))</f>
        <v>0</v>
      </c>
      <c r="BV206" s="3">
        <f>IF(OR(Data!BW206="", Data!$H206="", $G206=""), 0, ((Data!BW206*Data!$H206*$G206)/2000) * IF(AND(BV$5="Particulate", ISNUMBER(Data!$O206)), (1-Data!$O206), 1) * IF(AND($K$3="Yes", ISNUMBER(Data!$Q206)), (1-Data!$Q206), 1))</f>
        <v>0</v>
      </c>
      <c r="BW206" s="3">
        <f>IF(OR(Data!BX206="", Data!$H206="", $G206=""), 0, ((Data!BX206*Data!$H206*$G206)/2000) * IF(AND(BW$5="Particulate", ISNUMBER(Data!$O206)), (1-Data!$O206), 1) * IF(AND($K$3="Yes", ISNUMBER(Data!$Q206)), (1-Data!$Q206), 1))</f>
        <v>0</v>
      </c>
      <c r="BX206" s="3">
        <f>IF(OR(Data!BY206="", Data!$H206="", $G206=""), 0, ((Data!BY206*Data!$H206*$G206)/2000) * IF(AND(BX$5="Particulate", ISNUMBER(Data!$O206)), (1-Data!$O206), 1) * IF(AND($K$3="Yes", ISNUMBER(Data!$Q206)), (1-Data!$Q206), 1))</f>
        <v>0</v>
      </c>
      <c r="BY206" s="3">
        <f>IF(OR(Data!BZ206="", Data!$H206="", $G206=""), 0, ((Data!BZ206*Data!$H206*$G206)/2000) * IF(AND(BY$5="Particulate", ISNUMBER(Data!$O206)), (1-Data!$O206), 1) * IF(AND($K$3="Yes", ISNUMBER(Data!$Q206)), (1-Data!$Q206), 1))</f>
        <v>0</v>
      </c>
      <c r="BZ206" s="3">
        <f>IF(OR(Data!CA206="", Data!$H206="", $G206=""), 0, ((Data!CA206*Data!$H206*$G206)/2000) * IF(AND(BZ$5="Particulate", ISNUMBER(Data!$O206)), (1-Data!$O206), 1) * IF(AND($K$3="Yes", ISNUMBER(Data!$Q206)), (1-Data!$Q206), 1))</f>
        <v>0</v>
      </c>
    </row>
    <row r="207" spans="1:78" x14ac:dyDescent="0.25">
      <c r="A207" s="347">
        <f>Data!A207</f>
        <v>199</v>
      </c>
      <c r="B207" s="108">
        <f>Data!B207</f>
        <v>0</v>
      </c>
      <c r="C207" s="108">
        <f>Data!C207</f>
        <v>0</v>
      </c>
      <c r="D207" s="108">
        <f>Data!D207</f>
        <v>0</v>
      </c>
      <c r="E207" s="108">
        <f>Data!E207</f>
        <v>0</v>
      </c>
      <c r="F207" s="108">
        <f>Data!F207</f>
        <v>0</v>
      </c>
      <c r="G207" s="189"/>
      <c r="Q207" s="365">
        <f>IF(ISNUMBER(Data!$K207), (Data!$K207*$G207)/2000, IF(AND(ISNUMBER(Data!$H207), ISNUMBER(Data!$I207)), (Data!$H207*Data!$I207*$G207)/2000, 0))</f>
        <v>0</v>
      </c>
      <c r="R207" s="17">
        <f>IF(ISNUMBER(Data!$L207), (Data!$L207*$G207)/2000, IF(AND(ISNUMBER(Data!$H207), ISNUMBER(Data!$J207)), (Data!$H207*Data!$J207*$G207)/2000, 0)) * IF(ISNUMBER(Data!$O207), 1-Data!$O207, 1) * IF(AND($K$3="yes",ISNUMBER(Data!$Q207)),(1-Data!$Q207),1)</f>
        <v>0</v>
      </c>
      <c r="S207" s="3">
        <f>IF(OR(Data!T207="", Data!$H207="", $G207=""), 0, ((Data!T207*Data!$H207*$G207)/2000) * IF(AND(S$5="Particulate", ISNUMBER(Data!$O207)), (1-Data!$O207), 1) * IF(AND($K$3="Yes", ISNUMBER(Data!$Q207)), (1-Data!$Q207), 1))</f>
        <v>0</v>
      </c>
      <c r="T207" s="3">
        <f>IF(OR(Data!U207="", Data!$H207="", $G207=""), 0, ((Data!U207*Data!$H207*$G207)/2000) * IF(AND(T$5="Particulate", ISNUMBER(Data!$O207)), (1-Data!$O207), 1) * IF(AND($K$3="Yes", ISNUMBER(Data!$Q207)), (1-Data!$Q207), 1))</f>
        <v>0</v>
      </c>
      <c r="U207" s="3">
        <f>IF(OR(Data!V207="", Data!$H207="", $G207=""), 0, ((Data!V207*Data!$H207*$G207)/2000) * IF(AND(U$5="Particulate", ISNUMBER(Data!$O207)), (1-Data!$O207), 1) * IF(AND($K$3="Yes", ISNUMBER(Data!$Q207)), (1-Data!$Q207), 1))</f>
        <v>0</v>
      </c>
      <c r="V207" s="3">
        <f>IF(OR(Data!W207="", Data!$H207="", $G207=""), 0, ((Data!W207*Data!$H207*$G207)/2000) * IF(AND(V$5="Particulate", ISNUMBER(Data!$O207)), (1-Data!$O207), 1) * IF(AND($K$3="Yes", ISNUMBER(Data!$Q207)), (1-Data!$Q207), 1))</f>
        <v>0</v>
      </c>
      <c r="W207" s="3">
        <f>IF(OR(Data!X207="", Data!$H207="", $G207=""), 0, ((Data!X207*Data!$H207*$G207)/2000) * IF(AND(W$5="Particulate", ISNUMBER(Data!$O207)), (1-Data!$O207), 1) * IF(AND($K$3="Yes", ISNUMBER(Data!$Q207)), (1-Data!$Q207), 1))</f>
        <v>0</v>
      </c>
      <c r="X207" s="3">
        <f>IF(OR(Data!Y207="", Data!$H207="", $G207=""), 0, ((Data!Y207*Data!$H207*$G207)/2000) * IF(AND(X$5="Particulate", ISNUMBER(Data!$O207)), (1-Data!$O207), 1) * IF(AND($K$3="Yes", ISNUMBER(Data!$Q207)), (1-Data!$Q207), 1))</f>
        <v>0</v>
      </c>
      <c r="Y207" s="3">
        <f>IF(OR(Data!Z207="", Data!$H207="", $G207=""), 0, ((Data!Z207*Data!$H207*$G207)/2000) * IF(AND(Y$5="Particulate", ISNUMBER(Data!$O207)), (1-Data!$O207), 1) * IF(AND($K$3="Yes", ISNUMBER(Data!$Q207)), (1-Data!$Q207), 1))</f>
        <v>0</v>
      </c>
      <c r="Z207" s="3">
        <f>IF(OR(Data!AA207="", Data!$H207="", $G207=""), 0, ((Data!AA207*Data!$H207*$G207)/2000) * IF(AND(Z$5="Particulate", ISNUMBER(Data!$O207)), (1-Data!$O207), 1) * IF(AND($K$3="Yes", ISNUMBER(Data!$Q207)), (1-Data!$Q207), 1))</f>
        <v>0</v>
      </c>
      <c r="AA207" s="3">
        <f>IF(OR(Data!AB207="", Data!$H207="", $G207=""), 0, ((Data!AB207*Data!$H207*$G207)/2000) * IF(AND(AA$5="Particulate", ISNUMBER(Data!$O207)), (1-Data!$O207), 1) * IF(AND($K$3="Yes", ISNUMBER(Data!$Q207)), (1-Data!$Q207), 1))</f>
        <v>0</v>
      </c>
      <c r="AB207" s="3">
        <f>IF(OR(Data!AC207="", Data!$H207="", $G207=""), 0, ((Data!AC207*Data!$H207*$G207)/2000) * IF(AND(AB$5="Particulate", ISNUMBER(Data!$O207)), (1-Data!$O207), 1) * IF(AND($K$3="Yes", ISNUMBER(Data!$Q207)), (1-Data!$Q207), 1))</f>
        <v>0</v>
      </c>
      <c r="AC207" s="3">
        <f>IF(OR(Data!AD207="", Data!$H207="", $G207=""), 0, ((Data!AD207*Data!$H207*$G207)/2000) * IF(AND(AC$5="Particulate", ISNUMBER(Data!$O207)), (1-Data!$O207), 1) * IF(AND($K$3="Yes", ISNUMBER(Data!$Q207)), (1-Data!$Q207), 1))</f>
        <v>0</v>
      </c>
      <c r="AD207" s="3">
        <f>IF(OR(Data!AE207="", Data!$H207="", $G207=""), 0, ((Data!AE207*Data!$H207*$G207)/2000) * IF(AND(AD$5="Particulate", ISNUMBER(Data!$O207)), (1-Data!$O207), 1) * IF(AND($K$3="Yes", ISNUMBER(Data!$Q207)), (1-Data!$Q207), 1))</f>
        <v>0</v>
      </c>
      <c r="AE207" s="3">
        <f>IF(OR(Data!AF207="", Data!$H207="", $G207=""), 0, ((Data!AF207*Data!$H207*$G207)/2000) * IF(AND(AE$5="Particulate", ISNUMBER(Data!$O207)), (1-Data!$O207), 1) * IF(AND($K$3="Yes", ISNUMBER(Data!$Q207)), (1-Data!$Q207), 1))</f>
        <v>0</v>
      </c>
      <c r="AF207" s="3">
        <f>IF(OR(Data!AG207="", Data!$H207="", $G207=""), 0, ((Data!AG207*Data!$H207*$G207)/2000) * IF(AND(AF$5="Particulate", ISNUMBER(Data!$O207)), (1-Data!$O207), 1) * IF(AND($K$3="Yes", ISNUMBER(Data!$Q207)), (1-Data!$Q207), 1))</f>
        <v>0</v>
      </c>
      <c r="AG207" s="3">
        <f>IF(OR(Data!AH207="", Data!$H207="", $G207=""), 0, ((Data!AH207*Data!$H207*$G207)/2000) * IF(AND(AG$5="Particulate", ISNUMBER(Data!$O207)), (1-Data!$O207), 1) * IF(AND($K$3="Yes", ISNUMBER(Data!$Q207)), (1-Data!$Q207), 1))</f>
        <v>0</v>
      </c>
      <c r="AH207" s="3">
        <f>IF(OR(Data!AI207="", Data!$H207="", $G207=""), 0, ((Data!AI207*Data!$H207*$G207)/2000) * IF(AND(AH$5="Particulate", ISNUMBER(Data!$O207)), (1-Data!$O207), 1) * IF(AND($K$3="Yes", ISNUMBER(Data!$Q207)), (1-Data!$Q207), 1))</f>
        <v>0</v>
      </c>
      <c r="AI207" s="3">
        <f>IF(OR(Data!AJ207="", Data!$H207="", $G207=""), 0, ((Data!AJ207*Data!$H207*$G207)/2000) * IF(AND(AI$5="Particulate", ISNUMBER(Data!$O207)), (1-Data!$O207), 1) * IF(AND($K$3="Yes", ISNUMBER(Data!$Q207)), (1-Data!$Q207), 1))</f>
        <v>0</v>
      </c>
      <c r="AJ207" s="3">
        <f>IF(OR(Data!AK207="", Data!$H207="", $G207=""), 0, ((Data!AK207*Data!$H207*$G207)/2000) * IF(AND(AJ$5="Particulate", ISNUMBER(Data!$O207)), (1-Data!$O207), 1) * IF(AND($K$3="Yes", ISNUMBER(Data!$Q207)), (1-Data!$Q207), 1))</f>
        <v>0</v>
      </c>
      <c r="AK207" s="3">
        <f>IF(OR(Data!AL207="", Data!$H207="", $G207=""), 0, ((Data!AL207*Data!$H207*$G207)/2000) * IF(AND(AK$5="Particulate", ISNUMBER(Data!$O207)), (1-Data!$O207), 1) * IF(AND($K$3="Yes", ISNUMBER(Data!$Q207)), (1-Data!$Q207), 1))</f>
        <v>0</v>
      </c>
      <c r="AL207" s="3">
        <f>IF(OR(Data!AM207="", Data!$H207="", $G207=""), 0, ((Data!AM207*Data!$H207*$G207)/2000) * IF(AND(AL$5="Particulate", ISNUMBER(Data!$O207)), (1-Data!$O207), 1) * IF(AND($K$3="Yes", ISNUMBER(Data!$Q207)), (1-Data!$Q207), 1))</f>
        <v>0</v>
      </c>
      <c r="AM207" s="3">
        <f>IF(OR(Data!AN207="", Data!$H207="", $G207=""), 0, ((Data!AN207*Data!$H207*$G207)/2000) * IF(AND(AM$5="Particulate", ISNUMBER(Data!$O207)), (1-Data!$O207), 1) * IF(AND($K$3="Yes", ISNUMBER(Data!$Q207)), (1-Data!$Q207), 1))</f>
        <v>0</v>
      </c>
      <c r="AN207" s="3">
        <f>IF(OR(Data!AO207="", Data!$H207="", $G207=""), 0, ((Data!AO207*Data!$H207*$G207)/2000) * IF(AND(AN$5="Particulate", ISNUMBER(Data!$O207)), (1-Data!$O207), 1) * IF(AND($K$3="Yes", ISNUMBER(Data!$Q207)), (1-Data!$Q207), 1))</f>
        <v>0</v>
      </c>
      <c r="AO207" s="3">
        <f>IF(OR(Data!AP207="", Data!$H207="", $G207=""), 0, ((Data!AP207*Data!$H207*$G207)/2000) * IF(AND(AO$5="Particulate", ISNUMBER(Data!$O207)), (1-Data!$O207), 1) * IF(AND($K$3="Yes", ISNUMBER(Data!$Q207)), (1-Data!$Q207), 1))</f>
        <v>0</v>
      </c>
      <c r="AP207" s="3">
        <f>IF(OR(Data!AQ207="", Data!$H207="", $G207=""), 0, ((Data!AQ207*Data!$H207*$G207)/2000) * IF(AND(AP$5="Particulate", ISNUMBER(Data!$O207)), (1-Data!$O207), 1) * IF(AND($K$3="Yes", ISNUMBER(Data!$Q207)), (1-Data!$Q207), 1))</f>
        <v>0</v>
      </c>
      <c r="AQ207" s="3">
        <f>IF(OR(Data!AR207="", Data!$H207="", $G207=""), 0, ((Data!AR207*Data!$H207*$G207)/2000) * IF(AND(AQ$5="Particulate", ISNUMBER(Data!$O207)), (1-Data!$O207), 1) * IF(AND($K$3="Yes", ISNUMBER(Data!$Q207)), (1-Data!$Q207), 1))</f>
        <v>0</v>
      </c>
      <c r="AR207" s="3">
        <f>IF(OR(Data!AS207="", Data!$H207="", $G207=""), 0, ((Data!AS207*Data!$H207*$G207)/2000) * IF(AND(AR$5="Particulate", ISNUMBER(Data!$O207)), (1-Data!$O207), 1) * IF(AND($K$3="Yes", ISNUMBER(Data!$Q207)), (1-Data!$Q207), 1))</f>
        <v>0</v>
      </c>
      <c r="AS207" s="3">
        <f>IF(OR(Data!AT207="", Data!$H207="", $G207=""), 0, ((Data!AT207*Data!$H207*$G207)/2000) * IF(AND(AS$5="Particulate", ISNUMBER(Data!$O207)), (1-Data!$O207), 1) * IF(AND($K$3="Yes", ISNUMBER(Data!$Q207)), (1-Data!$Q207), 1))</f>
        <v>0</v>
      </c>
      <c r="AT207" s="3">
        <f>IF(OR(Data!AU207="", Data!$H207="", $G207=""), 0, ((Data!AU207*Data!$H207*$G207)/2000) * IF(AND(AT$5="Particulate", ISNUMBER(Data!$O207)), (1-Data!$O207), 1) * IF(AND($K$3="Yes", ISNUMBER(Data!$Q207)), (1-Data!$Q207), 1))</f>
        <v>0</v>
      </c>
      <c r="AU207" s="3">
        <f>IF(OR(Data!AV207="", Data!$H207="", $G207=""), 0, ((Data!AV207*Data!$H207*$G207)/2000) * IF(AND(AU$5="Particulate", ISNUMBER(Data!$O207)), (1-Data!$O207), 1) * IF(AND($K$3="Yes", ISNUMBER(Data!$Q207)), (1-Data!$Q207), 1))</f>
        <v>0</v>
      </c>
      <c r="AV207" s="3">
        <f>IF(OR(Data!AW207="", Data!$H207="", $G207=""), 0, ((Data!AW207*Data!$H207*$G207)/2000) * IF(AND(AV$5="Particulate", ISNUMBER(Data!$O207)), (1-Data!$O207), 1) * IF(AND($K$3="Yes", ISNUMBER(Data!$Q207)), (1-Data!$Q207), 1))</f>
        <v>0</v>
      </c>
      <c r="AW207" s="3">
        <f>IF(OR(Data!AX207="", Data!$H207="", $G207=""), 0, ((Data!AX207*Data!$H207*$G207)/2000) * IF(AND(AW$5="Particulate", ISNUMBER(Data!$O207)), (1-Data!$O207), 1) * IF(AND($K$3="Yes", ISNUMBER(Data!$Q207)), (1-Data!$Q207), 1))</f>
        <v>0</v>
      </c>
      <c r="AX207" s="3">
        <f>IF(OR(Data!AY207="", Data!$H207="", $G207=""), 0, ((Data!AY207*Data!$H207*$G207)/2000) * IF(AND(AX$5="Particulate", ISNUMBER(Data!$O207)), (1-Data!$O207), 1) * IF(AND($K$3="Yes", ISNUMBER(Data!$Q207)), (1-Data!$Q207), 1))</f>
        <v>0</v>
      </c>
      <c r="AY207" s="3">
        <f>IF(OR(Data!AZ207="", Data!$H207="", $G207=""), 0, ((Data!AZ207*Data!$H207*$G207)/2000) * IF(AND(AY$5="Particulate", ISNUMBER(Data!$O207)), (1-Data!$O207), 1) * IF(AND($K$3="Yes", ISNUMBER(Data!$Q207)), (1-Data!$Q207), 1))</f>
        <v>0</v>
      </c>
      <c r="AZ207" s="3">
        <f>IF(OR(Data!BA207="", Data!$H207="", $G207=""), 0, ((Data!BA207*Data!$H207*$G207)/2000) * IF(AND(AZ$5="Particulate", ISNUMBER(Data!$O207)), (1-Data!$O207), 1) * IF(AND($K$3="Yes", ISNUMBER(Data!$Q207)), (1-Data!$Q207), 1))</f>
        <v>0</v>
      </c>
      <c r="BA207" s="3">
        <f>IF(OR(Data!BB207="", Data!$H207="", $G207=""), 0, ((Data!BB207*Data!$H207*$G207)/2000) * IF(AND(BA$5="Particulate", ISNUMBER(Data!$O207)), (1-Data!$O207), 1) * IF(AND($K$3="Yes", ISNUMBER(Data!$Q207)), (1-Data!$Q207), 1))</f>
        <v>0</v>
      </c>
      <c r="BB207" s="3">
        <f>IF(OR(Data!BC207="", Data!$H207="", $G207=""), 0, ((Data!BC207*Data!$H207*$G207)/2000) * IF(AND(BB$5="Particulate", ISNUMBER(Data!$O207)), (1-Data!$O207), 1) * IF(AND($K$3="Yes", ISNUMBER(Data!$Q207)), (1-Data!$Q207), 1))</f>
        <v>0</v>
      </c>
      <c r="BC207" s="3">
        <f>IF(OR(Data!BD207="", Data!$H207="", $G207=""), 0, ((Data!BD207*Data!$H207*$G207)/2000) * IF(AND(BC$5="Particulate", ISNUMBER(Data!$O207)), (1-Data!$O207), 1) * IF(AND($K$3="Yes", ISNUMBER(Data!$Q207)), (1-Data!$Q207), 1))</f>
        <v>0</v>
      </c>
      <c r="BD207" s="3">
        <f>IF(OR(Data!BE207="", Data!$H207="", $G207=""), 0, ((Data!BE207*Data!$H207*$G207)/2000) * IF(AND(BD$5="Particulate", ISNUMBER(Data!$O207)), (1-Data!$O207), 1) * IF(AND($K$3="Yes", ISNUMBER(Data!$Q207)), (1-Data!$Q207), 1))</f>
        <v>0</v>
      </c>
      <c r="BE207" s="3">
        <f>IF(OR(Data!BF207="", Data!$H207="", $G207=""), 0, ((Data!BF207*Data!$H207*$G207)/2000) * IF(AND(BE$5="Particulate", ISNUMBER(Data!$O207)), (1-Data!$O207), 1) * IF(AND($K$3="Yes", ISNUMBER(Data!$Q207)), (1-Data!$Q207), 1))</f>
        <v>0</v>
      </c>
      <c r="BF207" s="3">
        <f>IF(OR(Data!BG207="", Data!$H207="", $G207=""), 0, ((Data!BG207*Data!$H207*$G207)/2000) * IF(AND(BF$5="Particulate", ISNUMBER(Data!$O207)), (1-Data!$O207), 1) * IF(AND($K$3="Yes", ISNUMBER(Data!$Q207)), (1-Data!$Q207), 1))</f>
        <v>0</v>
      </c>
      <c r="BG207" s="3">
        <f>IF(OR(Data!BH207="", Data!$H207="", $G207=""), 0, ((Data!BH207*Data!$H207*$G207)/2000) * IF(AND(BG$5="Particulate", ISNUMBER(Data!$O207)), (1-Data!$O207), 1) * IF(AND($K$3="Yes", ISNUMBER(Data!$Q207)), (1-Data!$Q207), 1))</f>
        <v>0</v>
      </c>
      <c r="BH207" s="3">
        <f>IF(OR(Data!BI207="", Data!$H207="", $G207=""), 0, ((Data!BI207*Data!$H207*$G207)/2000) * IF(AND(BH$5="Particulate", ISNUMBER(Data!$O207)), (1-Data!$O207), 1) * IF(AND($K$3="Yes", ISNUMBER(Data!$Q207)), (1-Data!$Q207), 1))</f>
        <v>0</v>
      </c>
      <c r="BI207" s="3">
        <f>IF(OR(Data!BJ207="", Data!$H207="", $G207=""), 0, ((Data!BJ207*Data!$H207*$G207)/2000) * IF(AND(BI$5="Particulate", ISNUMBER(Data!$O207)), (1-Data!$O207), 1) * IF(AND($K$3="Yes", ISNUMBER(Data!$Q207)), (1-Data!$Q207), 1))</f>
        <v>0</v>
      </c>
      <c r="BJ207" s="3">
        <f>IF(OR(Data!BK207="", Data!$H207="", $G207=""), 0, ((Data!BK207*Data!$H207*$G207)/2000) * IF(AND(BJ$5="Particulate", ISNUMBER(Data!$O207)), (1-Data!$O207), 1) * IF(AND($K$3="Yes", ISNUMBER(Data!$Q207)), (1-Data!$Q207), 1))</f>
        <v>0</v>
      </c>
      <c r="BK207" s="3">
        <f>IF(OR(Data!BL207="", Data!$H207="", $G207=""), 0, ((Data!BL207*Data!$H207*$G207)/2000) * IF(AND(BK$5="Particulate", ISNUMBER(Data!$O207)), (1-Data!$O207), 1) * IF(AND($K$3="Yes", ISNUMBER(Data!$Q207)), (1-Data!$Q207), 1))</f>
        <v>0</v>
      </c>
      <c r="BL207" s="3">
        <f>IF(OR(Data!BM207="", Data!$H207="", $G207=""), 0, ((Data!BM207*Data!$H207*$G207)/2000) * IF(AND(BL$5="Particulate", ISNUMBER(Data!$O207)), (1-Data!$O207), 1) * IF(AND($K$3="Yes", ISNUMBER(Data!$Q207)), (1-Data!$Q207), 1))</f>
        <v>0</v>
      </c>
      <c r="BM207" s="3">
        <f>IF(OR(Data!BN207="", Data!$H207="", $G207=""), 0, ((Data!BN207*Data!$H207*$G207)/2000) * IF(AND(BM$5="Particulate", ISNUMBER(Data!$O207)), (1-Data!$O207), 1) * IF(AND($K$3="Yes", ISNUMBER(Data!$Q207)), (1-Data!$Q207), 1))</f>
        <v>0</v>
      </c>
      <c r="BN207" s="3">
        <f>IF(OR(Data!BO207="", Data!$H207="", $G207=""), 0, ((Data!BO207*Data!$H207*$G207)/2000) * IF(AND(BN$5="Particulate", ISNUMBER(Data!$O207)), (1-Data!$O207), 1) * IF(AND($K$3="Yes", ISNUMBER(Data!$Q207)), (1-Data!$Q207), 1))</f>
        <v>0</v>
      </c>
      <c r="BO207" s="3">
        <f>IF(OR(Data!BP207="", Data!$H207="", $G207=""), 0, ((Data!BP207*Data!$H207*$G207)/2000) * IF(AND(BO$5="Particulate", ISNUMBER(Data!$O207)), (1-Data!$O207), 1) * IF(AND($K$3="Yes", ISNUMBER(Data!$Q207)), (1-Data!$Q207), 1))</f>
        <v>0</v>
      </c>
      <c r="BP207" s="3">
        <f>IF(OR(Data!BQ207="", Data!$H207="", $G207=""), 0, ((Data!BQ207*Data!$H207*$G207)/2000) * IF(AND(BP$5="Particulate", ISNUMBER(Data!$O207)), (1-Data!$O207), 1) * IF(AND($K$3="Yes", ISNUMBER(Data!$Q207)), (1-Data!$Q207), 1))</f>
        <v>0</v>
      </c>
      <c r="BQ207" s="3">
        <f>IF(OR(Data!BR207="", Data!$H207="", $G207=""), 0, ((Data!BR207*Data!$H207*$G207)/2000) * IF(AND(BQ$5="Particulate", ISNUMBER(Data!$O207)), (1-Data!$O207), 1) * IF(AND($K$3="Yes", ISNUMBER(Data!$Q207)), (1-Data!$Q207), 1))</f>
        <v>0</v>
      </c>
      <c r="BR207" s="3">
        <f>IF(OR(Data!BS207="", Data!$H207="", $G207=""), 0, ((Data!BS207*Data!$H207*$G207)/2000) * IF(AND(BR$5="Particulate", ISNUMBER(Data!$O207)), (1-Data!$O207), 1) * IF(AND($K$3="Yes", ISNUMBER(Data!$Q207)), (1-Data!$Q207), 1))</f>
        <v>0</v>
      </c>
      <c r="BS207" s="3">
        <f>IF(OR(Data!BT207="", Data!$H207="", $G207=""), 0, ((Data!BT207*Data!$H207*$G207)/2000) * IF(AND(BS$5="Particulate", ISNUMBER(Data!$O207)), (1-Data!$O207), 1) * IF(AND($K$3="Yes", ISNUMBER(Data!$Q207)), (1-Data!$Q207), 1))</f>
        <v>0</v>
      </c>
      <c r="BT207" s="3">
        <f>IF(OR(Data!BU207="", Data!$H207="", $G207=""), 0, ((Data!BU207*Data!$H207*$G207)/2000) * IF(AND(BT$5="Particulate", ISNUMBER(Data!$O207)), (1-Data!$O207), 1) * IF(AND($K$3="Yes", ISNUMBER(Data!$Q207)), (1-Data!$Q207), 1))</f>
        <v>0</v>
      </c>
      <c r="BU207" s="3">
        <f>IF(OR(Data!BV207="", Data!$H207="", $G207=""), 0, ((Data!BV207*Data!$H207*$G207)/2000) * IF(AND(BU$5="Particulate", ISNUMBER(Data!$O207)), (1-Data!$O207), 1) * IF(AND($K$3="Yes", ISNUMBER(Data!$Q207)), (1-Data!$Q207), 1))</f>
        <v>0</v>
      </c>
      <c r="BV207" s="3">
        <f>IF(OR(Data!BW207="", Data!$H207="", $G207=""), 0, ((Data!BW207*Data!$H207*$G207)/2000) * IF(AND(BV$5="Particulate", ISNUMBER(Data!$O207)), (1-Data!$O207), 1) * IF(AND($K$3="Yes", ISNUMBER(Data!$Q207)), (1-Data!$Q207), 1))</f>
        <v>0</v>
      </c>
      <c r="BW207" s="3">
        <f>IF(OR(Data!BX207="", Data!$H207="", $G207=""), 0, ((Data!BX207*Data!$H207*$G207)/2000) * IF(AND(BW$5="Particulate", ISNUMBER(Data!$O207)), (1-Data!$O207), 1) * IF(AND($K$3="Yes", ISNUMBER(Data!$Q207)), (1-Data!$Q207), 1))</f>
        <v>0</v>
      </c>
      <c r="BX207" s="3">
        <f>IF(OR(Data!BY207="", Data!$H207="", $G207=""), 0, ((Data!BY207*Data!$H207*$G207)/2000) * IF(AND(BX$5="Particulate", ISNUMBER(Data!$O207)), (1-Data!$O207), 1) * IF(AND($K$3="Yes", ISNUMBER(Data!$Q207)), (1-Data!$Q207), 1))</f>
        <v>0</v>
      </c>
      <c r="BY207" s="3">
        <f>IF(OR(Data!BZ207="", Data!$H207="", $G207=""), 0, ((Data!BZ207*Data!$H207*$G207)/2000) * IF(AND(BY$5="Particulate", ISNUMBER(Data!$O207)), (1-Data!$O207), 1) * IF(AND($K$3="Yes", ISNUMBER(Data!$Q207)), (1-Data!$Q207), 1))</f>
        <v>0</v>
      </c>
      <c r="BZ207" s="3">
        <f>IF(OR(Data!CA207="", Data!$H207="", $G207=""), 0, ((Data!CA207*Data!$H207*$G207)/2000) * IF(AND(BZ$5="Particulate", ISNUMBER(Data!$O207)), (1-Data!$O207), 1) * IF(AND($K$3="Yes", ISNUMBER(Data!$Q207)), (1-Data!$Q207), 1))</f>
        <v>0</v>
      </c>
    </row>
    <row r="208" spans="1:78" x14ac:dyDescent="0.25">
      <c r="A208" s="348">
        <f>Data!A208</f>
        <v>200</v>
      </c>
      <c r="B208" s="109">
        <f>Data!B208</f>
        <v>0</v>
      </c>
      <c r="C208" s="109">
        <f>Data!C208</f>
        <v>0</v>
      </c>
      <c r="D208" s="109">
        <f>Data!D208</f>
        <v>0</v>
      </c>
      <c r="E208" s="109">
        <f>Data!E208</f>
        <v>0</v>
      </c>
      <c r="F208" s="109">
        <f>Data!F208</f>
        <v>0</v>
      </c>
      <c r="G208" s="190"/>
      <c r="Q208" s="365">
        <f>IF(ISNUMBER(Data!$K208), (Data!$K208*$G208)/2000, IF(AND(ISNUMBER(Data!$H208), ISNUMBER(Data!$I208)), (Data!$H208*Data!$I208*$G208)/2000, 0))</f>
        <v>0</v>
      </c>
      <c r="R208" s="17">
        <f>IF(ISNUMBER(Data!$L208), (Data!$L208*$G208)/2000, IF(AND(ISNUMBER(Data!$H208), ISNUMBER(Data!$J208)), (Data!$H208*Data!$J208*$G208)/2000, 0)) * IF(ISNUMBER(Data!$O208), 1-Data!$O208, 1) * IF(AND($K$3="yes",ISNUMBER(Data!$Q208)),(1-Data!$Q208),1)</f>
        <v>0</v>
      </c>
      <c r="S208" s="3">
        <f>IF(OR(Data!T208="", Data!$H208="", $G208=""), 0, ((Data!T208*Data!$H208*$G208)/2000) * IF(AND(S$5="Particulate", ISNUMBER(Data!$O208)), (1-Data!$O208), 1) * IF(AND($K$3="Yes", ISNUMBER(Data!$Q208)), (1-Data!$Q208), 1))</f>
        <v>0</v>
      </c>
      <c r="T208" s="3">
        <f>IF(OR(Data!U208="", Data!$H208="", $G208=""), 0, ((Data!U208*Data!$H208*$G208)/2000) * IF(AND(T$5="Particulate", ISNUMBER(Data!$O208)), (1-Data!$O208), 1) * IF(AND($K$3="Yes", ISNUMBER(Data!$Q208)), (1-Data!$Q208), 1))</f>
        <v>0</v>
      </c>
      <c r="U208" s="3">
        <f>IF(OR(Data!V208="", Data!$H208="", $G208=""), 0, ((Data!V208*Data!$H208*$G208)/2000) * IF(AND(U$5="Particulate", ISNUMBER(Data!$O208)), (1-Data!$O208), 1) * IF(AND($K$3="Yes", ISNUMBER(Data!$Q208)), (1-Data!$Q208), 1))</f>
        <v>0</v>
      </c>
      <c r="V208" s="3">
        <f>IF(OR(Data!W208="", Data!$H208="", $G208=""), 0, ((Data!W208*Data!$H208*$G208)/2000) * IF(AND(V$5="Particulate", ISNUMBER(Data!$O208)), (1-Data!$O208), 1) * IF(AND($K$3="Yes", ISNUMBER(Data!$Q208)), (1-Data!$Q208), 1))</f>
        <v>0</v>
      </c>
      <c r="W208" s="3">
        <f>IF(OR(Data!X208="", Data!$H208="", $G208=""), 0, ((Data!X208*Data!$H208*$G208)/2000) * IF(AND(W$5="Particulate", ISNUMBER(Data!$O208)), (1-Data!$O208), 1) * IF(AND($K$3="Yes", ISNUMBER(Data!$Q208)), (1-Data!$Q208), 1))</f>
        <v>0</v>
      </c>
      <c r="X208" s="3">
        <f>IF(OR(Data!Y208="", Data!$H208="", $G208=""), 0, ((Data!Y208*Data!$H208*$G208)/2000) * IF(AND(X$5="Particulate", ISNUMBER(Data!$O208)), (1-Data!$O208), 1) * IF(AND($K$3="Yes", ISNUMBER(Data!$Q208)), (1-Data!$Q208), 1))</f>
        <v>0</v>
      </c>
      <c r="Y208" s="3">
        <f>IF(OR(Data!Z208="", Data!$H208="", $G208=""), 0, ((Data!Z208*Data!$H208*$G208)/2000) * IF(AND(Y$5="Particulate", ISNUMBER(Data!$O208)), (1-Data!$O208), 1) * IF(AND($K$3="Yes", ISNUMBER(Data!$Q208)), (1-Data!$Q208), 1))</f>
        <v>0</v>
      </c>
      <c r="Z208" s="3">
        <f>IF(OR(Data!AA208="", Data!$H208="", $G208=""), 0, ((Data!AA208*Data!$H208*$G208)/2000) * IF(AND(Z$5="Particulate", ISNUMBER(Data!$O208)), (1-Data!$O208), 1) * IF(AND($K$3="Yes", ISNUMBER(Data!$Q208)), (1-Data!$Q208), 1))</f>
        <v>0</v>
      </c>
      <c r="AA208" s="3">
        <f>IF(OR(Data!AB208="", Data!$H208="", $G208=""), 0, ((Data!AB208*Data!$H208*$G208)/2000) * IF(AND(AA$5="Particulate", ISNUMBER(Data!$O208)), (1-Data!$O208), 1) * IF(AND($K$3="Yes", ISNUMBER(Data!$Q208)), (1-Data!$Q208), 1))</f>
        <v>0</v>
      </c>
      <c r="AB208" s="3">
        <f>IF(OR(Data!AC208="", Data!$H208="", $G208=""), 0, ((Data!AC208*Data!$H208*$G208)/2000) * IF(AND(AB$5="Particulate", ISNUMBER(Data!$O208)), (1-Data!$O208), 1) * IF(AND($K$3="Yes", ISNUMBER(Data!$Q208)), (1-Data!$Q208), 1))</f>
        <v>0</v>
      </c>
      <c r="AC208" s="3">
        <f>IF(OR(Data!AD208="", Data!$H208="", $G208=""), 0, ((Data!AD208*Data!$H208*$G208)/2000) * IF(AND(AC$5="Particulate", ISNUMBER(Data!$O208)), (1-Data!$O208), 1) * IF(AND($K$3="Yes", ISNUMBER(Data!$Q208)), (1-Data!$Q208), 1))</f>
        <v>0</v>
      </c>
      <c r="AD208" s="3">
        <f>IF(OR(Data!AE208="", Data!$H208="", $G208=""), 0, ((Data!AE208*Data!$H208*$G208)/2000) * IF(AND(AD$5="Particulate", ISNUMBER(Data!$O208)), (1-Data!$O208), 1) * IF(AND($K$3="Yes", ISNUMBER(Data!$Q208)), (1-Data!$Q208), 1))</f>
        <v>0</v>
      </c>
      <c r="AE208" s="3">
        <f>IF(OR(Data!AF208="", Data!$H208="", $G208=""), 0, ((Data!AF208*Data!$H208*$G208)/2000) * IF(AND(AE$5="Particulate", ISNUMBER(Data!$O208)), (1-Data!$O208), 1) * IF(AND($K$3="Yes", ISNUMBER(Data!$Q208)), (1-Data!$Q208), 1))</f>
        <v>0</v>
      </c>
      <c r="AF208" s="3">
        <f>IF(OR(Data!AG208="", Data!$H208="", $G208=""), 0, ((Data!AG208*Data!$H208*$G208)/2000) * IF(AND(AF$5="Particulate", ISNUMBER(Data!$O208)), (1-Data!$O208), 1) * IF(AND($K$3="Yes", ISNUMBER(Data!$Q208)), (1-Data!$Q208), 1))</f>
        <v>0</v>
      </c>
      <c r="AG208" s="3">
        <f>IF(OR(Data!AH208="", Data!$H208="", $G208=""), 0, ((Data!AH208*Data!$H208*$G208)/2000) * IF(AND(AG$5="Particulate", ISNUMBER(Data!$O208)), (1-Data!$O208), 1) * IF(AND($K$3="Yes", ISNUMBER(Data!$Q208)), (1-Data!$Q208), 1))</f>
        <v>0</v>
      </c>
      <c r="AH208" s="3">
        <f>IF(OR(Data!AI208="", Data!$H208="", $G208=""), 0, ((Data!AI208*Data!$H208*$G208)/2000) * IF(AND(AH$5="Particulate", ISNUMBER(Data!$O208)), (1-Data!$O208), 1) * IF(AND($K$3="Yes", ISNUMBER(Data!$Q208)), (1-Data!$Q208), 1))</f>
        <v>0</v>
      </c>
      <c r="AI208" s="3">
        <f>IF(OR(Data!AJ208="", Data!$H208="", $G208=""), 0, ((Data!AJ208*Data!$H208*$G208)/2000) * IF(AND(AI$5="Particulate", ISNUMBER(Data!$O208)), (1-Data!$O208), 1) * IF(AND($K$3="Yes", ISNUMBER(Data!$Q208)), (1-Data!$Q208), 1))</f>
        <v>0</v>
      </c>
      <c r="AJ208" s="3">
        <f>IF(OR(Data!AK208="", Data!$H208="", $G208=""), 0, ((Data!AK208*Data!$H208*$G208)/2000) * IF(AND(AJ$5="Particulate", ISNUMBER(Data!$O208)), (1-Data!$O208), 1) * IF(AND($K$3="Yes", ISNUMBER(Data!$Q208)), (1-Data!$Q208), 1))</f>
        <v>0</v>
      </c>
      <c r="AK208" s="3">
        <f>IF(OR(Data!AL208="", Data!$H208="", $G208=""), 0, ((Data!AL208*Data!$H208*$G208)/2000) * IF(AND(AK$5="Particulate", ISNUMBER(Data!$O208)), (1-Data!$O208), 1) * IF(AND($K$3="Yes", ISNUMBER(Data!$Q208)), (1-Data!$Q208), 1))</f>
        <v>0</v>
      </c>
      <c r="AL208" s="3">
        <f>IF(OR(Data!AM208="", Data!$H208="", $G208=""), 0, ((Data!AM208*Data!$H208*$G208)/2000) * IF(AND(AL$5="Particulate", ISNUMBER(Data!$O208)), (1-Data!$O208), 1) * IF(AND($K$3="Yes", ISNUMBER(Data!$Q208)), (1-Data!$Q208), 1))</f>
        <v>0</v>
      </c>
      <c r="AM208" s="3">
        <f>IF(OR(Data!AN208="", Data!$H208="", $G208=""), 0, ((Data!AN208*Data!$H208*$G208)/2000) * IF(AND(AM$5="Particulate", ISNUMBER(Data!$O208)), (1-Data!$O208), 1) * IF(AND($K$3="Yes", ISNUMBER(Data!$Q208)), (1-Data!$Q208), 1))</f>
        <v>0</v>
      </c>
      <c r="AN208" s="3">
        <f>IF(OR(Data!AO208="", Data!$H208="", $G208=""), 0, ((Data!AO208*Data!$H208*$G208)/2000) * IF(AND(AN$5="Particulate", ISNUMBER(Data!$O208)), (1-Data!$O208), 1) * IF(AND($K$3="Yes", ISNUMBER(Data!$Q208)), (1-Data!$Q208), 1))</f>
        <v>0</v>
      </c>
      <c r="AO208" s="3">
        <f>IF(OR(Data!AP208="", Data!$H208="", $G208=""), 0, ((Data!AP208*Data!$H208*$G208)/2000) * IF(AND(AO$5="Particulate", ISNUMBER(Data!$O208)), (1-Data!$O208), 1) * IF(AND($K$3="Yes", ISNUMBER(Data!$Q208)), (1-Data!$Q208), 1))</f>
        <v>0</v>
      </c>
      <c r="AP208" s="3">
        <f>IF(OR(Data!AQ208="", Data!$H208="", $G208=""), 0, ((Data!AQ208*Data!$H208*$G208)/2000) * IF(AND(AP$5="Particulate", ISNUMBER(Data!$O208)), (1-Data!$O208), 1) * IF(AND($K$3="Yes", ISNUMBER(Data!$Q208)), (1-Data!$Q208), 1))</f>
        <v>0</v>
      </c>
      <c r="AQ208" s="3">
        <f>IF(OR(Data!AR208="", Data!$H208="", $G208=""), 0, ((Data!AR208*Data!$H208*$G208)/2000) * IF(AND(AQ$5="Particulate", ISNUMBER(Data!$O208)), (1-Data!$O208), 1) * IF(AND($K$3="Yes", ISNUMBER(Data!$Q208)), (1-Data!$Q208), 1))</f>
        <v>0</v>
      </c>
      <c r="AR208" s="3">
        <f>IF(OR(Data!AS208="", Data!$H208="", $G208=""), 0, ((Data!AS208*Data!$H208*$G208)/2000) * IF(AND(AR$5="Particulate", ISNUMBER(Data!$O208)), (1-Data!$O208), 1) * IF(AND($K$3="Yes", ISNUMBER(Data!$Q208)), (1-Data!$Q208), 1))</f>
        <v>0</v>
      </c>
      <c r="AS208" s="3">
        <f>IF(OR(Data!AT208="", Data!$H208="", $G208=""), 0, ((Data!AT208*Data!$H208*$G208)/2000) * IF(AND(AS$5="Particulate", ISNUMBER(Data!$O208)), (1-Data!$O208), 1) * IF(AND($K$3="Yes", ISNUMBER(Data!$Q208)), (1-Data!$Q208), 1))</f>
        <v>0</v>
      </c>
      <c r="AT208" s="3">
        <f>IF(OR(Data!AU208="", Data!$H208="", $G208=""), 0, ((Data!AU208*Data!$H208*$G208)/2000) * IF(AND(AT$5="Particulate", ISNUMBER(Data!$O208)), (1-Data!$O208), 1) * IF(AND($K$3="Yes", ISNUMBER(Data!$Q208)), (1-Data!$Q208), 1))</f>
        <v>0</v>
      </c>
      <c r="AU208" s="3">
        <f>IF(OR(Data!AV208="", Data!$H208="", $G208=""), 0, ((Data!AV208*Data!$H208*$G208)/2000) * IF(AND(AU$5="Particulate", ISNUMBER(Data!$O208)), (1-Data!$O208), 1) * IF(AND($K$3="Yes", ISNUMBER(Data!$Q208)), (1-Data!$Q208), 1))</f>
        <v>0</v>
      </c>
      <c r="AV208" s="3">
        <f>IF(OR(Data!AW208="", Data!$H208="", $G208=""), 0, ((Data!AW208*Data!$H208*$G208)/2000) * IF(AND(AV$5="Particulate", ISNUMBER(Data!$O208)), (1-Data!$O208), 1) * IF(AND($K$3="Yes", ISNUMBER(Data!$Q208)), (1-Data!$Q208), 1))</f>
        <v>0</v>
      </c>
      <c r="AW208" s="3">
        <f>IF(OR(Data!AX208="", Data!$H208="", $G208=""), 0, ((Data!AX208*Data!$H208*$G208)/2000) * IF(AND(AW$5="Particulate", ISNUMBER(Data!$O208)), (1-Data!$O208), 1) * IF(AND($K$3="Yes", ISNUMBER(Data!$Q208)), (1-Data!$Q208), 1))</f>
        <v>0</v>
      </c>
      <c r="AX208" s="3">
        <f>IF(OR(Data!AY208="", Data!$H208="", $G208=""), 0, ((Data!AY208*Data!$H208*$G208)/2000) * IF(AND(AX$5="Particulate", ISNUMBER(Data!$O208)), (1-Data!$O208), 1) * IF(AND($K$3="Yes", ISNUMBER(Data!$Q208)), (1-Data!$Q208), 1))</f>
        <v>0</v>
      </c>
      <c r="AY208" s="3">
        <f>IF(OR(Data!AZ208="", Data!$H208="", $G208=""), 0, ((Data!AZ208*Data!$H208*$G208)/2000) * IF(AND(AY$5="Particulate", ISNUMBER(Data!$O208)), (1-Data!$O208), 1) * IF(AND($K$3="Yes", ISNUMBER(Data!$Q208)), (1-Data!$Q208), 1))</f>
        <v>0</v>
      </c>
      <c r="AZ208" s="3">
        <f>IF(OR(Data!BA208="", Data!$H208="", $G208=""), 0, ((Data!BA208*Data!$H208*$G208)/2000) * IF(AND(AZ$5="Particulate", ISNUMBER(Data!$O208)), (1-Data!$O208), 1) * IF(AND($K$3="Yes", ISNUMBER(Data!$Q208)), (1-Data!$Q208), 1))</f>
        <v>0</v>
      </c>
      <c r="BA208" s="3">
        <f>IF(OR(Data!BB208="", Data!$H208="", $G208=""), 0, ((Data!BB208*Data!$H208*$G208)/2000) * IF(AND(BA$5="Particulate", ISNUMBER(Data!$O208)), (1-Data!$O208), 1) * IF(AND($K$3="Yes", ISNUMBER(Data!$Q208)), (1-Data!$Q208), 1))</f>
        <v>0</v>
      </c>
      <c r="BB208" s="3">
        <f>IF(OR(Data!BC208="", Data!$H208="", $G208=""), 0, ((Data!BC208*Data!$H208*$G208)/2000) * IF(AND(BB$5="Particulate", ISNUMBER(Data!$O208)), (1-Data!$O208), 1) * IF(AND($K$3="Yes", ISNUMBER(Data!$Q208)), (1-Data!$Q208), 1))</f>
        <v>0</v>
      </c>
      <c r="BC208" s="3">
        <f>IF(OR(Data!BD208="", Data!$H208="", $G208=""), 0, ((Data!BD208*Data!$H208*$G208)/2000) * IF(AND(BC$5="Particulate", ISNUMBER(Data!$O208)), (1-Data!$O208), 1) * IF(AND($K$3="Yes", ISNUMBER(Data!$Q208)), (1-Data!$Q208), 1))</f>
        <v>0</v>
      </c>
      <c r="BD208" s="3">
        <f>IF(OR(Data!BE208="", Data!$H208="", $G208=""), 0, ((Data!BE208*Data!$H208*$G208)/2000) * IF(AND(BD$5="Particulate", ISNUMBER(Data!$O208)), (1-Data!$O208), 1) * IF(AND($K$3="Yes", ISNUMBER(Data!$Q208)), (1-Data!$Q208), 1))</f>
        <v>0</v>
      </c>
      <c r="BE208" s="3">
        <f>IF(OR(Data!BF208="", Data!$H208="", $G208=""), 0, ((Data!BF208*Data!$H208*$G208)/2000) * IF(AND(BE$5="Particulate", ISNUMBER(Data!$O208)), (1-Data!$O208), 1) * IF(AND($K$3="Yes", ISNUMBER(Data!$Q208)), (1-Data!$Q208), 1))</f>
        <v>0</v>
      </c>
      <c r="BF208" s="3">
        <f>IF(OR(Data!BG208="", Data!$H208="", $G208=""), 0, ((Data!BG208*Data!$H208*$G208)/2000) * IF(AND(BF$5="Particulate", ISNUMBER(Data!$O208)), (1-Data!$O208), 1) * IF(AND($K$3="Yes", ISNUMBER(Data!$Q208)), (1-Data!$Q208), 1))</f>
        <v>0</v>
      </c>
      <c r="BG208" s="3">
        <f>IF(OR(Data!BH208="", Data!$H208="", $G208=""), 0, ((Data!BH208*Data!$H208*$G208)/2000) * IF(AND(BG$5="Particulate", ISNUMBER(Data!$O208)), (1-Data!$O208), 1) * IF(AND($K$3="Yes", ISNUMBER(Data!$Q208)), (1-Data!$Q208), 1))</f>
        <v>0</v>
      </c>
      <c r="BH208" s="3">
        <f>IF(OR(Data!BI208="", Data!$H208="", $G208=""), 0, ((Data!BI208*Data!$H208*$G208)/2000) * IF(AND(BH$5="Particulate", ISNUMBER(Data!$O208)), (1-Data!$O208), 1) * IF(AND($K$3="Yes", ISNUMBER(Data!$Q208)), (1-Data!$Q208), 1))</f>
        <v>0</v>
      </c>
      <c r="BI208" s="3">
        <f>IF(OR(Data!BJ208="", Data!$H208="", $G208=""), 0, ((Data!BJ208*Data!$H208*$G208)/2000) * IF(AND(BI$5="Particulate", ISNUMBER(Data!$O208)), (1-Data!$O208), 1) * IF(AND($K$3="Yes", ISNUMBER(Data!$Q208)), (1-Data!$Q208), 1))</f>
        <v>0</v>
      </c>
      <c r="BJ208" s="3">
        <f>IF(OR(Data!BK208="", Data!$H208="", $G208=""), 0, ((Data!BK208*Data!$H208*$G208)/2000) * IF(AND(BJ$5="Particulate", ISNUMBER(Data!$O208)), (1-Data!$O208), 1) * IF(AND($K$3="Yes", ISNUMBER(Data!$Q208)), (1-Data!$Q208), 1))</f>
        <v>0</v>
      </c>
      <c r="BK208" s="3">
        <f>IF(OR(Data!BL208="", Data!$H208="", $G208=""), 0, ((Data!BL208*Data!$H208*$G208)/2000) * IF(AND(BK$5="Particulate", ISNUMBER(Data!$O208)), (1-Data!$O208), 1) * IF(AND($K$3="Yes", ISNUMBER(Data!$Q208)), (1-Data!$Q208), 1))</f>
        <v>0</v>
      </c>
      <c r="BL208" s="3">
        <f>IF(OR(Data!BM208="", Data!$H208="", $G208=""), 0, ((Data!BM208*Data!$H208*$G208)/2000) * IF(AND(BL$5="Particulate", ISNUMBER(Data!$O208)), (1-Data!$O208), 1) * IF(AND($K$3="Yes", ISNUMBER(Data!$Q208)), (1-Data!$Q208), 1))</f>
        <v>0</v>
      </c>
      <c r="BM208" s="3">
        <f>IF(OR(Data!BN208="", Data!$H208="", $G208=""), 0, ((Data!BN208*Data!$H208*$G208)/2000) * IF(AND(BM$5="Particulate", ISNUMBER(Data!$O208)), (1-Data!$O208), 1) * IF(AND($K$3="Yes", ISNUMBER(Data!$Q208)), (1-Data!$Q208), 1))</f>
        <v>0</v>
      </c>
      <c r="BN208" s="3">
        <f>IF(OR(Data!BO208="", Data!$H208="", $G208=""), 0, ((Data!BO208*Data!$H208*$G208)/2000) * IF(AND(BN$5="Particulate", ISNUMBER(Data!$O208)), (1-Data!$O208), 1) * IF(AND($K$3="Yes", ISNUMBER(Data!$Q208)), (1-Data!$Q208), 1))</f>
        <v>0</v>
      </c>
      <c r="BO208" s="3">
        <f>IF(OR(Data!BP208="", Data!$H208="", $G208=""), 0, ((Data!BP208*Data!$H208*$G208)/2000) * IF(AND(BO$5="Particulate", ISNUMBER(Data!$O208)), (1-Data!$O208), 1) * IF(AND($K$3="Yes", ISNUMBER(Data!$Q208)), (1-Data!$Q208), 1))</f>
        <v>0</v>
      </c>
      <c r="BP208" s="3">
        <f>IF(OR(Data!BQ208="", Data!$H208="", $G208=""), 0, ((Data!BQ208*Data!$H208*$G208)/2000) * IF(AND(BP$5="Particulate", ISNUMBER(Data!$O208)), (1-Data!$O208), 1) * IF(AND($K$3="Yes", ISNUMBER(Data!$Q208)), (1-Data!$Q208), 1))</f>
        <v>0</v>
      </c>
      <c r="BQ208" s="3">
        <f>IF(OR(Data!BR208="", Data!$H208="", $G208=""), 0, ((Data!BR208*Data!$H208*$G208)/2000) * IF(AND(BQ$5="Particulate", ISNUMBER(Data!$O208)), (1-Data!$O208), 1) * IF(AND($K$3="Yes", ISNUMBER(Data!$Q208)), (1-Data!$Q208), 1))</f>
        <v>0</v>
      </c>
      <c r="BR208" s="3">
        <f>IF(OR(Data!BS208="", Data!$H208="", $G208=""), 0, ((Data!BS208*Data!$H208*$G208)/2000) * IF(AND(BR$5="Particulate", ISNUMBER(Data!$O208)), (1-Data!$O208), 1) * IF(AND($K$3="Yes", ISNUMBER(Data!$Q208)), (1-Data!$Q208), 1))</f>
        <v>0</v>
      </c>
      <c r="BS208" s="3">
        <f>IF(OR(Data!BT208="", Data!$H208="", $G208=""), 0, ((Data!BT208*Data!$H208*$G208)/2000) * IF(AND(BS$5="Particulate", ISNUMBER(Data!$O208)), (1-Data!$O208), 1) * IF(AND($K$3="Yes", ISNUMBER(Data!$Q208)), (1-Data!$Q208), 1))</f>
        <v>0</v>
      </c>
      <c r="BT208" s="3">
        <f>IF(OR(Data!BU208="", Data!$H208="", $G208=""), 0, ((Data!BU208*Data!$H208*$G208)/2000) * IF(AND(BT$5="Particulate", ISNUMBER(Data!$O208)), (1-Data!$O208), 1) * IF(AND($K$3="Yes", ISNUMBER(Data!$Q208)), (1-Data!$Q208), 1))</f>
        <v>0</v>
      </c>
      <c r="BU208" s="3">
        <f>IF(OR(Data!BV208="", Data!$H208="", $G208=""), 0, ((Data!BV208*Data!$H208*$G208)/2000) * IF(AND(BU$5="Particulate", ISNUMBER(Data!$O208)), (1-Data!$O208), 1) * IF(AND($K$3="Yes", ISNUMBER(Data!$Q208)), (1-Data!$Q208), 1))</f>
        <v>0</v>
      </c>
      <c r="BV208" s="3">
        <f>IF(OR(Data!BW208="", Data!$H208="", $G208=""), 0, ((Data!BW208*Data!$H208*$G208)/2000) * IF(AND(BV$5="Particulate", ISNUMBER(Data!$O208)), (1-Data!$O208), 1) * IF(AND($K$3="Yes", ISNUMBER(Data!$Q208)), (1-Data!$Q208), 1))</f>
        <v>0</v>
      </c>
      <c r="BW208" s="3">
        <f>IF(OR(Data!BX208="", Data!$H208="", $G208=""), 0, ((Data!BX208*Data!$H208*$G208)/2000) * IF(AND(BW$5="Particulate", ISNUMBER(Data!$O208)), (1-Data!$O208), 1) * IF(AND($K$3="Yes", ISNUMBER(Data!$Q208)), (1-Data!$Q208), 1))</f>
        <v>0</v>
      </c>
      <c r="BX208" s="3">
        <f>IF(OR(Data!BY208="", Data!$H208="", $G208=""), 0, ((Data!BY208*Data!$H208*$G208)/2000) * IF(AND(BX$5="Particulate", ISNUMBER(Data!$O208)), (1-Data!$O208), 1) * IF(AND($K$3="Yes", ISNUMBER(Data!$Q208)), (1-Data!$Q208), 1))</f>
        <v>0</v>
      </c>
      <c r="BY208" s="3">
        <f>IF(OR(Data!BZ208="", Data!$H208="", $G208=""), 0, ((Data!BZ208*Data!$H208*$G208)/2000) * IF(AND(BY$5="Particulate", ISNUMBER(Data!$O208)), (1-Data!$O208), 1) * IF(AND($K$3="Yes", ISNUMBER(Data!$Q208)), (1-Data!$Q208), 1))</f>
        <v>0</v>
      </c>
      <c r="BZ208" s="3">
        <f>IF(OR(Data!CA208="", Data!$H208="", $G208=""), 0, ((Data!CA208*Data!$H208*$G208)/2000) * IF(AND(BZ$5="Particulate", ISNUMBER(Data!$O208)), (1-Data!$O208), 1) * IF(AND($K$3="Yes", ISNUMBER(Data!$Q208)), (1-Data!$Q208), 1))</f>
        <v>0</v>
      </c>
    </row>
  </sheetData>
  <mergeCells count="10">
    <mergeCell ref="I17:K17"/>
    <mergeCell ref="G2:G5"/>
    <mergeCell ref="CA1:CA8"/>
    <mergeCell ref="P1:P8"/>
    <mergeCell ref="N11:O13"/>
    <mergeCell ref="N4:N5"/>
    <mergeCell ref="O4:O5"/>
    <mergeCell ref="M3:O3"/>
    <mergeCell ref="I3:J3"/>
    <mergeCell ref="H1:H8"/>
  </mergeCells>
  <conditionalFormatting sqref="I23:J83 M23:N83">
    <cfRule type="notContainsBlanks" dxfId="3" priority="1">
      <formula>LEN(TRIM(I23))&gt;0</formula>
    </cfRule>
  </conditionalFormatting>
  <conditionalFormatting sqref="J14:J15">
    <cfRule type="notContainsBlanks" dxfId="2" priority="7">
      <formula>LEN(TRIM(J14))&gt;0</formula>
    </cfRule>
  </conditionalFormatting>
  <conditionalFormatting sqref="J8:K10">
    <cfRule type="notContainsBlanks" dxfId="1" priority="3">
      <formula>LEN(TRIM(J8))&gt;0</formula>
    </cfRule>
  </conditionalFormatting>
  <conditionalFormatting sqref="K23:K83 O23:O83">
    <cfRule type="notContainsBlanks" dxfId="0" priority="2">
      <formula>LEN(TRIM(K23))&gt;0</formula>
    </cfRule>
  </conditionalFormatting>
  <dataValidations xWindow="266" yWindow="739" count="4">
    <dataValidation allowBlank="1" sqref="I6 I13:J13 J12 J5:K6 N6:P7 O6:P9 N10:P10 M6 M13 M3 N4:P4" xr:uid="{1E4833B1-6706-4454-9EB2-9285F76AAE92}"/>
    <dataValidation allowBlank="1" prompt="Do not enter information in this cell. This cell is demonstrating an example." sqref="I7 I14 M7:P7 M14" xr:uid="{4FC44C07-8094-45C7-87A4-CF23D327A5B3}"/>
    <dataValidation allowBlank="1" showInputMessage="1" showErrorMessage="1" promptTitle="Scientific notation" prompt="Don't worry, this is for small numbers! To change to a decimal: _x000a_1. Select the box._x000a_2. Go to the Home toolbar. _x000a_3. Find the Number section._x000a_4. Change the drop-down to 'Number.'_x000a_5. Click the 'Increase decimal' (&lt;-- 0.00) button until the digits appear." sqref="I17:K17" xr:uid="{A6C08B95-43D1-4E09-91FE-C19C5A92AE12}"/>
    <dataValidation allowBlank="1" showErrorMessage="1" promptTitle="Scientific notation" prompt="Don't worry, this is for very small numbers! To change to a decimal: _x000a_1. Select the cell._x000a_2. Go to the Home tab. _x000a_3. Find the Number section._x000a_4. Change the dropdown to &quot;Number.&quot; _x000a_5. Click the Increase Decimal (.00--&gt;) button until the digits appear." sqref="I18:K18" xr:uid="{A8E30F5E-B4A5-483C-AD8E-F2FE2650D852}"/>
  </dataValidations>
  <hyperlinks>
    <hyperlink ref="N4:N5" location="Annual_reduced_recordkeeping" display="Annual reduced recordkeeping" xr:uid="{1846E16A-2732-4825-A4A9-B5F79F909746}"/>
    <hyperlink ref="O4:O5" location="Monthly_rolling_sum" display="Monthly rolling sums" xr:uid="{78AF384D-BAEB-4D4F-9C38-2A62F22A8F88}"/>
  </hyperlinks>
  <pageMargins left="0.7" right="0.7" top="0.75" bottom="0.75" header="0.3" footer="0.3"/>
  <pageSetup pageOrder="overThenDown" orientation="landscape" verticalDpi="1200" r:id="rId1"/>
  <headerFooter>
    <oddFooter>&amp;L&amp;"-,Italic"&amp;8p-sbap5-22  &amp;C&amp;"-,Italic"&amp;8SBEAP Coating air emissions calculator
smallbizhelp.pca@state.mn.us
July 2026&amp;R&amp;"-,Italic"&amp;8Page &amp;P of &amp;N</oddFooter>
  </headerFooter>
  <colBreaks count="2" manualBreakCount="2">
    <brk id="8" max="207" man="1"/>
    <brk id="16" max="207" man="1"/>
  </colBreaks>
  <legacyDrawing r:id="rId2"/>
  <extLst>
    <ext xmlns:x14="http://schemas.microsoft.com/office/spreadsheetml/2009/9/main" uri="{CCE6A557-97BC-4b89-ADB6-D9C93CAAB3DF}">
      <x14:dataValidations xmlns:xm="http://schemas.microsoft.com/office/excel/2006/main" xWindow="266" yWindow="739" count="1">
        <x14:dataValidation type="list" allowBlank="1" showErrorMessage="1" xr:uid="{4B655FE1-1E08-4693-88D9-8E19BA0526F9}">
          <x14:formula1>
            <xm:f>'Data validation'!$B$27:$B$29</xm:f>
          </x14:formula1>
          <xm:sqref>K3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0591-4160-4807-B82B-4C8FBB4983E1}">
  <dimension ref="A1:Y141"/>
  <sheetViews>
    <sheetView showGridLines="0" zoomScaleNormal="100" zoomScaleSheetLayoutView="100" workbookViewId="0">
      <selection activeCell="B2" sqref="B2"/>
    </sheetView>
  </sheetViews>
  <sheetFormatPr defaultColWidth="0" defaultRowHeight="0" customHeight="1" zeroHeight="1" x14ac:dyDescent="0.25"/>
  <cols>
    <col min="1" max="1" width="2.7109375" style="5" customWidth="1"/>
    <col min="2" max="2" width="25.28515625" style="5" customWidth="1"/>
    <col min="3" max="8" width="11.85546875" style="5" customWidth="1"/>
    <col min="9" max="9" width="25.28515625" style="5" bestFit="1" customWidth="1"/>
    <col min="10" max="10" width="2.7109375" style="5" customWidth="1"/>
    <col min="11" max="11" width="32.28515625" style="5" customWidth="1"/>
    <col min="12" max="12" width="17" style="251" bestFit="1" customWidth="1"/>
    <col min="13" max="13" width="2.7109375" style="5" customWidth="1"/>
    <col min="14" max="14" width="32.28515625" style="5" customWidth="1"/>
    <col min="15" max="15" width="24.85546875" style="5" bestFit="1" customWidth="1"/>
    <col min="16" max="16" width="2.7109375" style="5" customWidth="1"/>
    <col min="17" max="17" width="35.7109375" style="5" bestFit="1" customWidth="1"/>
    <col min="18" max="18" width="2.7109375" style="5" customWidth="1"/>
    <col min="19" max="25" width="0" style="5" hidden="1" customWidth="1"/>
    <col min="26" max="16384" width="9.140625" style="5" hidden="1"/>
  </cols>
  <sheetData>
    <row r="1" spans="2:22" ht="12.75" customHeight="1" x14ac:dyDescent="0.25">
      <c r="B1" s="3"/>
      <c r="C1" s="3"/>
      <c r="D1" s="3"/>
      <c r="E1" s="3"/>
      <c r="F1" s="3"/>
      <c r="G1" s="3"/>
      <c r="H1" s="3"/>
      <c r="I1" s="8" t="str">
        <f>Introduction!G5</f>
        <v>p-sbap5-22  • 7/23/26</v>
      </c>
    </row>
    <row r="2" spans="2:22" ht="19.5" customHeight="1" thickBot="1" x14ac:dyDescent="0.35">
      <c r="B2" s="252" t="s">
        <v>250</v>
      </c>
      <c r="C2" s="253"/>
      <c r="D2" s="150"/>
      <c r="E2" s="150"/>
      <c r="F2" s="150"/>
      <c r="G2" s="150"/>
      <c r="H2" s="150"/>
      <c r="I2" s="150"/>
      <c r="K2" s="482" t="s">
        <v>263</v>
      </c>
      <c r="L2" s="482"/>
      <c r="M2" s="482"/>
      <c r="N2" s="482"/>
      <c r="O2" s="482"/>
      <c r="P2" s="150"/>
      <c r="Q2" s="150"/>
      <c r="R2" s="150"/>
      <c r="S2" s="150"/>
      <c r="T2" s="150"/>
      <c r="U2" s="150"/>
      <c r="V2" s="150"/>
    </row>
    <row r="3" spans="2:22" ht="12" customHeight="1" x14ac:dyDescent="0.25">
      <c r="B3" s="483"/>
      <c r="C3" s="483"/>
      <c r="D3" s="483"/>
      <c r="E3" s="483"/>
      <c r="F3" s="483"/>
      <c r="G3" s="483"/>
      <c r="H3" s="483"/>
      <c r="I3" s="483"/>
      <c r="K3" s="9"/>
      <c r="L3" s="254"/>
      <c r="M3" s="9"/>
      <c r="N3" s="9"/>
      <c r="O3" s="9"/>
      <c r="P3" s="9"/>
      <c r="Q3" s="9"/>
      <c r="R3" s="9"/>
      <c r="S3" s="9"/>
      <c r="T3" s="9"/>
      <c r="U3" s="9"/>
      <c r="V3" s="9"/>
    </row>
    <row r="4" spans="2:22" ht="18.75" x14ac:dyDescent="0.25">
      <c r="B4" s="340" t="s">
        <v>264</v>
      </c>
      <c r="C4" s="340"/>
      <c r="D4" s="340"/>
      <c r="E4" s="340"/>
      <c r="F4" s="340"/>
      <c r="G4" s="340"/>
      <c r="H4" s="340"/>
      <c r="I4" s="341"/>
      <c r="K4" s="226" t="s">
        <v>415</v>
      </c>
      <c r="L4" s="255"/>
      <c r="M4" s="256"/>
      <c r="N4" s="257" t="s">
        <v>416</v>
      </c>
      <c r="O4" s="225"/>
      <c r="P4" s="9"/>
      <c r="Q4" s="258" t="s">
        <v>265</v>
      </c>
      <c r="R4" s="9"/>
      <c r="S4" s="9"/>
      <c r="T4" s="9"/>
      <c r="U4" s="9"/>
      <c r="V4" s="9"/>
    </row>
    <row r="5" spans="2:22" s="338" customFormat="1" ht="15" customHeight="1" x14ac:dyDescent="0.25">
      <c r="B5" s="337" t="s">
        <v>266</v>
      </c>
      <c r="C5" s="484" t="s">
        <v>267</v>
      </c>
      <c r="D5" s="485"/>
      <c r="E5" s="485"/>
      <c r="F5" s="485"/>
      <c r="G5" s="485"/>
      <c r="H5" s="485"/>
      <c r="I5" s="342" t="s">
        <v>268</v>
      </c>
      <c r="K5" s="343" t="s">
        <v>399</v>
      </c>
      <c r="L5" s="344" t="s">
        <v>405</v>
      </c>
      <c r="M5" s="259"/>
      <c r="N5" s="343" t="s">
        <v>406</v>
      </c>
      <c r="O5" s="344" t="s">
        <v>172</v>
      </c>
      <c r="P5" s="259"/>
      <c r="Q5" s="260" t="s">
        <v>269</v>
      </c>
      <c r="R5" s="259"/>
      <c r="S5" s="259"/>
      <c r="T5" s="259"/>
      <c r="U5" s="259"/>
      <c r="V5" s="259"/>
    </row>
    <row r="6" spans="2:22" ht="39.950000000000003" customHeight="1" x14ac:dyDescent="0.25">
      <c r="B6" s="261" t="s">
        <v>270</v>
      </c>
      <c r="C6" s="486" t="s">
        <v>271</v>
      </c>
      <c r="D6" s="487"/>
      <c r="E6" s="487"/>
      <c r="F6" s="487"/>
      <c r="G6" s="487"/>
      <c r="H6" s="487"/>
      <c r="I6" s="228"/>
      <c r="K6" s="262" t="s">
        <v>392</v>
      </c>
      <c r="L6" s="263">
        <v>0.3</v>
      </c>
      <c r="M6" s="264"/>
      <c r="N6" s="345" t="s">
        <v>383</v>
      </c>
      <c r="O6" s="263">
        <v>0</v>
      </c>
      <c r="P6" s="259"/>
      <c r="Q6" s="265" t="s">
        <v>272</v>
      </c>
      <c r="R6" s="259"/>
      <c r="S6" s="259"/>
      <c r="T6" s="259"/>
      <c r="U6" s="259"/>
      <c r="V6" s="259"/>
    </row>
    <row r="7" spans="2:22" ht="54" customHeight="1" x14ac:dyDescent="0.25">
      <c r="B7" s="266" t="s">
        <v>54</v>
      </c>
      <c r="C7" s="488" t="s">
        <v>273</v>
      </c>
      <c r="D7" s="488"/>
      <c r="E7" s="488"/>
      <c r="F7" s="488"/>
      <c r="G7" s="488"/>
      <c r="H7" s="488"/>
      <c r="I7" s="335" t="s">
        <v>274</v>
      </c>
      <c r="K7" s="267" t="s">
        <v>393</v>
      </c>
      <c r="L7" s="263">
        <v>0.45</v>
      </c>
      <c r="M7" s="264"/>
      <c r="N7" s="268" t="s">
        <v>276</v>
      </c>
      <c r="O7" s="263">
        <v>0.85</v>
      </c>
      <c r="P7" s="259"/>
      <c r="Q7" s="265" t="s">
        <v>277</v>
      </c>
      <c r="R7" s="259"/>
      <c r="S7" s="259"/>
      <c r="T7" s="259"/>
      <c r="U7" s="259"/>
      <c r="V7" s="259"/>
    </row>
    <row r="8" spans="2:22" ht="39.950000000000003" customHeight="1" x14ac:dyDescent="0.25">
      <c r="B8" s="261" t="s">
        <v>275</v>
      </c>
      <c r="C8" s="486" t="s">
        <v>278</v>
      </c>
      <c r="D8" s="487"/>
      <c r="E8" s="487"/>
      <c r="F8" s="487"/>
      <c r="G8" s="487"/>
      <c r="H8" s="487"/>
      <c r="I8" s="329"/>
      <c r="K8" s="262" t="s">
        <v>26</v>
      </c>
      <c r="L8" s="263">
        <v>0.7</v>
      </c>
      <c r="M8" s="264"/>
      <c r="N8" s="268" t="s">
        <v>279</v>
      </c>
      <c r="O8" s="263">
        <v>0.68</v>
      </c>
      <c r="P8" s="259"/>
      <c r="Q8" s="265" t="s">
        <v>280</v>
      </c>
      <c r="R8" s="259"/>
      <c r="S8" s="259"/>
      <c r="T8" s="259"/>
      <c r="U8" s="259"/>
      <c r="V8" s="259"/>
    </row>
    <row r="9" spans="2:22" ht="54" customHeight="1" x14ac:dyDescent="0.25">
      <c r="B9" s="261" t="s">
        <v>213</v>
      </c>
      <c r="C9" s="492" t="s">
        <v>281</v>
      </c>
      <c r="D9" s="493"/>
      <c r="E9" s="493"/>
      <c r="F9" s="493"/>
      <c r="G9" s="493"/>
      <c r="H9" s="494"/>
      <c r="I9" s="269" t="s">
        <v>282</v>
      </c>
      <c r="K9" s="267" t="s">
        <v>27</v>
      </c>
      <c r="L9" s="263">
        <v>0.75</v>
      </c>
      <c r="M9" s="264"/>
      <c r="N9" s="268" t="s">
        <v>283</v>
      </c>
      <c r="O9" s="263">
        <v>0.51</v>
      </c>
      <c r="P9" s="259"/>
      <c r="Q9" s="265" t="s">
        <v>284</v>
      </c>
      <c r="R9" s="259"/>
      <c r="S9" s="259"/>
      <c r="T9" s="259"/>
      <c r="U9" s="259"/>
      <c r="V9" s="259"/>
    </row>
    <row r="10" spans="2:22" ht="39.950000000000003" customHeight="1" x14ac:dyDescent="0.25">
      <c r="B10" s="265" t="s">
        <v>285</v>
      </c>
      <c r="C10" s="486" t="s">
        <v>286</v>
      </c>
      <c r="D10" s="487"/>
      <c r="E10" s="487"/>
      <c r="F10" s="487"/>
      <c r="G10" s="487"/>
      <c r="H10" s="487"/>
      <c r="I10" s="329"/>
      <c r="K10" s="267" t="s">
        <v>68</v>
      </c>
      <c r="L10" s="263">
        <v>0.75</v>
      </c>
      <c r="M10" s="264"/>
      <c r="N10" s="270" t="s">
        <v>287</v>
      </c>
      <c r="O10" s="271">
        <v>0.99980000000000002</v>
      </c>
      <c r="P10" s="259"/>
      <c r="Q10" s="272" t="s">
        <v>288</v>
      </c>
      <c r="R10" s="259"/>
      <c r="S10" s="259"/>
      <c r="T10" s="259"/>
      <c r="U10" s="259"/>
      <c r="V10" s="259"/>
    </row>
    <row r="11" spans="2:22" ht="39.950000000000003" customHeight="1" x14ac:dyDescent="0.25">
      <c r="B11" s="265" t="s">
        <v>289</v>
      </c>
      <c r="C11" s="486" t="s">
        <v>290</v>
      </c>
      <c r="D11" s="487"/>
      <c r="E11" s="487"/>
      <c r="F11" s="487"/>
      <c r="G11" s="487"/>
      <c r="H11" s="487"/>
      <c r="I11" s="332" t="s">
        <v>395</v>
      </c>
      <c r="K11" s="273" t="s">
        <v>291</v>
      </c>
      <c r="L11" s="263">
        <v>0.95</v>
      </c>
      <c r="M11" s="264"/>
      <c r="N11" s="270" t="s">
        <v>292</v>
      </c>
      <c r="O11" s="263">
        <v>0.8</v>
      </c>
      <c r="P11" s="259"/>
      <c r="Q11" s="274"/>
      <c r="R11" s="259"/>
      <c r="S11" s="259"/>
      <c r="T11" s="259"/>
      <c r="U11" s="259"/>
      <c r="V11" s="259"/>
    </row>
    <row r="12" spans="2:22" ht="39.950000000000003" customHeight="1" x14ac:dyDescent="0.25">
      <c r="B12" s="275" t="s">
        <v>293</v>
      </c>
      <c r="C12" s="488" t="s">
        <v>394</v>
      </c>
      <c r="D12" s="488"/>
      <c r="E12" s="488"/>
      <c r="F12" s="488"/>
      <c r="G12" s="488"/>
      <c r="H12" s="488"/>
      <c r="I12" s="332" t="s">
        <v>294</v>
      </c>
      <c r="K12" s="276" t="s">
        <v>11</v>
      </c>
      <c r="L12" s="263">
        <v>0.95</v>
      </c>
      <c r="M12" s="264"/>
      <c r="N12" s="277" t="s">
        <v>295</v>
      </c>
      <c r="O12" s="278">
        <v>0.6</v>
      </c>
      <c r="P12" s="259"/>
      <c r="Q12" s="272"/>
      <c r="R12" s="259"/>
      <c r="S12" s="259"/>
      <c r="T12" s="259"/>
      <c r="U12" s="259"/>
      <c r="V12" s="259"/>
    </row>
    <row r="13" spans="2:22" ht="39.950000000000003" customHeight="1" x14ac:dyDescent="0.25">
      <c r="B13" s="279" t="s">
        <v>296</v>
      </c>
      <c r="C13" s="486" t="s">
        <v>297</v>
      </c>
      <c r="D13" s="487"/>
      <c r="E13" s="487"/>
      <c r="F13" s="487"/>
      <c r="G13" s="487"/>
      <c r="H13" s="487"/>
      <c r="I13" s="329"/>
      <c r="K13" s="280" t="s">
        <v>298</v>
      </c>
      <c r="L13" s="278">
        <v>1</v>
      </c>
      <c r="M13" s="281"/>
      <c r="N13" s="371" t="s">
        <v>418</v>
      </c>
      <c r="O13" s="371"/>
      <c r="P13" s="282"/>
      <c r="Q13" s="264"/>
      <c r="R13" s="282"/>
      <c r="S13" s="282"/>
      <c r="T13" s="282"/>
      <c r="U13" s="282"/>
      <c r="V13" s="282"/>
    </row>
    <row r="14" spans="2:22" ht="39.950000000000003" customHeight="1" x14ac:dyDescent="0.25">
      <c r="B14" s="265" t="s">
        <v>299</v>
      </c>
      <c r="C14" s="486" t="s">
        <v>300</v>
      </c>
      <c r="D14" s="487"/>
      <c r="E14" s="487"/>
      <c r="F14" s="487"/>
      <c r="G14" s="487"/>
      <c r="H14" s="487"/>
      <c r="I14" s="332" t="s">
        <v>396</v>
      </c>
      <c r="K14" s="489" t="s">
        <v>384</v>
      </c>
      <c r="L14" s="489"/>
      <c r="M14" s="3"/>
      <c r="N14" s="371"/>
      <c r="O14" s="371"/>
      <c r="P14" s="282"/>
      <c r="Q14" s="282"/>
      <c r="R14" s="282"/>
      <c r="S14" s="282"/>
      <c r="T14" s="282"/>
      <c r="U14" s="282"/>
      <c r="V14" s="282"/>
    </row>
    <row r="15" spans="2:22" ht="39.950000000000003" customHeight="1" x14ac:dyDescent="0.25">
      <c r="B15" s="265" t="s">
        <v>301</v>
      </c>
      <c r="C15" s="490" t="s">
        <v>302</v>
      </c>
      <c r="D15" s="491"/>
      <c r="E15" s="491"/>
      <c r="F15" s="491"/>
      <c r="G15" s="491"/>
      <c r="H15" s="491"/>
      <c r="I15" s="332" t="s">
        <v>403</v>
      </c>
      <c r="K15" s="236"/>
      <c r="L15" s="283"/>
      <c r="M15" s="3"/>
      <c r="N15" s="371" t="s">
        <v>417</v>
      </c>
      <c r="O15" s="371"/>
      <c r="P15" s="282"/>
      <c r="Q15" s="282"/>
      <c r="R15" s="282"/>
      <c r="S15" s="282"/>
      <c r="T15" s="282"/>
      <c r="U15" s="282"/>
      <c r="V15" s="282"/>
    </row>
    <row r="16" spans="2:22" ht="54" customHeight="1" x14ac:dyDescent="0.25">
      <c r="B16" s="265" t="s">
        <v>303</v>
      </c>
      <c r="C16" s="486" t="s">
        <v>304</v>
      </c>
      <c r="D16" s="487"/>
      <c r="E16" s="487"/>
      <c r="F16" s="487"/>
      <c r="G16" s="487"/>
      <c r="H16" s="487"/>
      <c r="I16" s="332" t="s">
        <v>305</v>
      </c>
      <c r="K16" s="496"/>
      <c r="L16" s="496"/>
      <c r="M16" s="3"/>
      <c r="N16" s="497"/>
      <c r="O16" s="497"/>
      <c r="P16" s="282"/>
      <c r="Q16" s="282"/>
      <c r="R16" s="282"/>
      <c r="S16" s="282"/>
      <c r="T16" s="282"/>
      <c r="U16" s="282"/>
      <c r="V16" s="282"/>
    </row>
    <row r="17" spans="2:22" ht="67.5" customHeight="1" x14ac:dyDescent="0.25">
      <c r="B17" s="265" t="s">
        <v>143</v>
      </c>
      <c r="C17" s="486" t="s">
        <v>306</v>
      </c>
      <c r="D17" s="487"/>
      <c r="E17" s="487"/>
      <c r="F17" s="487"/>
      <c r="G17" s="487"/>
      <c r="H17" s="487"/>
      <c r="I17" s="335" t="s">
        <v>307</v>
      </c>
      <c r="K17" s="496"/>
      <c r="L17" s="496"/>
      <c r="M17" s="3"/>
      <c r="N17" s="497"/>
      <c r="O17" s="497"/>
      <c r="P17" s="282"/>
      <c r="Q17" s="282"/>
      <c r="R17" s="282"/>
      <c r="S17" s="282"/>
      <c r="T17" s="282"/>
      <c r="U17" s="282"/>
      <c r="V17" s="282"/>
    </row>
    <row r="18" spans="2:22" ht="39.950000000000003" customHeight="1" x14ac:dyDescent="0.25">
      <c r="B18" s="275" t="s">
        <v>308</v>
      </c>
      <c r="C18" s="495" t="s">
        <v>309</v>
      </c>
      <c r="D18" s="495"/>
      <c r="E18" s="495"/>
      <c r="F18" s="495"/>
      <c r="G18" s="495"/>
      <c r="H18" s="495"/>
      <c r="I18" s="332" t="s">
        <v>397</v>
      </c>
      <c r="K18" s="284"/>
      <c r="L18" s="284"/>
      <c r="M18" s="3"/>
      <c r="N18" s="6"/>
      <c r="O18" s="285"/>
      <c r="P18" s="282"/>
      <c r="Q18" s="282"/>
      <c r="R18" s="282"/>
      <c r="S18" s="282"/>
      <c r="T18" s="282"/>
      <c r="U18" s="282"/>
      <c r="V18" s="282"/>
    </row>
    <row r="19" spans="2:22" ht="39.950000000000003" customHeight="1" x14ac:dyDescent="0.25">
      <c r="B19" s="265" t="s">
        <v>310</v>
      </c>
      <c r="C19" s="486" t="s">
        <v>311</v>
      </c>
      <c r="D19" s="487"/>
      <c r="E19" s="487"/>
      <c r="F19" s="487"/>
      <c r="G19" s="487"/>
      <c r="H19" s="487"/>
      <c r="I19" s="329"/>
      <c r="K19" s="259"/>
      <c r="L19" s="259"/>
      <c r="M19" s="3"/>
      <c r="N19" s="6"/>
      <c r="O19" s="285"/>
      <c r="P19" s="282"/>
      <c r="Q19" s="282"/>
      <c r="R19" s="282"/>
      <c r="S19" s="282"/>
      <c r="T19" s="282"/>
      <c r="U19" s="282"/>
      <c r="V19" s="282"/>
    </row>
    <row r="20" spans="2:22" ht="53.25" customHeight="1" x14ac:dyDescent="0.25">
      <c r="B20" s="265" t="s">
        <v>312</v>
      </c>
      <c r="C20" s="486" t="s">
        <v>313</v>
      </c>
      <c r="D20" s="487"/>
      <c r="E20" s="487"/>
      <c r="F20" s="487"/>
      <c r="G20" s="487"/>
      <c r="H20" s="487"/>
      <c r="I20" s="335" t="s">
        <v>314</v>
      </c>
      <c r="K20" s="264"/>
      <c r="L20" s="264"/>
      <c r="M20" s="3"/>
      <c r="N20" s="6"/>
      <c r="O20" s="285"/>
      <c r="P20" s="282"/>
      <c r="Q20" s="282"/>
      <c r="R20" s="282"/>
      <c r="S20" s="282"/>
      <c r="T20" s="282"/>
      <c r="U20" s="282"/>
      <c r="V20" s="282"/>
    </row>
    <row r="21" spans="2:22" ht="44.25" customHeight="1" x14ac:dyDescent="0.25">
      <c r="B21" s="261" t="s">
        <v>291</v>
      </c>
      <c r="C21" s="486" t="s">
        <v>315</v>
      </c>
      <c r="D21" s="487"/>
      <c r="E21" s="487"/>
      <c r="F21" s="487"/>
      <c r="G21" s="487"/>
      <c r="H21" s="487"/>
      <c r="I21" s="329"/>
      <c r="K21" s="264"/>
      <c r="L21" s="264"/>
      <c r="M21" s="3"/>
      <c r="N21" s="6"/>
      <c r="O21" s="286"/>
      <c r="P21" s="282"/>
      <c r="Q21" s="282"/>
      <c r="R21" s="282"/>
      <c r="S21" s="282"/>
      <c r="T21" s="282"/>
      <c r="U21" s="282"/>
      <c r="V21" s="282"/>
    </row>
    <row r="22" spans="2:22" ht="44.25" customHeight="1" x14ac:dyDescent="0.25">
      <c r="B22" s="261" t="s">
        <v>316</v>
      </c>
      <c r="C22" s="486" t="s">
        <v>317</v>
      </c>
      <c r="D22" s="487"/>
      <c r="E22" s="487"/>
      <c r="F22" s="487"/>
      <c r="G22" s="487"/>
      <c r="H22" s="487"/>
      <c r="I22" s="329"/>
      <c r="K22" s="264"/>
      <c r="L22" s="264"/>
      <c r="M22" s="3"/>
      <c r="N22" s="6"/>
      <c r="O22" s="285"/>
      <c r="P22" s="282"/>
      <c r="Q22" s="282"/>
      <c r="R22" s="282"/>
      <c r="S22" s="282"/>
      <c r="T22" s="282"/>
      <c r="U22" s="282"/>
      <c r="V22" s="282"/>
    </row>
    <row r="23" spans="2:22" ht="45" customHeight="1" x14ac:dyDescent="0.25">
      <c r="B23" s="261" t="s">
        <v>318</v>
      </c>
      <c r="C23" s="486" t="s">
        <v>319</v>
      </c>
      <c r="D23" s="487"/>
      <c r="E23" s="487"/>
      <c r="F23" s="487"/>
      <c r="G23" s="487"/>
      <c r="H23" s="487"/>
      <c r="I23" s="329"/>
      <c r="K23" s="264"/>
      <c r="L23" s="264"/>
      <c r="M23" s="3"/>
      <c r="N23" s="6"/>
      <c r="O23" s="285"/>
      <c r="P23" s="282"/>
      <c r="Q23" s="282"/>
      <c r="R23" s="282"/>
      <c r="S23" s="282"/>
      <c r="T23" s="282"/>
      <c r="U23" s="282"/>
      <c r="V23" s="282"/>
    </row>
    <row r="24" spans="2:22" ht="39.950000000000003" customHeight="1" x14ac:dyDescent="0.25">
      <c r="B24" s="261" t="s">
        <v>320</v>
      </c>
      <c r="C24" s="486" t="s">
        <v>321</v>
      </c>
      <c r="D24" s="487"/>
      <c r="E24" s="487"/>
      <c r="F24" s="487"/>
      <c r="G24" s="487"/>
      <c r="H24" s="487"/>
      <c r="I24" s="329"/>
      <c r="K24" s="264"/>
      <c r="L24" s="264"/>
      <c r="M24" s="3"/>
      <c r="N24" s="3"/>
      <c r="O24" s="3"/>
      <c r="P24" s="282"/>
      <c r="Q24" s="282"/>
      <c r="R24" s="282"/>
      <c r="S24" s="282"/>
      <c r="T24" s="282"/>
      <c r="U24" s="282"/>
      <c r="V24" s="282"/>
    </row>
    <row r="25" spans="2:22" ht="43.5" customHeight="1" x14ac:dyDescent="0.25">
      <c r="B25" s="265" t="s">
        <v>322</v>
      </c>
      <c r="C25" s="486" t="s">
        <v>323</v>
      </c>
      <c r="D25" s="487"/>
      <c r="E25" s="487"/>
      <c r="F25" s="487"/>
      <c r="G25" s="487"/>
      <c r="H25" s="487"/>
      <c r="I25" s="329"/>
      <c r="K25" s="282"/>
      <c r="L25" s="282"/>
      <c r="M25" s="3"/>
      <c r="N25" s="500"/>
      <c r="O25" s="500"/>
      <c r="P25" s="282"/>
      <c r="Q25" s="282"/>
      <c r="R25" s="282"/>
      <c r="S25" s="282"/>
      <c r="T25" s="282"/>
      <c r="U25" s="282"/>
      <c r="V25" s="282"/>
    </row>
    <row r="26" spans="2:22" ht="39.950000000000003" customHeight="1" x14ac:dyDescent="0.25">
      <c r="B26" s="279" t="s">
        <v>324</v>
      </c>
      <c r="C26" s="501" t="s">
        <v>401</v>
      </c>
      <c r="D26" s="502"/>
      <c r="E26" s="502"/>
      <c r="F26" s="502"/>
      <c r="G26" s="502"/>
      <c r="H26" s="503"/>
      <c r="I26" s="333"/>
      <c r="K26" s="282"/>
      <c r="L26" s="282"/>
      <c r="M26" s="3"/>
      <c r="N26" s="500"/>
      <c r="O26" s="500"/>
      <c r="P26" s="282"/>
      <c r="Q26" s="282"/>
      <c r="R26" s="282"/>
      <c r="S26" s="282"/>
      <c r="T26" s="282"/>
      <c r="U26" s="282"/>
      <c r="V26" s="282"/>
    </row>
    <row r="27" spans="2:22" ht="39.950000000000003" customHeight="1" x14ac:dyDescent="0.25">
      <c r="B27" s="265" t="s">
        <v>325</v>
      </c>
      <c r="C27" s="486" t="s">
        <v>326</v>
      </c>
      <c r="D27" s="487"/>
      <c r="E27" s="487"/>
      <c r="F27" s="487"/>
      <c r="G27" s="487"/>
      <c r="H27" s="504"/>
      <c r="I27" s="333"/>
      <c r="K27" s="282"/>
      <c r="L27" s="282"/>
      <c r="M27" s="3"/>
      <c r="N27" s="334"/>
      <c r="O27" s="334"/>
      <c r="P27" s="282"/>
      <c r="Q27" s="282"/>
      <c r="R27" s="282"/>
      <c r="S27" s="282"/>
      <c r="T27" s="282"/>
      <c r="U27" s="282"/>
      <c r="V27" s="282"/>
    </row>
    <row r="28" spans="2:22" ht="39.950000000000003" customHeight="1" x14ac:dyDescent="0.25">
      <c r="B28" s="265" t="s">
        <v>327</v>
      </c>
      <c r="C28" s="490" t="s">
        <v>328</v>
      </c>
      <c r="D28" s="491"/>
      <c r="E28" s="491"/>
      <c r="F28" s="491"/>
      <c r="G28" s="491"/>
      <c r="H28" s="499"/>
      <c r="I28" s="332" t="s">
        <v>329</v>
      </c>
      <c r="K28" s="282"/>
      <c r="L28" s="282"/>
      <c r="M28" s="3"/>
      <c r="N28" s="505"/>
      <c r="O28" s="505"/>
      <c r="P28" s="282"/>
      <c r="Q28" s="282"/>
      <c r="R28" s="282"/>
      <c r="S28" s="282"/>
      <c r="T28" s="282"/>
      <c r="U28" s="282"/>
      <c r="V28" s="282"/>
    </row>
    <row r="29" spans="2:22" ht="53.25" customHeight="1" x14ac:dyDescent="0.25">
      <c r="B29" s="265" t="s">
        <v>330</v>
      </c>
      <c r="C29" s="486" t="s">
        <v>331</v>
      </c>
      <c r="D29" s="487"/>
      <c r="E29" s="487"/>
      <c r="F29" s="487"/>
      <c r="G29" s="487"/>
      <c r="H29" s="487"/>
      <c r="I29" s="333"/>
      <c r="K29" s="3"/>
      <c r="L29" s="287"/>
      <c r="M29" s="3"/>
      <c r="N29" s="3"/>
      <c r="O29" s="3"/>
      <c r="P29" s="282"/>
      <c r="Q29" s="282"/>
      <c r="R29" s="282"/>
      <c r="S29" s="282"/>
      <c r="T29" s="282"/>
      <c r="U29" s="282"/>
      <c r="V29" s="282"/>
    </row>
    <row r="30" spans="2:22" ht="91.5" customHeight="1" x14ac:dyDescent="0.25">
      <c r="B30" s="265" t="s">
        <v>332</v>
      </c>
      <c r="C30" s="486" t="s">
        <v>333</v>
      </c>
      <c r="D30" s="487"/>
      <c r="E30" s="487"/>
      <c r="F30" s="487"/>
      <c r="G30" s="487"/>
      <c r="H30" s="487"/>
      <c r="I30" s="332" t="s">
        <v>334</v>
      </c>
      <c r="K30" s="3"/>
      <c r="L30" s="287"/>
      <c r="M30" s="3"/>
      <c r="N30" s="498"/>
      <c r="O30" s="498"/>
      <c r="P30" s="282"/>
      <c r="Q30" s="282"/>
      <c r="R30" s="282"/>
      <c r="S30" s="282"/>
      <c r="T30" s="282"/>
      <c r="U30" s="282"/>
      <c r="V30" s="282"/>
    </row>
    <row r="31" spans="2:22" ht="39.950000000000003" customHeight="1" x14ac:dyDescent="0.25">
      <c r="B31" s="265" t="s">
        <v>335</v>
      </c>
      <c r="C31" s="490" t="s">
        <v>402</v>
      </c>
      <c r="D31" s="491"/>
      <c r="E31" s="491"/>
      <c r="F31" s="491"/>
      <c r="G31" s="491"/>
      <c r="H31" s="491"/>
      <c r="I31" s="332" t="s">
        <v>336</v>
      </c>
      <c r="K31" s="3"/>
      <c r="L31" s="287"/>
      <c r="M31" s="3"/>
      <c r="N31" s="498"/>
      <c r="O31" s="498"/>
      <c r="P31" s="282"/>
      <c r="Q31" s="282"/>
      <c r="R31" s="282"/>
      <c r="S31" s="282"/>
      <c r="T31" s="282"/>
      <c r="U31" s="282"/>
      <c r="V31" s="282"/>
    </row>
    <row r="32" spans="2:22" ht="42" customHeight="1" x14ac:dyDescent="0.25">
      <c r="B32" s="265" t="s">
        <v>337</v>
      </c>
      <c r="C32" s="490" t="s">
        <v>338</v>
      </c>
      <c r="D32" s="491"/>
      <c r="E32" s="491"/>
      <c r="F32" s="491"/>
      <c r="G32" s="491"/>
      <c r="H32" s="499"/>
      <c r="I32" s="332" t="s">
        <v>339</v>
      </c>
      <c r="K32" s="3"/>
      <c r="L32" s="287"/>
      <c r="M32" s="3"/>
      <c r="N32" s="498"/>
      <c r="O32" s="498"/>
      <c r="P32" s="282"/>
      <c r="Q32" s="282"/>
      <c r="R32" s="282"/>
      <c r="S32" s="282"/>
      <c r="T32" s="282"/>
      <c r="U32" s="282"/>
      <c r="V32" s="282"/>
    </row>
    <row r="33" spans="2:22" ht="39.950000000000003" customHeight="1" x14ac:dyDescent="0.25">
      <c r="B33" s="275" t="s">
        <v>340</v>
      </c>
      <c r="C33" s="488" t="s">
        <v>341</v>
      </c>
      <c r="D33" s="488"/>
      <c r="E33" s="488"/>
      <c r="F33" s="488"/>
      <c r="G33" s="488"/>
      <c r="H33" s="488"/>
      <c r="I33" s="332" t="s">
        <v>294</v>
      </c>
      <c r="K33" s="3"/>
      <c r="L33" s="287"/>
      <c r="M33" s="3"/>
      <c r="N33" s="498"/>
      <c r="O33" s="498"/>
      <c r="P33" s="282"/>
      <c r="Q33" s="282"/>
      <c r="R33" s="282"/>
      <c r="S33" s="282"/>
      <c r="T33" s="282"/>
      <c r="U33" s="282"/>
      <c r="V33" s="282"/>
    </row>
    <row r="34" spans="2:22" ht="39.950000000000003" customHeight="1" x14ac:dyDescent="0.25">
      <c r="B34" s="261" t="s">
        <v>342</v>
      </c>
      <c r="C34" s="492" t="s">
        <v>343</v>
      </c>
      <c r="D34" s="493"/>
      <c r="E34" s="493"/>
      <c r="F34" s="493"/>
      <c r="G34" s="493"/>
      <c r="H34" s="493"/>
      <c r="I34" s="331"/>
      <c r="K34" s="3"/>
      <c r="L34" s="287"/>
      <c r="M34" s="3"/>
      <c r="N34" s="3"/>
      <c r="O34" s="3"/>
      <c r="P34" s="282"/>
      <c r="Q34" s="282"/>
      <c r="R34" s="282"/>
      <c r="S34" s="282"/>
      <c r="T34" s="282"/>
      <c r="U34" s="282"/>
      <c r="V34" s="282"/>
    </row>
    <row r="35" spans="2:22" ht="39.950000000000003" customHeight="1" x14ac:dyDescent="0.25">
      <c r="B35" s="265" t="s">
        <v>344</v>
      </c>
      <c r="C35" s="486" t="s">
        <v>345</v>
      </c>
      <c r="D35" s="487"/>
      <c r="E35" s="487"/>
      <c r="F35" s="487"/>
      <c r="G35" s="487"/>
      <c r="H35" s="487"/>
      <c r="I35" s="329"/>
      <c r="K35" s="227"/>
      <c r="L35" s="288"/>
      <c r="M35" s="3"/>
      <c r="N35" s="3"/>
      <c r="O35" s="3"/>
      <c r="P35" s="282"/>
      <c r="Q35" s="282"/>
      <c r="R35" s="282"/>
      <c r="S35" s="282"/>
      <c r="T35" s="282"/>
      <c r="U35" s="282"/>
      <c r="V35" s="282"/>
    </row>
    <row r="36" spans="2:22" ht="39.950000000000003" customHeight="1" x14ac:dyDescent="0.25">
      <c r="B36" s="261" t="s">
        <v>346</v>
      </c>
      <c r="C36" s="486" t="s">
        <v>347</v>
      </c>
      <c r="D36" s="487"/>
      <c r="E36" s="487"/>
      <c r="F36" s="487"/>
      <c r="G36" s="487"/>
      <c r="H36" s="504"/>
      <c r="I36" s="336" t="s">
        <v>348</v>
      </c>
      <c r="K36" s="509"/>
      <c r="L36" s="289"/>
      <c r="M36" s="290"/>
      <c r="N36" s="509"/>
      <c r="O36" s="509"/>
      <c r="P36" s="282"/>
      <c r="Q36" s="282"/>
      <c r="R36" s="282"/>
      <c r="S36" s="282"/>
      <c r="T36" s="282"/>
      <c r="U36" s="282"/>
      <c r="V36" s="282"/>
    </row>
    <row r="37" spans="2:22" ht="39.950000000000003" customHeight="1" x14ac:dyDescent="0.25">
      <c r="B37" s="279" t="s">
        <v>349</v>
      </c>
      <c r="C37" s="486" t="s">
        <v>350</v>
      </c>
      <c r="D37" s="487"/>
      <c r="E37" s="487"/>
      <c r="F37" s="487"/>
      <c r="G37" s="487"/>
      <c r="H37" s="487"/>
      <c r="I37" s="329"/>
      <c r="K37" s="509"/>
      <c r="L37" s="289"/>
      <c r="M37" s="330"/>
      <c r="N37" s="509"/>
      <c r="O37" s="509"/>
      <c r="P37" s="282"/>
      <c r="Q37" s="282"/>
      <c r="R37" s="282"/>
      <c r="S37" s="282"/>
      <c r="T37" s="282"/>
      <c r="U37" s="282"/>
      <c r="V37" s="282"/>
    </row>
    <row r="38" spans="2:22" ht="39.950000000000003" customHeight="1" x14ac:dyDescent="0.25">
      <c r="B38" s="265" t="s">
        <v>351</v>
      </c>
      <c r="C38" s="486" t="s">
        <v>352</v>
      </c>
      <c r="D38" s="487"/>
      <c r="E38" s="487"/>
      <c r="F38" s="487"/>
      <c r="G38" s="487"/>
      <c r="H38" s="487"/>
      <c r="I38" s="329"/>
      <c r="K38" s="290"/>
      <c r="L38" s="289"/>
      <c r="M38" s="3"/>
      <c r="N38" s="506"/>
      <c r="O38" s="506"/>
      <c r="P38" s="282"/>
      <c r="Q38" s="282"/>
      <c r="R38" s="282"/>
      <c r="S38" s="282"/>
      <c r="T38" s="282"/>
      <c r="U38" s="282"/>
      <c r="V38" s="282"/>
    </row>
    <row r="39" spans="2:22" ht="54.95" customHeight="1" x14ac:dyDescent="0.25">
      <c r="B39" s="279" t="s">
        <v>353</v>
      </c>
      <c r="C39" s="486" t="s">
        <v>354</v>
      </c>
      <c r="D39" s="487"/>
      <c r="E39" s="487"/>
      <c r="F39" s="487"/>
      <c r="G39" s="487"/>
      <c r="H39" s="487"/>
      <c r="I39" s="329"/>
      <c r="K39" s="3"/>
      <c r="L39" s="287"/>
      <c r="M39" s="3"/>
      <c r="N39" s="506"/>
      <c r="O39" s="506"/>
      <c r="P39" s="282"/>
      <c r="Q39" s="282"/>
      <c r="R39" s="282"/>
      <c r="S39" s="282"/>
      <c r="T39" s="282"/>
      <c r="U39" s="282"/>
      <c r="V39" s="282"/>
    </row>
    <row r="40" spans="2:22" ht="39.950000000000003" customHeight="1" x14ac:dyDescent="0.25">
      <c r="B40" s="265" t="s">
        <v>355</v>
      </c>
      <c r="C40" s="486" t="s">
        <v>356</v>
      </c>
      <c r="D40" s="487"/>
      <c r="E40" s="487"/>
      <c r="F40" s="487"/>
      <c r="G40" s="487"/>
      <c r="H40" s="487"/>
      <c r="I40" s="329"/>
      <c r="K40" s="3"/>
      <c r="L40" s="287"/>
      <c r="M40" s="3"/>
      <c r="N40" s="506"/>
      <c r="O40" s="506"/>
      <c r="P40" s="282"/>
      <c r="Q40" s="282"/>
      <c r="R40" s="282"/>
      <c r="S40" s="282"/>
      <c r="T40" s="282"/>
      <c r="U40" s="282"/>
      <c r="V40" s="282"/>
    </row>
    <row r="41" spans="2:22" ht="39.950000000000003" customHeight="1" x14ac:dyDescent="0.25">
      <c r="B41" s="279" t="s">
        <v>357</v>
      </c>
      <c r="C41" s="507" t="s">
        <v>358</v>
      </c>
      <c r="D41" s="508"/>
      <c r="E41" s="508"/>
      <c r="F41" s="508"/>
      <c r="G41" s="508"/>
      <c r="H41" s="508"/>
      <c r="I41" s="332" t="s">
        <v>359</v>
      </c>
      <c r="K41" s="3"/>
      <c r="L41" s="287"/>
      <c r="M41" s="3"/>
      <c r="N41" s="509"/>
      <c r="O41" s="509"/>
      <c r="P41" s="282"/>
      <c r="Q41" s="282"/>
      <c r="R41" s="282"/>
      <c r="S41" s="282"/>
      <c r="T41" s="282"/>
      <c r="U41" s="282"/>
      <c r="V41" s="282"/>
    </row>
    <row r="42" spans="2:22" ht="87" customHeight="1" x14ac:dyDescent="0.25">
      <c r="B42" s="511" t="s">
        <v>30</v>
      </c>
      <c r="C42" s="507" t="s">
        <v>360</v>
      </c>
      <c r="D42" s="508"/>
      <c r="E42" s="508"/>
      <c r="F42" s="508"/>
      <c r="G42" s="508"/>
      <c r="H42" s="508"/>
      <c r="I42" s="513" t="s">
        <v>361</v>
      </c>
      <c r="K42" s="3"/>
      <c r="L42" s="287"/>
      <c r="M42" s="3"/>
      <c r="N42" s="509"/>
      <c r="O42" s="509"/>
      <c r="P42" s="282"/>
      <c r="Q42" s="282"/>
      <c r="R42" s="282"/>
      <c r="S42" s="282"/>
      <c r="T42" s="282"/>
      <c r="U42" s="282"/>
      <c r="V42" s="282"/>
    </row>
    <row r="43" spans="2:22" ht="20.100000000000001" customHeight="1" x14ac:dyDescent="0.25">
      <c r="B43" s="512"/>
      <c r="C43" s="515" t="s">
        <v>362</v>
      </c>
      <c r="D43" s="516"/>
      <c r="E43" s="516"/>
      <c r="F43" s="516"/>
      <c r="G43" s="516"/>
      <c r="H43" s="516"/>
      <c r="I43" s="514"/>
    </row>
    <row r="44" spans="2:22" ht="60" customHeight="1" x14ac:dyDescent="0.25">
      <c r="B44" s="261" t="s">
        <v>363</v>
      </c>
      <c r="C44" s="517" t="s">
        <v>364</v>
      </c>
      <c r="D44" s="518"/>
      <c r="E44" s="518"/>
      <c r="F44" s="518"/>
      <c r="G44" s="518"/>
      <c r="H44" s="519"/>
      <c r="I44" s="269" t="s">
        <v>365</v>
      </c>
      <c r="K44" s="291"/>
    </row>
    <row r="45" spans="2:22" ht="39.950000000000003" customHeight="1" x14ac:dyDescent="0.25">
      <c r="B45" s="292" t="s">
        <v>366</v>
      </c>
      <c r="C45" s="507" t="s">
        <v>367</v>
      </c>
      <c r="D45" s="508"/>
      <c r="E45" s="508"/>
      <c r="F45" s="508"/>
      <c r="G45" s="508"/>
      <c r="H45" s="520"/>
      <c r="I45" s="336" t="s">
        <v>368</v>
      </c>
      <c r="K45" s="291"/>
    </row>
    <row r="46" spans="2:22" ht="15" customHeight="1" x14ac:dyDescent="0.25">
      <c r="B46" s="282"/>
      <c r="C46" s="510"/>
      <c r="D46" s="510"/>
      <c r="E46" s="510"/>
      <c r="F46" s="510"/>
      <c r="G46" s="510"/>
      <c r="H46" s="510"/>
      <c r="I46" s="328"/>
      <c r="K46" s="291"/>
    </row>
    <row r="47" spans="2:22" ht="9.75" hidden="1" customHeight="1" x14ac:dyDescent="0.25">
      <c r="B47" s="282"/>
      <c r="C47" s="510"/>
      <c r="D47" s="510"/>
      <c r="E47" s="510"/>
      <c r="F47" s="510"/>
      <c r="G47" s="510"/>
      <c r="H47" s="510"/>
      <c r="I47" s="328"/>
      <c r="K47" s="293"/>
    </row>
    <row r="48" spans="2:22" ht="9.75" hidden="1" customHeight="1" x14ac:dyDescent="0.25">
      <c r="B48" s="282"/>
      <c r="C48" s="510"/>
      <c r="D48" s="510"/>
      <c r="E48" s="510"/>
      <c r="F48" s="510"/>
      <c r="G48" s="510"/>
      <c r="H48" s="510"/>
      <c r="I48" s="328"/>
      <c r="K48" s="264"/>
    </row>
    <row r="49" spans="2:11" ht="9.75" hidden="1" customHeight="1" x14ac:dyDescent="0.25">
      <c r="B49" s="282"/>
      <c r="C49" s="510"/>
      <c r="D49" s="510"/>
      <c r="E49" s="510"/>
      <c r="F49" s="510"/>
      <c r="G49" s="510"/>
      <c r="H49" s="510"/>
      <c r="I49" s="328"/>
      <c r="K49" s="264"/>
    </row>
    <row r="50" spans="2:11" ht="9.75" hidden="1" customHeight="1" x14ac:dyDescent="0.25">
      <c r="B50" s="282"/>
      <c r="C50" s="510"/>
      <c r="D50" s="510"/>
      <c r="E50" s="510"/>
      <c r="F50" s="510"/>
      <c r="G50" s="510"/>
      <c r="H50" s="510"/>
      <c r="I50" s="328"/>
      <c r="K50" s="264"/>
    </row>
    <row r="51" spans="2:11" ht="9.75" hidden="1" customHeight="1" x14ac:dyDescent="0.25">
      <c r="B51" s="11"/>
      <c r="C51" s="510"/>
      <c r="D51" s="510"/>
      <c r="E51" s="510"/>
      <c r="F51" s="510"/>
      <c r="G51" s="510"/>
      <c r="H51" s="510"/>
      <c r="I51" s="328"/>
      <c r="K51" s="264"/>
    </row>
    <row r="52" spans="2:11" ht="9.75" hidden="1" customHeight="1" x14ac:dyDescent="0.25">
      <c r="B52" s="282"/>
      <c r="C52" s="510"/>
      <c r="D52" s="510"/>
      <c r="E52" s="510"/>
      <c r="F52" s="510"/>
      <c r="G52" s="510"/>
      <c r="H52" s="510"/>
      <c r="I52" s="328"/>
    </row>
    <row r="53" spans="2:11" ht="9.75" hidden="1" customHeight="1" x14ac:dyDescent="0.25">
      <c r="B53" s="282"/>
      <c r="C53" s="510"/>
      <c r="D53" s="510"/>
      <c r="E53" s="510"/>
      <c r="F53" s="510"/>
      <c r="G53" s="510"/>
      <c r="H53" s="510"/>
      <c r="I53" s="328"/>
    </row>
    <row r="54" spans="2:11" ht="9.75" hidden="1" customHeight="1" x14ac:dyDescent="0.25">
      <c r="B54" s="282"/>
      <c r="C54" s="510"/>
      <c r="D54" s="510"/>
      <c r="E54" s="510"/>
      <c r="F54" s="510"/>
      <c r="G54" s="510"/>
      <c r="H54" s="510"/>
      <c r="I54" s="328"/>
    </row>
    <row r="55" spans="2:11" ht="9.75" hidden="1" customHeight="1" x14ac:dyDescent="0.25">
      <c r="B55" s="282"/>
      <c r="C55" s="510"/>
      <c r="D55" s="510"/>
      <c r="E55" s="510"/>
      <c r="F55" s="510"/>
      <c r="G55" s="510"/>
      <c r="H55" s="510"/>
      <c r="I55" s="328"/>
    </row>
    <row r="56" spans="2:11" ht="9.75" hidden="1" customHeight="1" x14ac:dyDescent="0.25">
      <c r="B56" s="282"/>
      <c r="C56" s="510"/>
      <c r="D56" s="510"/>
      <c r="E56" s="510"/>
      <c r="F56" s="510"/>
      <c r="G56" s="510"/>
      <c r="H56" s="510"/>
      <c r="I56" s="328"/>
    </row>
    <row r="57" spans="2:11" ht="9.75" hidden="1" customHeight="1" x14ac:dyDescent="0.25">
      <c r="B57" s="282"/>
      <c r="C57" s="510"/>
      <c r="D57" s="510"/>
      <c r="E57" s="510"/>
      <c r="F57" s="510"/>
      <c r="G57" s="510"/>
      <c r="H57" s="510"/>
      <c r="I57" s="328"/>
    </row>
    <row r="58" spans="2:11" ht="9.75" hidden="1" customHeight="1" x14ac:dyDescent="0.25">
      <c r="B58" s="282"/>
      <c r="C58" s="510"/>
      <c r="D58" s="510"/>
      <c r="E58" s="510"/>
      <c r="F58" s="510"/>
      <c r="G58" s="510"/>
      <c r="H58" s="510"/>
      <c r="I58" s="328"/>
    </row>
    <row r="59" spans="2:11" ht="9.75" hidden="1" customHeight="1" x14ac:dyDescent="0.25">
      <c r="B59" s="11"/>
      <c r="C59" s="510"/>
      <c r="D59" s="510"/>
      <c r="E59" s="510"/>
      <c r="F59" s="510"/>
      <c r="G59" s="510"/>
      <c r="H59" s="510"/>
      <c r="I59" s="328"/>
    </row>
    <row r="60" spans="2:11" ht="9.75" hidden="1" customHeight="1" x14ac:dyDescent="0.25">
      <c r="B60" s="282"/>
      <c r="C60" s="510"/>
      <c r="D60" s="510"/>
      <c r="E60" s="510"/>
      <c r="F60" s="510"/>
      <c r="G60" s="510"/>
      <c r="H60" s="510"/>
      <c r="I60" s="328"/>
    </row>
    <row r="61" spans="2:11" ht="9.75" hidden="1" customHeight="1" x14ac:dyDescent="0.25">
      <c r="B61" s="11"/>
      <c r="C61" s="510"/>
      <c r="D61" s="510"/>
      <c r="E61" s="510"/>
      <c r="F61" s="510"/>
      <c r="G61" s="510"/>
      <c r="H61" s="510"/>
      <c r="I61" s="328"/>
    </row>
    <row r="62" spans="2:11" ht="9.75" hidden="1" customHeight="1" x14ac:dyDescent="0.25">
      <c r="B62" s="11"/>
      <c r="C62" s="510"/>
      <c r="D62" s="510"/>
      <c r="E62" s="510"/>
      <c r="F62" s="510"/>
      <c r="G62" s="510"/>
      <c r="H62" s="510"/>
      <c r="I62" s="328"/>
    </row>
    <row r="63" spans="2:11" ht="9.75" hidden="1" customHeight="1" x14ac:dyDescent="0.25">
      <c r="B63" s="282"/>
      <c r="C63" s="510"/>
      <c r="D63" s="510"/>
      <c r="E63" s="510"/>
      <c r="F63" s="510"/>
      <c r="G63" s="510"/>
      <c r="H63" s="510"/>
      <c r="I63" s="328"/>
    </row>
    <row r="64" spans="2:11" ht="9.75" hidden="1" customHeight="1" x14ac:dyDescent="0.25">
      <c r="B64" s="12"/>
      <c r="C64" s="510"/>
      <c r="D64" s="510"/>
      <c r="E64" s="510"/>
      <c r="F64" s="510"/>
      <c r="G64" s="510"/>
      <c r="H64" s="510"/>
      <c r="I64" s="328"/>
    </row>
    <row r="65" spans="2:9" ht="9.75" hidden="1" customHeight="1" x14ac:dyDescent="0.25">
      <c r="B65" s="11"/>
      <c r="C65" s="510"/>
      <c r="D65" s="510"/>
      <c r="E65" s="510"/>
      <c r="F65" s="510"/>
      <c r="G65" s="510"/>
      <c r="H65" s="510"/>
      <c r="I65" s="328"/>
    </row>
    <row r="66" spans="2:9" ht="9.75" hidden="1" customHeight="1" x14ac:dyDescent="0.25">
      <c r="B66" s="282"/>
      <c r="C66" s="510"/>
      <c r="D66" s="510"/>
      <c r="E66" s="510"/>
      <c r="F66" s="510"/>
      <c r="G66" s="510"/>
      <c r="H66" s="510"/>
      <c r="I66" s="328"/>
    </row>
    <row r="67" spans="2:9" ht="9.75" hidden="1" customHeight="1" x14ac:dyDescent="0.25">
      <c r="B67" s="282"/>
      <c r="C67" s="510"/>
      <c r="D67" s="510"/>
      <c r="E67" s="510"/>
      <c r="F67" s="510"/>
      <c r="G67" s="510"/>
      <c r="H67" s="510"/>
      <c r="I67" s="328"/>
    </row>
    <row r="68" spans="2:9" ht="9.75" hidden="1" customHeight="1" x14ac:dyDescent="0.25">
      <c r="B68" s="282"/>
      <c r="C68" s="521"/>
      <c r="D68" s="521"/>
      <c r="E68" s="521"/>
      <c r="F68" s="521"/>
      <c r="G68" s="521"/>
      <c r="H68" s="521"/>
      <c r="I68" s="326"/>
    </row>
    <row r="69" spans="2:9" ht="9.75" hidden="1" customHeight="1" x14ac:dyDescent="0.25">
      <c r="B69" s="282"/>
      <c r="C69" s="521"/>
      <c r="D69" s="521"/>
      <c r="E69" s="521"/>
      <c r="F69" s="521"/>
      <c r="G69" s="521"/>
      <c r="H69" s="521"/>
      <c r="I69" s="326"/>
    </row>
    <row r="70" spans="2:9" ht="9.75" hidden="1" customHeight="1" x14ac:dyDescent="0.25">
      <c r="B70" s="282"/>
      <c r="C70" s="391"/>
      <c r="D70" s="391"/>
      <c r="E70" s="391"/>
      <c r="F70" s="391"/>
      <c r="G70" s="391"/>
      <c r="H70" s="391"/>
      <c r="I70" s="324"/>
    </row>
    <row r="71" spans="2:9" ht="9.75" hidden="1" customHeight="1" x14ac:dyDescent="0.25">
      <c r="B71" s="282"/>
      <c r="C71" s="391"/>
      <c r="D71" s="391"/>
      <c r="E71" s="391"/>
      <c r="F71" s="391"/>
      <c r="G71" s="391"/>
      <c r="H71" s="391"/>
      <c r="I71" s="324"/>
    </row>
    <row r="72" spans="2:9" ht="9.75" hidden="1" customHeight="1" x14ac:dyDescent="0.25">
      <c r="B72" s="282"/>
      <c r="C72" s="391"/>
      <c r="D72" s="391"/>
      <c r="E72" s="391"/>
      <c r="F72" s="391"/>
      <c r="G72" s="391"/>
      <c r="H72" s="391"/>
      <c r="I72" s="324"/>
    </row>
    <row r="73" spans="2:9" ht="9.75" hidden="1" customHeight="1" x14ac:dyDescent="0.25">
      <c r="B73" s="282"/>
      <c r="C73" s="521"/>
      <c r="D73" s="521"/>
      <c r="E73" s="521"/>
      <c r="F73" s="521"/>
      <c r="G73" s="521"/>
      <c r="H73" s="521"/>
      <c r="I73" s="326"/>
    </row>
    <row r="74" spans="2:9" ht="9.75" hidden="1" customHeight="1" x14ac:dyDescent="0.25">
      <c r="B74" s="11"/>
      <c r="C74" s="521"/>
      <c r="D74" s="521"/>
      <c r="E74" s="521"/>
      <c r="F74" s="521"/>
      <c r="G74" s="521"/>
      <c r="H74" s="521"/>
      <c r="I74" s="326"/>
    </row>
    <row r="75" spans="2:9" ht="9.75" hidden="1" customHeight="1" x14ac:dyDescent="0.25">
      <c r="B75" s="11"/>
      <c r="C75" s="522"/>
      <c r="D75" s="522"/>
      <c r="E75" s="522"/>
      <c r="F75" s="522"/>
      <c r="G75" s="522"/>
      <c r="H75" s="522"/>
      <c r="I75" s="327"/>
    </row>
    <row r="76" spans="2:9" ht="9.75" hidden="1" customHeight="1" x14ac:dyDescent="0.25">
      <c r="B76" s="11"/>
      <c r="C76" s="522"/>
      <c r="D76" s="522"/>
      <c r="E76" s="522"/>
      <c r="F76" s="522"/>
      <c r="G76" s="522"/>
      <c r="H76" s="522"/>
      <c r="I76" s="327"/>
    </row>
    <row r="77" spans="2:9" ht="9.75" hidden="1" customHeight="1" x14ac:dyDescent="0.25">
      <c r="B77" s="282"/>
      <c r="C77" s="521"/>
      <c r="D77" s="521"/>
      <c r="E77" s="521"/>
      <c r="F77" s="521"/>
      <c r="G77" s="521"/>
      <c r="H77" s="521"/>
      <c r="I77" s="326"/>
    </row>
    <row r="78" spans="2:9" ht="9.75" hidden="1" customHeight="1" x14ac:dyDescent="0.25">
      <c r="B78" s="282"/>
      <c r="C78" s="521"/>
      <c r="D78" s="521"/>
      <c r="E78" s="521"/>
      <c r="F78" s="521"/>
      <c r="G78" s="521"/>
      <c r="H78" s="521"/>
      <c r="I78" s="326"/>
    </row>
    <row r="79" spans="2:9" ht="9.75" hidden="1" customHeight="1" x14ac:dyDescent="0.25">
      <c r="B79" s="282"/>
      <c r="C79" s="391"/>
      <c r="D79" s="391"/>
      <c r="E79" s="391"/>
      <c r="F79" s="391"/>
      <c r="G79" s="391"/>
      <c r="H79" s="391"/>
      <c r="I79" s="324"/>
    </row>
    <row r="80" spans="2:9" ht="9.75" hidden="1" customHeight="1" x14ac:dyDescent="0.25">
      <c r="B80" s="282"/>
      <c r="C80" s="391"/>
      <c r="D80" s="391"/>
      <c r="E80" s="391"/>
      <c r="F80" s="391"/>
      <c r="G80" s="391"/>
      <c r="H80" s="391"/>
      <c r="I80" s="324"/>
    </row>
    <row r="81" spans="2:9" ht="9.75" hidden="1" customHeight="1" x14ac:dyDescent="0.25">
      <c r="B81" s="282"/>
      <c r="C81" s="391"/>
      <c r="D81" s="391"/>
      <c r="E81" s="391"/>
      <c r="F81" s="391"/>
      <c r="G81" s="391"/>
      <c r="H81" s="391"/>
      <c r="I81" s="324"/>
    </row>
    <row r="82" spans="2:9" ht="9.75" hidden="1" customHeight="1" x14ac:dyDescent="0.25">
      <c r="B82" s="282"/>
      <c r="C82" s="521"/>
      <c r="D82" s="521"/>
      <c r="E82" s="521"/>
      <c r="F82" s="521"/>
      <c r="G82" s="521"/>
      <c r="H82" s="521"/>
      <c r="I82" s="326"/>
    </row>
    <row r="83" spans="2:9" ht="9.75" hidden="1" customHeight="1" x14ac:dyDescent="0.25">
      <c r="B83" s="11"/>
      <c r="C83" s="521"/>
      <c r="D83" s="521"/>
      <c r="E83" s="521"/>
      <c r="F83" s="521"/>
      <c r="G83" s="521"/>
      <c r="H83" s="521"/>
      <c r="I83" s="326"/>
    </row>
    <row r="84" spans="2:9" ht="9.75" hidden="1" customHeight="1" x14ac:dyDescent="0.25">
      <c r="B84" s="11"/>
      <c r="C84" s="522"/>
      <c r="D84" s="522"/>
      <c r="E84" s="522"/>
      <c r="F84" s="522"/>
      <c r="G84" s="522"/>
      <c r="H84" s="522"/>
      <c r="I84" s="327"/>
    </row>
    <row r="85" spans="2:9" ht="9.75" hidden="1" customHeight="1" x14ac:dyDescent="0.25">
      <c r="B85" s="11"/>
      <c r="C85" s="522"/>
      <c r="D85" s="522"/>
      <c r="E85" s="522"/>
      <c r="F85" s="522"/>
      <c r="G85" s="522"/>
      <c r="H85" s="522"/>
      <c r="I85" s="327"/>
    </row>
    <row r="86" spans="2:9" ht="9.75" hidden="1" customHeight="1" x14ac:dyDescent="0.25">
      <c r="B86" s="282"/>
      <c r="C86" s="521"/>
      <c r="D86" s="521"/>
      <c r="E86" s="521"/>
      <c r="F86" s="521"/>
      <c r="G86" s="521"/>
      <c r="H86" s="521"/>
      <c r="I86" s="326"/>
    </row>
    <row r="87" spans="2:9" ht="9.75" hidden="1" customHeight="1" x14ac:dyDescent="0.25">
      <c r="B87" s="282"/>
      <c r="C87" s="521"/>
      <c r="D87" s="521"/>
      <c r="E87" s="521"/>
      <c r="F87" s="521"/>
      <c r="G87" s="521"/>
      <c r="H87" s="521"/>
      <c r="I87" s="326"/>
    </row>
    <row r="88" spans="2:9" ht="9.75" hidden="1" customHeight="1" x14ac:dyDescent="0.25">
      <c r="B88" s="282"/>
      <c r="C88" s="391"/>
      <c r="D88" s="391"/>
      <c r="E88" s="391"/>
      <c r="F88" s="391"/>
      <c r="G88" s="391"/>
      <c r="H88" s="391"/>
      <c r="I88" s="324"/>
    </row>
    <row r="89" spans="2:9" ht="9.75" hidden="1" customHeight="1" x14ac:dyDescent="0.25">
      <c r="B89" s="282"/>
      <c r="C89" s="391"/>
      <c r="D89" s="391"/>
      <c r="E89" s="391"/>
      <c r="F89" s="391"/>
      <c r="G89" s="391"/>
      <c r="H89" s="391"/>
      <c r="I89" s="324"/>
    </row>
    <row r="90" spans="2:9" ht="9.75" hidden="1" customHeight="1" x14ac:dyDescent="0.25">
      <c r="B90" s="282"/>
      <c r="C90" s="391"/>
      <c r="D90" s="391"/>
      <c r="E90" s="391"/>
      <c r="F90" s="391"/>
      <c r="G90" s="391"/>
      <c r="H90" s="391"/>
      <c r="I90" s="324"/>
    </row>
    <row r="91" spans="2:9" ht="9.75" hidden="1" customHeight="1" x14ac:dyDescent="0.25">
      <c r="B91" s="282"/>
      <c r="C91" s="521"/>
      <c r="D91" s="521"/>
      <c r="E91" s="521"/>
      <c r="F91" s="521"/>
      <c r="G91" s="521"/>
      <c r="H91" s="521"/>
      <c r="I91" s="326"/>
    </row>
    <row r="92" spans="2:9" ht="9.75" hidden="1" customHeight="1" x14ac:dyDescent="0.25">
      <c r="B92" s="11"/>
      <c r="C92" s="521"/>
      <c r="D92" s="521"/>
      <c r="E92" s="521"/>
      <c r="F92" s="521"/>
      <c r="G92" s="521"/>
      <c r="H92" s="521"/>
      <c r="I92" s="326"/>
    </row>
    <row r="93" spans="2:9" ht="9.75" hidden="1" customHeight="1" x14ac:dyDescent="0.25">
      <c r="B93" s="11"/>
      <c r="C93" s="522"/>
      <c r="D93" s="522"/>
      <c r="E93" s="522"/>
      <c r="F93" s="522"/>
      <c r="G93" s="522"/>
      <c r="H93" s="522"/>
      <c r="I93" s="327"/>
    </row>
    <row r="94" spans="2:9" ht="9.75" hidden="1" customHeight="1" x14ac:dyDescent="0.25">
      <c r="B94" s="11"/>
      <c r="C94" s="522"/>
      <c r="D94" s="522"/>
      <c r="E94" s="522"/>
      <c r="F94" s="522"/>
      <c r="G94" s="522"/>
      <c r="H94" s="522"/>
      <c r="I94" s="327"/>
    </row>
    <row r="95" spans="2:9" ht="9.75" hidden="1" customHeight="1" x14ac:dyDescent="0.25">
      <c r="B95" s="282"/>
      <c r="C95" s="521"/>
      <c r="D95" s="521"/>
      <c r="E95" s="521"/>
      <c r="F95" s="521"/>
      <c r="G95" s="521"/>
      <c r="H95" s="521"/>
      <c r="I95" s="326"/>
    </row>
    <row r="96" spans="2:9" ht="9.75" hidden="1" customHeight="1" x14ac:dyDescent="0.25">
      <c r="B96" s="282"/>
      <c r="C96" s="521"/>
      <c r="D96" s="521"/>
      <c r="E96" s="521"/>
      <c r="F96" s="521"/>
      <c r="G96" s="521"/>
      <c r="H96" s="521"/>
      <c r="I96" s="326"/>
    </row>
    <row r="97" spans="2:9" ht="9.75" hidden="1" customHeight="1" x14ac:dyDescent="0.25">
      <c r="B97" s="282"/>
      <c r="C97" s="391"/>
      <c r="D97" s="391"/>
      <c r="E97" s="391"/>
      <c r="F97" s="391"/>
      <c r="G97" s="391"/>
      <c r="H97" s="391"/>
      <c r="I97" s="324"/>
    </row>
    <row r="98" spans="2:9" ht="9.75" hidden="1" customHeight="1" x14ac:dyDescent="0.25">
      <c r="B98" s="282"/>
      <c r="C98" s="391"/>
      <c r="D98" s="391"/>
      <c r="E98" s="391"/>
      <c r="F98" s="391"/>
      <c r="G98" s="391"/>
      <c r="H98" s="391"/>
      <c r="I98" s="324"/>
    </row>
    <row r="99" spans="2:9" ht="9.75" hidden="1" customHeight="1" x14ac:dyDescent="0.25">
      <c r="B99" s="282"/>
      <c r="C99" s="391"/>
      <c r="D99" s="391"/>
      <c r="E99" s="391"/>
      <c r="F99" s="391"/>
      <c r="G99" s="391"/>
      <c r="H99" s="391"/>
      <c r="I99" s="324"/>
    </row>
    <row r="100" spans="2:9" ht="9.75" hidden="1" customHeight="1" x14ac:dyDescent="0.25">
      <c r="B100" s="282"/>
      <c r="C100" s="521"/>
      <c r="D100" s="521"/>
      <c r="E100" s="521"/>
      <c r="F100" s="521"/>
      <c r="G100" s="521"/>
      <c r="H100" s="521"/>
      <c r="I100" s="326"/>
    </row>
    <row r="101" spans="2:9" ht="9.75" hidden="1" customHeight="1" x14ac:dyDescent="0.25">
      <c r="B101" s="11"/>
      <c r="C101" s="521"/>
      <c r="D101" s="521"/>
      <c r="E101" s="521"/>
      <c r="F101" s="521"/>
      <c r="G101" s="521"/>
      <c r="H101" s="521"/>
      <c r="I101" s="326"/>
    </row>
    <row r="102" spans="2:9" ht="9.75" hidden="1" customHeight="1" x14ac:dyDescent="0.25">
      <c r="B102" s="11"/>
      <c r="C102" s="522"/>
      <c r="D102" s="522"/>
      <c r="E102" s="522"/>
      <c r="F102" s="522"/>
      <c r="G102" s="522"/>
      <c r="H102" s="522"/>
      <c r="I102" s="327"/>
    </row>
    <row r="103" spans="2:9" ht="9.75" hidden="1" customHeight="1" x14ac:dyDescent="0.25">
      <c r="B103" s="282"/>
      <c r="C103" s="522"/>
      <c r="D103" s="522"/>
      <c r="E103" s="522"/>
      <c r="F103" s="522"/>
      <c r="G103" s="522"/>
      <c r="H103" s="522"/>
      <c r="I103" s="327"/>
    </row>
    <row r="104" spans="2:9" ht="9.75" hidden="1" customHeight="1" x14ac:dyDescent="0.25">
      <c r="B104" s="282"/>
      <c r="C104" s="521"/>
      <c r="D104" s="521"/>
      <c r="E104" s="521"/>
      <c r="F104" s="521"/>
      <c r="G104" s="521"/>
      <c r="H104" s="521"/>
      <c r="I104" s="326"/>
    </row>
    <row r="105" spans="2:9" ht="9.75" hidden="1" customHeight="1" x14ac:dyDescent="0.25">
      <c r="B105" s="282"/>
      <c r="C105" s="521"/>
      <c r="D105" s="521"/>
      <c r="E105" s="521"/>
      <c r="F105" s="521"/>
      <c r="G105" s="521"/>
      <c r="H105" s="521"/>
      <c r="I105" s="326"/>
    </row>
    <row r="106" spans="2:9" ht="9.75" hidden="1" customHeight="1" x14ac:dyDescent="0.25">
      <c r="B106" s="11"/>
      <c r="C106" s="391"/>
      <c r="D106" s="391"/>
      <c r="E106" s="391"/>
      <c r="F106" s="391"/>
      <c r="G106" s="391"/>
      <c r="H106" s="391"/>
      <c r="I106" s="324"/>
    </row>
    <row r="107" spans="2:9" ht="9.75" hidden="1" customHeight="1" x14ac:dyDescent="0.25">
      <c r="B107" s="11"/>
      <c r="C107" s="391"/>
      <c r="D107" s="391"/>
      <c r="E107" s="391"/>
      <c r="F107" s="391"/>
      <c r="G107" s="391"/>
      <c r="H107" s="391"/>
      <c r="I107" s="324"/>
    </row>
    <row r="108" spans="2:9" ht="9.75" hidden="1" customHeight="1" x14ac:dyDescent="0.25">
      <c r="B108" s="282"/>
      <c r="C108" s="391"/>
      <c r="D108" s="391"/>
      <c r="E108" s="391"/>
      <c r="F108" s="391"/>
      <c r="G108" s="391"/>
      <c r="H108" s="391"/>
      <c r="I108" s="324"/>
    </row>
    <row r="109" spans="2:9" ht="9.75" hidden="1" customHeight="1" x14ac:dyDescent="0.25">
      <c r="B109" s="282"/>
      <c r="C109" s="521"/>
      <c r="D109" s="521"/>
      <c r="E109" s="521"/>
      <c r="F109" s="521"/>
      <c r="G109" s="521"/>
      <c r="H109" s="521"/>
      <c r="I109" s="326"/>
    </row>
    <row r="110" spans="2:9" ht="9.75" hidden="1" customHeight="1" x14ac:dyDescent="0.25">
      <c r="B110" s="282"/>
      <c r="C110" s="521"/>
      <c r="D110" s="521"/>
      <c r="E110" s="521"/>
      <c r="F110" s="521"/>
      <c r="G110" s="521"/>
      <c r="H110" s="521"/>
      <c r="I110" s="326"/>
    </row>
    <row r="111" spans="2:9" ht="9.75" hidden="1" customHeight="1" x14ac:dyDescent="0.25">
      <c r="B111" s="11"/>
      <c r="C111" s="522"/>
      <c r="D111" s="522"/>
      <c r="E111" s="522"/>
      <c r="F111" s="522"/>
      <c r="G111" s="522"/>
      <c r="H111" s="522"/>
      <c r="I111" s="327"/>
    </row>
    <row r="112" spans="2:9" ht="9.75" hidden="1" customHeight="1" x14ac:dyDescent="0.25">
      <c r="B112" s="11"/>
      <c r="C112" s="522"/>
      <c r="D112" s="522"/>
      <c r="E112" s="522"/>
      <c r="F112" s="522"/>
      <c r="G112" s="522"/>
      <c r="H112" s="522"/>
      <c r="I112" s="327"/>
    </row>
    <row r="113" spans="2:9" ht="9.75" hidden="1" customHeight="1" x14ac:dyDescent="0.25">
      <c r="B113" s="282"/>
      <c r="C113" s="521"/>
      <c r="D113" s="521"/>
      <c r="E113" s="521"/>
      <c r="F113" s="521"/>
      <c r="G113" s="521"/>
      <c r="H113" s="521"/>
      <c r="I113" s="326"/>
    </row>
    <row r="114" spans="2:9" ht="9.75" hidden="1" customHeight="1" x14ac:dyDescent="0.25">
      <c r="B114" s="282"/>
      <c r="C114" s="521"/>
      <c r="D114" s="521"/>
      <c r="E114" s="521"/>
      <c r="F114" s="521"/>
      <c r="G114" s="521"/>
      <c r="H114" s="521"/>
      <c r="I114" s="326"/>
    </row>
    <row r="115" spans="2:9" ht="9.75" hidden="1" customHeight="1" x14ac:dyDescent="0.25">
      <c r="B115" s="282"/>
      <c r="C115" s="391"/>
      <c r="D115" s="391"/>
      <c r="E115" s="391"/>
      <c r="F115" s="391"/>
      <c r="G115" s="391"/>
      <c r="H115" s="391"/>
      <c r="I115" s="324"/>
    </row>
    <row r="116" spans="2:9" ht="9.75" hidden="1" customHeight="1" x14ac:dyDescent="0.25">
      <c r="B116" s="11"/>
      <c r="C116" s="391"/>
      <c r="D116" s="391"/>
      <c r="E116" s="391"/>
      <c r="F116" s="391"/>
      <c r="G116" s="391"/>
      <c r="H116" s="391"/>
      <c r="I116" s="324"/>
    </row>
    <row r="117" spans="2:9" ht="9.75" hidden="1" customHeight="1" x14ac:dyDescent="0.25">
      <c r="B117" s="11"/>
      <c r="C117" s="391"/>
      <c r="D117" s="391"/>
      <c r="E117" s="391"/>
      <c r="F117" s="391"/>
      <c r="G117" s="391"/>
      <c r="H117" s="391"/>
      <c r="I117" s="324"/>
    </row>
    <row r="118" spans="2:9" ht="9.75" hidden="1" customHeight="1" x14ac:dyDescent="0.25">
      <c r="B118" s="282"/>
      <c r="C118" s="521"/>
      <c r="D118" s="521"/>
      <c r="E118" s="521"/>
      <c r="F118" s="521"/>
      <c r="G118" s="521"/>
      <c r="H118" s="521"/>
      <c r="I118" s="326"/>
    </row>
    <row r="119" spans="2:9" ht="9.75" hidden="1" customHeight="1" x14ac:dyDescent="0.25">
      <c r="B119" s="282"/>
      <c r="C119" s="521"/>
      <c r="D119" s="521"/>
      <c r="E119" s="521"/>
      <c r="F119" s="521"/>
      <c r="G119" s="521"/>
      <c r="H119" s="521"/>
      <c r="I119" s="326"/>
    </row>
    <row r="120" spans="2:9" ht="9.75" hidden="1" customHeight="1" x14ac:dyDescent="0.25">
      <c r="B120" s="282"/>
      <c r="C120" s="522"/>
      <c r="D120" s="522"/>
      <c r="E120" s="522"/>
      <c r="F120" s="522"/>
      <c r="G120" s="522"/>
      <c r="H120" s="522"/>
      <c r="I120" s="327"/>
    </row>
    <row r="121" spans="2:9" ht="9.75" hidden="1" customHeight="1" x14ac:dyDescent="0.25">
      <c r="B121" s="11"/>
      <c r="C121" s="522"/>
      <c r="D121" s="522"/>
      <c r="E121" s="522"/>
      <c r="F121" s="522"/>
      <c r="G121" s="522"/>
      <c r="H121" s="522"/>
      <c r="I121" s="327"/>
    </row>
    <row r="122" spans="2:9" ht="9.75" hidden="1" customHeight="1" x14ac:dyDescent="0.25">
      <c r="B122" s="11"/>
      <c r="C122" s="521"/>
      <c r="D122" s="521"/>
      <c r="E122" s="521"/>
      <c r="F122" s="521"/>
      <c r="G122" s="521"/>
      <c r="H122" s="521"/>
      <c r="I122" s="326"/>
    </row>
    <row r="123" spans="2:9" ht="9.75" hidden="1" customHeight="1" x14ac:dyDescent="0.25">
      <c r="B123" s="282"/>
      <c r="C123" s="521"/>
      <c r="D123" s="521"/>
      <c r="E123" s="521"/>
      <c r="F123" s="521"/>
      <c r="G123" s="521"/>
      <c r="H123" s="521"/>
      <c r="I123" s="326"/>
    </row>
    <row r="124" spans="2:9" ht="9.75" hidden="1" customHeight="1" x14ac:dyDescent="0.25">
      <c r="B124" s="282"/>
      <c r="C124" s="391"/>
      <c r="D124" s="391"/>
      <c r="E124" s="391"/>
      <c r="F124" s="391"/>
      <c r="G124" s="391"/>
      <c r="H124" s="391"/>
      <c r="I124" s="324"/>
    </row>
    <row r="125" spans="2:9" ht="9.75" hidden="1" customHeight="1" x14ac:dyDescent="0.25">
      <c r="B125" s="282"/>
      <c r="C125" s="391"/>
      <c r="D125" s="391"/>
      <c r="E125" s="391"/>
      <c r="F125" s="391"/>
      <c r="G125" s="391"/>
      <c r="H125" s="391"/>
      <c r="I125" s="324"/>
    </row>
    <row r="126" spans="2:9" ht="9.75" hidden="1" customHeight="1" x14ac:dyDescent="0.25">
      <c r="B126" s="11"/>
      <c r="C126" s="391"/>
      <c r="D126" s="391"/>
      <c r="E126" s="391"/>
      <c r="F126" s="391"/>
      <c r="G126" s="391"/>
      <c r="H126" s="391"/>
      <c r="I126" s="324"/>
    </row>
    <row r="127" spans="2:9" ht="9.75" hidden="1" customHeight="1" x14ac:dyDescent="0.25">
      <c r="B127" s="11"/>
      <c r="C127" s="521"/>
      <c r="D127" s="521"/>
      <c r="E127" s="521"/>
      <c r="F127" s="521"/>
      <c r="G127" s="521"/>
      <c r="H127" s="521"/>
      <c r="I127" s="326"/>
    </row>
    <row r="128" spans="2:9" ht="9.75" hidden="1" customHeight="1" x14ac:dyDescent="0.25">
      <c r="B128" s="282"/>
      <c r="C128" s="521"/>
      <c r="D128" s="521"/>
      <c r="E128" s="521"/>
      <c r="F128" s="521"/>
      <c r="G128" s="521"/>
      <c r="H128" s="521"/>
      <c r="I128" s="326"/>
    </row>
    <row r="129" spans="2:9" ht="9.75" hidden="1" customHeight="1" x14ac:dyDescent="0.25">
      <c r="B129" s="282"/>
      <c r="C129" s="522"/>
      <c r="D129" s="522"/>
      <c r="E129" s="522"/>
      <c r="F129" s="522"/>
      <c r="G129" s="522"/>
      <c r="H129" s="522"/>
      <c r="I129" s="327"/>
    </row>
    <row r="130" spans="2:9" ht="9.75" hidden="1" customHeight="1" x14ac:dyDescent="0.25">
      <c r="B130" s="282"/>
      <c r="C130" s="522"/>
      <c r="D130" s="522"/>
      <c r="E130" s="522"/>
      <c r="F130" s="522"/>
      <c r="G130" s="522"/>
      <c r="H130" s="522"/>
      <c r="I130" s="327"/>
    </row>
    <row r="131" spans="2:9" ht="9.75" hidden="1" customHeight="1" x14ac:dyDescent="0.25">
      <c r="B131" s="11"/>
      <c r="C131" s="521"/>
      <c r="D131" s="521"/>
      <c r="E131" s="521"/>
      <c r="F131" s="521"/>
      <c r="G131" s="521"/>
      <c r="H131" s="521"/>
      <c r="I131" s="326"/>
    </row>
    <row r="132" spans="2:9" ht="9.75" hidden="1" customHeight="1" x14ac:dyDescent="0.25">
      <c r="B132" s="11"/>
      <c r="C132" s="521"/>
      <c r="D132" s="521"/>
      <c r="E132" s="521"/>
      <c r="F132" s="521"/>
      <c r="G132" s="521"/>
      <c r="H132" s="521"/>
      <c r="I132" s="326"/>
    </row>
    <row r="133" spans="2:9" ht="9.75" hidden="1" customHeight="1" x14ac:dyDescent="0.25">
      <c r="B133" s="282"/>
      <c r="C133" s="391"/>
      <c r="D133" s="391"/>
      <c r="E133" s="391"/>
      <c r="F133" s="391"/>
      <c r="G133" s="391"/>
      <c r="H133" s="391"/>
      <c r="I133" s="324"/>
    </row>
    <row r="134" spans="2:9" ht="9.75" hidden="1" customHeight="1" x14ac:dyDescent="0.25">
      <c r="B134" s="282"/>
      <c r="C134" s="391"/>
      <c r="D134" s="391"/>
      <c r="E134" s="391"/>
      <c r="F134" s="391"/>
      <c r="G134" s="391"/>
      <c r="H134" s="391"/>
      <c r="I134" s="324"/>
    </row>
    <row r="135" spans="2:9" ht="9.75" hidden="1" customHeight="1" x14ac:dyDescent="0.25">
      <c r="B135" s="282"/>
      <c r="C135" s="391"/>
      <c r="D135" s="391"/>
      <c r="E135" s="391"/>
      <c r="F135" s="391"/>
      <c r="G135" s="391"/>
      <c r="H135" s="391"/>
      <c r="I135" s="324"/>
    </row>
    <row r="136" spans="2:9" ht="9.75" hidden="1" customHeight="1" x14ac:dyDescent="0.25">
      <c r="B136" s="11"/>
      <c r="C136" s="521"/>
      <c r="D136" s="521"/>
      <c r="E136" s="521"/>
      <c r="F136" s="521"/>
      <c r="G136" s="521"/>
      <c r="H136" s="521"/>
      <c r="I136" s="326"/>
    </row>
    <row r="137" spans="2:9" ht="9.75" hidden="1" customHeight="1" x14ac:dyDescent="0.25">
      <c r="B137" s="11"/>
      <c r="C137" s="521"/>
      <c r="D137" s="521"/>
      <c r="E137" s="521"/>
      <c r="F137" s="521"/>
      <c r="G137" s="521"/>
      <c r="H137" s="521"/>
      <c r="I137" s="326"/>
    </row>
    <row r="138" spans="2:9" ht="9.75" hidden="1" customHeight="1" x14ac:dyDescent="0.25">
      <c r="B138" s="282"/>
      <c r="C138" s="522"/>
      <c r="D138" s="522"/>
      <c r="E138" s="522"/>
      <c r="F138" s="522"/>
      <c r="G138" s="522"/>
      <c r="H138" s="522"/>
      <c r="I138" s="327"/>
    </row>
    <row r="139" spans="2:9" ht="9.75" hidden="1" customHeight="1" x14ac:dyDescent="0.25">
      <c r="B139" s="282"/>
      <c r="C139" s="522"/>
      <c r="D139" s="522"/>
      <c r="E139" s="522"/>
      <c r="F139" s="522"/>
      <c r="G139" s="522"/>
      <c r="H139" s="522"/>
      <c r="I139" s="327"/>
    </row>
    <row r="140" spans="2:9" ht="9.75" hidden="1" customHeight="1" x14ac:dyDescent="0.25">
      <c r="B140" s="282"/>
      <c r="C140" s="521"/>
      <c r="D140" s="521"/>
      <c r="E140" s="521"/>
      <c r="F140" s="521"/>
      <c r="G140" s="521"/>
      <c r="H140" s="521"/>
      <c r="I140" s="326"/>
    </row>
    <row r="141" spans="2:9" ht="9.75" hidden="1" customHeight="1" x14ac:dyDescent="0.25">
      <c r="B141" s="282"/>
      <c r="C141" s="521"/>
      <c r="D141" s="521"/>
      <c r="E141" s="521"/>
      <c r="F141" s="521"/>
      <c r="G141" s="521"/>
      <c r="H141" s="521"/>
      <c r="I141" s="326"/>
    </row>
  </sheetData>
  <autoFilter ref="B5:B44" xr:uid="{6360ECC8-C7A7-4E96-8AA7-DC3151CF56F4}"/>
  <mergeCells count="114">
    <mergeCell ref="C140:H141"/>
    <mergeCell ref="C127:H128"/>
    <mergeCell ref="C129:H130"/>
    <mergeCell ref="C131:H132"/>
    <mergeCell ref="C133:H135"/>
    <mergeCell ref="C136:H137"/>
    <mergeCell ref="C138:H139"/>
    <mergeCell ref="C113:H114"/>
    <mergeCell ref="C115:H117"/>
    <mergeCell ref="C118:H119"/>
    <mergeCell ref="C120:H121"/>
    <mergeCell ref="C122:H123"/>
    <mergeCell ref="C124:H126"/>
    <mergeCell ref="C100:H101"/>
    <mergeCell ref="C102:H103"/>
    <mergeCell ref="C104:H105"/>
    <mergeCell ref="C106:H108"/>
    <mergeCell ref="C109:H110"/>
    <mergeCell ref="C111:H112"/>
    <mergeCell ref="C86:H87"/>
    <mergeCell ref="C88:H90"/>
    <mergeCell ref="C91:H92"/>
    <mergeCell ref="C93:H94"/>
    <mergeCell ref="C95:H96"/>
    <mergeCell ref="C97:H99"/>
    <mergeCell ref="C73:H74"/>
    <mergeCell ref="C75:H76"/>
    <mergeCell ref="C77:H78"/>
    <mergeCell ref="C79:H81"/>
    <mergeCell ref="C82:H83"/>
    <mergeCell ref="C84:H85"/>
    <mergeCell ref="C64:H64"/>
    <mergeCell ref="C65:H65"/>
    <mergeCell ref="C66:H66"/>
    <mergeCell ref="C67:H67"/>
    <mergeCell ref="C68:H69"/>
    <mergeCell ref="C70:H72"/>
    <mergeCell ref="C58:H58"/>
    <mergeCell ref="C59:H59"/>
    <mergeCell ref="C60:H60"/>
    <mergeCell ref="C61:H61"/>
    <mergeCell ref="C62:H62"/>
    <mergeCell ref="C63:H63"/>
    <mergeCell ref="C52:H52"/>
    <mergeCell ref="C53:H53"/>
    <mergeCell ref="C54:H54"/>
    <mergeCell ref="C55:H55"/>
    <mergeCell ref="C56:H56"/>
    <mergeCell ref="C57:H57"/>
    <mergeCell ref="C46:H46"/>
    <mergeCell ref="C47:H47"/>
    <mergeCell ref="C48:H48"/>
    <mergeCell ref="C49:H49"/>
    <mergeCell ref="C50:H50"/>
    <mergeCell ref="C51:H51"/>
    <mergeCell ref="B42:B43"/>
    <mergeCell ref="C42:H42"/>
    <mergeCell ref="I42:I43"/>
    <mergeCell ref="C43:H43"/>
    <mergeCell ref="C44:H44"/>
    <mergeCell ref="C45:H45"/>
    <mergeCell ref="C38:H38"/>
    <mergeCell ref="N38:O40"/>
    <mergeCell ref="C39:H39"/>
    <mergeCell ref="C40:H40"/>
    <mergeCell ref="C41:H41"/>
    <mergeCell ref="N41:O42"/>
    <mergeCell ref="C34:H34"/>
    <mergeCell ref="C35:H35"/>
    <mergeCell ref="C36:H36"/>
    <mergeCell ref="K36:K37"/>
    <mergeCell ref="N36:O37"/>
    <mergeCell ref="C37:H37"/>
    <mergeCell ref="C29:H29"/>
    <mergeCell ref="C30:H30"/>
    <mergeCell ref="N30:O33"/>
    <mergeCell ref="C31:H31"/>
    <mergeCell ref="C32:H32"/>
    <mergeCell ref="C33:H33"/>
    <mergeCell ref="C24:H24"/>
    <mergeCell ref="C25:H25"/>
    <mergeCell ref="N25:O26"/>
    <mergeCell ref="C26:H26"/>
    <mergeCell ref="C27:H27"/>
    <mergeCell ref="C28:H28"/>
    <mergeCell ref="N28:O28"/>
    <mergeCell ref="C18:H18"/>
    <mergeCell ref="C19:H19"/>
    <mergeCell ref="C20:H20"/>
    <mergeCell ref="C21:H21"/>
    <mergeCell ref="C22:H22"/>
    <mergeCell ref="C23:H23"/>
    <mergeCell ref="C16:H16"/>
    <mergeCell ref="K16:L16"/>
    <mergeCell ref="N16:O16"/>
    <mergeCell ref="C17:H17"/>
    <mergeCell ref="K17:L17"/>
    <mergeCell ref="N17:O17"/>
    <mergeCell ref="K2:O2"/>
    <mergeCell ref="B3:I3"/>
    <mergeCell ref="C5:H5"/>
    <mergeCell ref="C6:H6"/>
    <mergeCell ref="C7:H7"/>
    <mergeCell ref="C14:H14"/>
    <mergeCell ref="K14:L14"/>
    <mergeCell ref="N13:O14"/>
    <mergeCell ref="C15:H15"/>
    <mergeCell ref="N15:O15"/>
    <mergeCell ref="C8:H8"/>
    <mergeCell ref="C9:H9"/>
    <mergeCell ref="C10:H10"/>
    <mergeCell ref="C11:H11"/>
    <mergeCell ref="C12:H12"/>
    <mergeCell ref="C13:H13"/>
  </mergeCells>
  <dataValidations count="1">
    <dataValidation allowBlank="1" sqref="K36:L36 N41 N36 N38" xr:uid="{2855218F-D390-4FB8-8E42-D0F14BEF264F}"/>
  </dataValidations>
  <hyperlinks>
    <hyperlink ref="C31:H31" r:id="rId1" location="rule.7011.0070.1a" display="Control equipment specifically listed in part Minn. R. 7011.0070, subpart 1a, Table A." xr:uid="{6B2079A0-8B6C-4B27-99E7-FD1712664F96}"/>
    <hyperlink ref="C34:H34" r:id="rId2" display="Air toxics that are not HAPs and are included in the Minnesota Air Toxics Reporting List pursuant to Minn. R. 7019.3110." xr:uid="{6D1C3700-FFF2-4B0E-9175-DC1C872C5DB3}"/>
    <hyperlink ref="I12" r:id="rId3" xr:uid="{4678F4AD-E642-4E82-A2DF-409C0A70657A}"/>
    <hyperlink ref="C7:H7" r:id="rId4" display="Air pollutants, except for criteria air pollutants, known or suspected to cause cancer or other serious health effects or adverse environmental and ecological effects. Air toxics includes the pollutants listed under Minn. R. 7019.3110, subp. 2. " xr:uid="{C5D23663-74D3-4B0B-B3F9-13F2C2964EE6}"/>
    <hyperlink ref="I30" r:id="rId5" location="rule.7011.0060.3e" xr:uid="{6EE9B89E-E6B1-403F-866A-301B20503B43}"/>
    <hyperlink ref="C12:H12" location="Hood" display="A hood that also meets all requirements of Minn. R. 7011.0072. " xr:uid="{9C13F52F-2407-403B-9FA2-8D0BE175FCA2}"/>
    <hyperlink ref="C33:H33" location="Hood" display="A hood that also meets all requirements of Minn. R. 7011.0072. " xr:uid="{78365108-AF82-4FA9-8227-37A3F0D59E78}"/>
    <hyperlink ref="I33" r:id="rId6" xr:uid="{5DE7B20B-8179-4330-B98E-B68190A9B6FB}"/>
    <hyperlink ref="I41" r:id="rId7" location="rule.7011.0060.5" xr:uid="{1FAAD477-FF61-49B6-B2A4-D1F0F6A06595}"/>
    <hyperlink ref="I31" r:id="rId8" location="rule.7011.0070.1" xr:uid="{2DE05DBE-808C-4424-A572-19324216A872}"/>
    <hyperlink ref="I44" r:id="rId9" location="rule.7005.0100.45" xr:uid="{42CE3F1C-267F-4C02-82E8-E685210D437D}"/>
    <hyperlink ref="C44:H44" location="Federally_exempt_compounds" display="Any compound of carbon, excluding carbon monoxide, carbon dioxide, carbonic acid, metallic carbides or carbonates, and ammonium carbonate, which participates in atmospheric photochemical reactions (creation of ground-level ozone). This does not include  federally exempt compounds." xr:uid="{7D133C9F-3CBA-4A73-AE3B-98250FA277C3}"/>
    <hyperlink ref="K4" location="Transfer_efficiency" display="Transfer efficiencies" xr:uid="{1AAE9B7E-878A-4765-B8A1-E16280AF1279}"/>
    <hyperlink ref="I28" r:id="rId10" location="rule.7007.0100.12a" xr:uid="{1064D3E5-3202-4510-9E8A-1680C7AC7BA9}"/>
    <hyperlink ref="K6" location="Air_atomization" display="Air atomization " xr:uid="{CE7F1657-3687-4185-8DF4-5BCCD2F12D8D}"/>
    <hyperlink ref="K7" location="Airless" display="Airless " xr:uid="{EAD27A91-A15B-4AF6-81F2-41D0BB67B35D}"/>
    <hyperlink ref="K8" location="Electrostatic_air_atomization" display="Electrostatic/air atomization " xr:uid="{AB8842CE-610E-4260-903C-BB1D6A4F8635}"/>
    <hyperlink ref="N7" location="Total_enclosure" display="Wall or panel filter (total enclosure)" xr:uid="{82E343A0-708A-4FA1-90DC-2B5165B43757}"/>
    <hyperlink ref="N8" location="Certified_hood" display="Wall or panel filter (certified hood)" xr:uid="{C255DD4A-5B3C-431F-BA57-EFF202E68D95}"/>
    <hyperlink ref="I9" r:id="rId11" location="rule.7007.1130.3a" display="Minn. R. 7007.1130, subp. 3a(F)" xr:uid="{CB18DBF6-3CB2-44A9-A035-87820C9AF764}"/>
    <hyperlink ref="I32" r:id="rId12" location="rule.7007.0100.21b" xr:uid="{94718F57-F477-4DD6-BD6A-1F0BFF7562BC}"/>
    <hyperlink ref="I11" r:id="rId13" location="rule.7011.0060.2" display="Minn. R. 7011.0060, subp. 2." xr:uid="{A16129F5-1FA3-47A9-BBED-B2B342C9A986}"/>
    <hyperlink ref="I14" r:id="rId14" location="rule.7011.0060.3" display="Minn. R. 7011.0060, subp. 3." xr:uid="{663D05CB-E7B5-49A5-BC32-6DD945DCC3A7}"/>
    <hyperlink ref="I16" r:id="rId15" location="rule.7011.0060.3b" xr:uid="{DB2FC398-E07E-4789-A5BF-F8A3CD3B993F}"/>
    <hyperlink ref="I18" r:id="rId16" location="rule.7019.3110.3" display=" Minn. R. 7019.3110, subp. 3." xr:uid="{F8875FF0-1922-496D-AA73-FF7816228779}"/>
    <hyperlink ref="K9" location="Electrostatic_airless" display="Electrostatic/airless " xr:uid="{6036A71E-A563-4C59-B7F0-F999357DACE8}"/>
    <hyperlink ref="K10" location="High_Volume_Low_Pressure__HVLP" display="HVLP " xr:uid="{C607EA6E-7590-4E7F-B88D-54CB2F46A060}"/>
    <hyperlink ref="K11" location="Electrode_deposition" display="Electrode-deposition" xr:uid="{40DDF61D-AF9D-43AF-A57F-1A34FE2C8230}"/>
    <hyperlink ref="K12" location="Powder_coating" display="Powder " xr:uid="{01E8DD79-B0EA-4240-A309-49984C1D6414}"/>
    <hyperlink ref="K13" location="Hand_application__e.g.__brush__drip__roll__wipe" display="Hand application" xr:uid="{06A0B2BE-CB1D-4393-A20F-27345383F8C6}"/>
    <hyperlink ref="N9" location="Non_certified_hood" display="Wall or panel filter (non-certified hood)" xr:uid="{E9FDB221-7EF4-4E0B-ACE3-DFEEDE401D30}"/>
    <hyperlink ref="K14:L14" r:id="rId17" display="1MPCA air quality permit program, coating air emissions calculator (aq-f13-ecs02). " xr:uid="{795CD86C-169B-4680-BFA7-092B985A62A1}"/>
    <hyperlink ref="N4" location="Control_efficiency" display="Control efficiency" xr:uid="{C2014E87-D3CC-4563-AB15-DC466B45E30D}"/>
    <hyperlink ref="C9:H9" r:id="rId18" location="rule.7007.1130.3a.F" display="Option D registration permit holders with actual emissions below the emissions limits listed in Minn. R. 7007.1130, subp. 3a(F) may calculate their actual emissions on an annual basis. The calculations must be performed no later than April 1 of the following year. " xr:uid="{AD460691-F4D2-4F5D-B052-632B553B0635}"/>
    <hyperlink ref="C15:H15" location="Listed_control_equipment" display="Equipment used to eliminate, reduce, or control the release of  air pollutants into the ambient air, also see 'listed control equipment'." xr:uid="{93B1092E-CBDF-4FCB-AE70-E8FF40049B8E}"/>
    <hyperlink ref="C26:H26" r:id="rId19" location="rule.7005.0100.45" display="Organic compounds determined to have negligible photochemical reactivity, listed in Minn. R. 7005.0100, subp. 45. Some compounds are commonly used in coating operations such as, acetone. " xr:uid="{CF1A6AA0-43F3-4C83-8430-D8D264354960}"/>
    <hyperlink ref="I7" r:id="rId20" location="rule.7005.0100.2c" xr:uid="{469123CC-EA24-48A0-9734-480EC6ADCBED}"/>
    <hyperlink ref="I17" r:id="rId21" location="rule.7005.0100.8a" xr:uid="{3F942FE0-9425-4DAE-8CE9-A1D7DC44EC1B}"/>
    <hyperlink ref="I20" r:id="rId22" location="rule.7011.0060.3d" xr:uid="{11D3290D-B7BF-4B15-BE9D-1E41CAA90E79}"/>
    <hyperlink ref="I36" r:id="rId23" location="rule.7005.0100.31" xr:uid="{FCD673F5-6FC6-46B4-9668-7139CA33F2DA}"/>
    <hyperlink ref="I42:I43" r:id="rId24" location="rule.7008.0100.17" display="Minn. R. 7008.0100, subp. 17" xr:uid="{E3D704E0-5C55-4F5B-B7DC-E3C009EE4822}"/>
    <hyperlink ref="I45" r:id="rId25" location="rule.7008.0100.15" xr:uid="{79BCD795-FFF1-43AA-A99B-9B48B5DC9BFB}"/>
    <hyperlink ref="I15" r:id="rId26" location="rule.7005.0100.8" xr:uid="{B8844529-C0B9-4C16-B67A-C79FB9E01697}"/>
    <hyperlink ref="N15:O15" r:id="rId27" location="rule.7019.3020.9" display="3Emissions inventory reporting: use of control equipment and efficiency factors for air toxics, Minn. R. 7019.3020, Subp. 9 and 10." xr:uid="{9F3EDB46-F57C-487A-8621-EF67D2EE79CC}"/>
    <hyperlink ref="N13:O14" r:id="rId28" display="2MPCA listed control equipment and control equipment rule efficiencies, Minn. R. 7011.0070. To claim equipment control efficiencies you must follow the monitoring and recordkeeping requirements for the control equipment. " xr:uid="{15CE9720-7687-4E62-A8C6-88A11C657F54}"/>
  </hyperlinks>
  <pageMargins left="0.7" right="0.7" top="0.75" bottom="0.75" header="0.3" footer="0.3"/>
  <pageSetup orientation="landscape" verticalDpi="1200" r:id="rId29"/>
  <headerFooter>
    <oddFooter>&amp;L&amp;"-,Italic"&amp;8p-sbap5-22  &amp;C&amp;"-,Italic"&amp;8SBEAP Coating air emissions calculator
smallbizhelp.pca@state.mn.us
July 2026&amp;R&amp;"-,Italic"&amp;8Page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5165-5AE4-46EE-8CF2-1711A8B8A154}">
  <sheetPr codeName="Sheet7"/>
  <dimension ref="A1:F30"/>
  <sheetViews>
    <sheetView showGridLines="0" zoomScaleNormal="100" workbookViewId="0"/>
  </sheetViews>
  <sheetFormatPr defaultColWidth="0" defaultRowHeight="12.75" zeroHeight="1" x14ac:dyDescent="0.2"/>
  <cols>
    <col min="1" max="1" width="2.7109375" style="3" customWidth="1"/>
    <col min="2" max="2" width="32.28515625" style="3" bestFit="1" customWidth="1"/>
    <col min="3" max="3" width="3.7109375" style="3" customWidth="1"/>
    <col min="4" max="4" width="30.42578125" style="3" bestFit="1" customWidth="1"/>
    <col min="5" max="5" width="21.5703125" style="3" bestFit="1" customWidth="1"/>
    <col min="6" max="6" width="2.7109375" style="3" customWidth="1"/>
    <col min="7" max="16384" width="9.140625" style="3" hidden="1"/>
  </cols>
  <sheetData>
    <row r="1" spans="2:5" ht="12.75" customHeight="1" x14ac:dyDescent="0.2">
      <c r="E1" s="8" t="str">
        <f>Introduction!G5</f>
        <v>p-sbap5-22  • 7/23/26</v>
      </c>
    </row>
    <row r="2" spans="2:5" ht="19.5" thickBot="1" x14ac:dyDescent="0.25">
      <c r="B2" s="252" t="s">
        <v>385</v>
      </c>
      <c r="C2" s="318"/>
      <c r="D2" s="318"/>
      <c r="E2" s="318"/>
    </row>
    <row r="3" spans="2:5" x14ac:dyDescent="0.2"/>
    <row r="4" spans="2:5" ht="15.75" x14ac:dyDescent="0.25">
      <c r="B4" s="320" t="s">
        <v>386</v>
      </c>
      <c r="C4" s="35"/>
      <c r="D4" s="35"/>
      <c r="E4" s="35"/>
    </row>
    <row r="5" spans="2:5" ht="15" x14ac:dyDescent="0.25">
      <c r="B5" s="316" t="s">
        <v>387</v>
      </c>
      <c r="D5" s="316" t="s">
        <v>388</v>
      </c>
    </row>
    <row r="6" spans="2:5" x14ac:dyDescent="0.2">
      <c r="B6" s="3" t="s">
        <v>55</v>
      </c>
      <c r="D6" s="34" t="s">
        <v>66</v>
      </c>
      <c r="E6" s="317" t="s">
        <v>64</v>
      </c>
    </row>
    <row r="7" spans="2:5" x14ac:dyDescent="0.2">
      <c r="B7" s="3" t="s">
        <v>56</v>
      </c>
      <c r="D7" s="36" t="s">
        <v>392</v>
      </c>
      <c r="E7" s="37">
        <v>0.3</v>
      </c>
    </row>
    <row r="8" spans="2:5" x14ac:dyDescent="0.2">
      <c r="B8" s="3" t="s">
        <v>57</v>
      </c>
      <c r="D8" s="6" t="s">
        <v>393</v>
      </c>
      <c r="E8" s="38">
        <v>0.45</v>
      </c>
    </row>
    <row r="9" spans="2:5" x14ac:dyDescent="0.2">
      <c r="D9" s="6" t="s">
        <v>26</v>
      </c>
      <c r="E9" s="38">
        <v>0.7</v>
      </c>
    </row>
    <row r="10" spans="2:5" x14ac:dyDescent="0.2">
      <c r="B10" s="3" t="s">
        <v>58</v>
      </c>
      <c r="D10" s="6" t="s">
        <v>27</v>
      </c>
      <c r="E10" s="38">
        <v>0.75</v>
      </c>
    </row>
    <row r="11" spans="2:5" x14ac:dyDescent="0.2">
      <c r="B11" s="3" t="s">
        <v>61</v>
      </c>
      <c r="D11" s="6" t="s">
        <v>68</v>
      </c>
      <c r="E11" s="38">
        <v>0.75</v>
      </c>
    </row>
    <row r="12" spans="2:5" x14ac:dyDescent="0.2">
      <c r="B12" s="3" t="s">
        <v>59</v>
      </c>
      <c r="D12" s="6" t="s">
        <v>291</v>
      </c>
      <c r="E12" s="38">
        <v>0.95</v>
      </c>
    </row>
    <row r="13" spans="2:5" x14ac:dyDescent="0.2">
      <c r="B13" s="3" t="s">
        <v>60</v>
      </c>
      <c r="D13" s="6" t="s">
        <v>11</v>
      </c>
      <c r="E13" s="38">
        <v>0.95</v>
      </c>
    </row>
    <row r="14" spans="2:5" x14ac:dyDescent="0.2">
      <c r="D14" s="6" t="s">
        <v>298</v>
      </c>
      <c r="E14" s="38">
        <v>1</v>
      </c>
    </row>
    <row r="15" spans="2:5" x14ac:dyDescent="0.2">
      <c r="B15" s="3" t="s">
        <v>62</v>
      </c>
    </row>
    <row r="16" spans="2:5" x14ac:dyDescent="0.2">
      <c r="B16" s="3" t="s">
        <v>61</v>
      </c>
      <c r="D16" s="34" t="s">
        <v>67</v>
      </c>
      <c r="E16" s="317" t="s">
        <v>65</v>
      </c>
    </row>
    <row r="17" spans="2:5" x14ac:dyDescent="0.2">
      <c r="B17" s="315">
        <v>1</v>
      </c>
      <c r="D17" s="36" t="s">
        <v>75</v>
      </c>
      <c r="E17" s="37">
        <v>0</v>
      </c>
    </row>
    <row r="18" spans="2:5" x14ac:dyDescent="0.2">
      <c r="B18" s="315">
        <v>0.1</v>
      </c>
      <c r="D18" s="6" t="s">
        <v>74</v>
      </c>
      <c r="E18" s="38">
        <v>0.85</v>
      </c>
    </row>
    <row r="19" spans="2:5" x14ac:dyDescent="0.2">
      <c r="B19" s="3" t="s">
        <v>29</v>
      </c>
      <c r="D19" s="6" t="s">
        <v>73</v>
      </c>
      <c r="E19" s="38">
        <v>0.68</v>
      </c>
    </row>
    <row r="20" spans="2:5" x14ac:dyDescent="0.2">
      <c r="D20" s="6" t="s">
        <v>72</v>
      </c>
      <c r="E20" s="38">
        <v>0.51</v>
      </c>
    </row>
    <row r="21" spans="2:5" x14ac:dyDescent="0.2">
      <c r="D21" s="6" t="s">
        <v>71</v>
      </c>
      <c r="E21" s="39">
        <v>0.99980000000000002</v>
      </c>
    </row>
    <row r="22" spans="2:5" x14ac:dyDescent="0.2">
      <c r="D22" s="6" t="s">
        <v>70</v>
      </c>
      <c r="E22" s="38">
        <v>0.8</v>
      </c>
    </row>
    <row r="23" spans="2:5" x14ac:dyDescent="0.2">
      <c r="D23" s="6" t="s">
        <v>69</v>
      </c>
      <c r="E23" s="38">
        <v>0.6</v>
      </c>
    </row>
    <row r="24" spans="2:5" x14ac:dyDescent="0.2">
      <c r="D24" s="6"/>
      <c r="E24" s="319"/>
    </row>
    <row r="25" spans="2:5" ht="15.75" x14ac:dyDescent="0.25">
      <c r="B25" s="320" t="s">
        <v>390</v>
      </c>
      <c r="C25" s="35"/>
      <c r="D25" s="35"/>
      <c r="E25" s="35"/>
    </row>
    <row r="26" spans="2:5" ht="15" x14ac:dyDescent="0.25">
      <c r="B26" s="316" t="s">
        <v>389</v>
      </c>
    </row>
    <row r="27" spans="2:5" x14ac:dyDescent="0.2">
      <c r="B27" s="3" t="s">
        <v>61</v>
      </c>
    </row>
    <row r="28" spans="2:5" x14ac:dyDescent="0.2">
      <c r="B28" s="3" t="s">
        <v>28</v>
      </c>
    </row>
    <row r="29" spans="2:5" x14ac:dyDescent="0.2">
      <c r="B29" s="3" t="s">
        <v>29</v>
      </c>
    </row>
    <row r="30" spans="2:5" x14ac:dyDescent="0.2"/>
  </sheetData>
  <pageMargins left="0.7" right="0.7" top="0.75" bottom="0.75" header="0.3" footer="0.3"/>
  <pageSetup orientation="landscape" verticalDpi="0" r:id="rId1"/>
  <headerFooter>
    <oddFooter>&amp;L&amp;"-,Italic"&amp;8p-sbap5-22  &amp;C&amp;"-,Italic"&amp;8SBEAP Coating air emissions calculator
smallbizhelp.pca@state.mn.us
March 2026&amp;R&amp;"-,Italic"&amp;8Page &amp;P of &amp;N</oddFooter>
  </headerFooter>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E D A A B Q S w M E F A A C A A g A w G R r X G / M N / O m A A A A 9 w A A A B I A H A B D b 2 5 m a W c v U G F j a 2 F n Z S 5 4 b W w g o h g A K K A U A A A A A A A A A A A A A A A A A A A A A A A A A A A A h Y 9 L D o I w G I S v Q r q n D z C G k J + y c C u J C d G 4 b W q F R i i G F s v d X H g k r y B G U X c u Z + a b Z O Z + v U E + t k 1 w U b 3 V n c k Q w x Q F y s j u o E 2 V o c E d w w T l H D Z C n k S l g g k 2 N h 2 t z l D t 3 D k l x H u P f Y y 7 v i I R p Y z s i 3 U p a 9 W K U B v r h J E K f V q H / y 3 E Y f c a w y P M F k v M E h p j C m R 2 o d D m S 0 T T 4 G f 6 Y 8 J q a N z Q K 6 5 M u C 2 B z B L I + w R / A F B L A w Q U A A I A C A D A Z G t 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G R r X G 4 Z M X b Z A A A A b w E A A B M A H A B G b 3 J t d W x h c y 9 T Z W N 0 a W 9 u M S 5 t I K I Y A C i g F A A A A A A A A A A A A A A A A A A A A A A A A A A A A H V O v W r D M B D e D X 6 H Q 1 1 s U A O e Q y a T j h 2 a k A 4 h g y J f H R H 5 Z E 4 S J B i / e 5 U o l L a Q W w 6 + f 4 8 6 G E e w y b 9 Z l k V Z + J N i 7 G C r j h Y b W I H F U B a Q b u M i a 0 z I + q L R L t r I j B Q + H Z + P z p 2 r e t q / q w F X I j v F Y d 6 3 j k K S H G Q O e B H t S V F / C 7 + O K F L S X b r Y s i L / 5 X h o n Y 0 D 3 U h f 5 T Y 5 T W J N v S E E R R 2 8 R b T Z L C G k B w E v Y Z 7 r n 4 I P H K 3 S q W G n b P x V 8 c D v a P V v h x S M 2 o z s t A q G e n i F z q B H m 4 h G y I e T / 0 T I J 6 v m u i w M P R m z / A Z Q S w E C L Q A U A A I A C A D A Z G t c b 8 w 3 8 6 Y A A A D 3 A A A A E g A A A A A A A A A A A A A A A A A A A A A A Q 2 9 u Z m l n L 1 B h Y 2 t h Z 2 U u e G 1 s U E s B A i 0 A F A A C A A g A w G R r X A / K 6 a u k A A A A 6 Q A A A B M A A A A A A A A A A A A A A A A A 8 g A A A F t D b 2 5 0 Z W 5 0 X 1 R 5 c G V z X S 5 4 b W x Q S w E C L Q A U A A I A C A D A Z G t c b h k x d t k A A A B v A Q A A E w A A A A A A A A A A A A A A A A D j A Q A A R m 9 y b X V s Y X M v U 2 V j d G l v b j E u b V B L B Q Y A A A A A A w A D A M I A A A A J 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O C Q A A A A A A A C w J 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J c 1 B y a X Z h d G U i I F Z h b H V l P S J s M C I g L z 4 8 R W 5 0 c n k g V H l w Z T 0 i U m V z d W x 0 V H l w Z S I g V m F s d W U 9 I n N F e G N l c H R p b 2 4 i I C 8 + P E V u d H J 5 I F R 5 c G U 9 I k 5 h b W V V c G R h d G V k Q W Z 0 Z X J G a W x s I i B W Y W x 1 Z T 0 i b D A i I C 8 + P E V u d H J 5 I F R 5 c G U 9 I k Z p b G x F b m F i b G V k I i B W Y W x 1 Z T 0 i b D A i I C 8 + P E V u d H J 5 I F R 5 c G U 9 I k Z p b G x P Y m p l Y 3 R U e X B l I i B W Y W x 1 Z T 0 i c 0 N v b m 5 l Y 3 R p b 2 5 P b m x 5 I i A v P j x F b n R y e S B U e X B l P S J G a W x s V G 9 E Y X R h T W 9 k Z W x F b m F i b G V k I i B W Y W x 1 Z T 0 i b D A i I C 8 + P E V u d H J 5 I F R 5 c G U 9 I k Z p b G x T d G F 0 d X M i I F Z h b H V l P S J z Q 2 9 t c G x l d G U i I C 8 + P E V u d H J 5 I F R 5 c G U 9 I k Z p b G x D b 3 V u d C I g V m F s d W U 9 I m w 1 I i A v P j x F b n R y e S B U e X B l P S J G a W x s R X J y b 3 J D b 3 V u d C I g V m F s d W U 9 I m w w I i A v P j x F b n R y e S B U e X B l P S J G a W x s Q 2 9 s d W 1 u V H l w Z X M i I F Z h b H V l P S J z Q m c 9 P S I g L z 4 8 R W 5 0 c n k g V H l w Z T 0 i R m l s b E N v b H V t b k 5 h b W V z I i B W Y W x 1 Z T 0 i c 1 s m c X V v d D t F b m d p b m U g Y W 5 k I E Z 1 Z W w g V H l w Z S Z x d W 9 0 O 1 0 i I C 8 + P E V u d H J 5 I F R 5 c G U 9 I k Z p b G x F c n J v c k N v Z G U i I F Z h b H V l P S J z V W 5 r b m 9 3 b i I g L z 4 8 R W 5 0 c n k g V H l w Z T 0 i R m l s b E x h c 3 R V c G R h d G V k I i B W Y W x 1 Z T 0 i Z D I w M T g t M D g t M T Z U M T Q 6 M D k 6 M D E u N j Q 2 M D c x O V o i I C 8 + P E V u d H J 5 I F R 5 c G U 9 I k Z p b G x l Z E N v b X B s Z X R l U m V z d W x 0 V G 9 X b 3 J r c 2 h l Z X Q i I F Z h b H V l P S J s M S I g L z 4 8 R W 5 0 c n k g V H l w Z T 0 i Q W R k Z W R U b 0 R h d G F N b 2 R l b C I g V m F s d W U 9 I m w w I i A v P j x F b n R y e S B U e X B l P S J S Z W N v d m V y e V R h c m d l d F N o Z W V 0 I i B W Y W x 1 Z T 0 i c 1 N o Z W V 0 M S I g L z 4 8 R W 5 0 c n k g V H l w Z T 0 i U m V j b 3 Z l c n l U Y X J n Z X R D b 2 x 1 b W 4 i I F Z h b H V l P S J s M S I g L z 4 8 R W 5 0 c n k g V H l w Z T 0 i U m V j b 3 Z l c n l U Y X J n Z X R S b 3 c i I F Z h b H V l P S J s M S I g L z 4 8 R W 5 0 c n k g V H l w Z T 0 i Q n V m Z m V y T m V 4 d F J l Z n J l c 2 g i I F Z h b H V l P S J s M S I g L z 4 8 R W 5 0 c n k g V H l w Z T 0 i U m V s Y X R p b 2 5 z a G l w S W 5 m b 0 N v b n R h a W 5 l c i I g V m F s d W U 9 I n N 7 J n F 1 b 3 Q 7 Y 2 9 s d W 1 u Q 2 9 1 b n Q m c X V v d D s 6 M S w m c X V v d D t r Z X l D b 2 x 1 b W 5 O Y W 1 l c y Z x d W 9 0 O z p b X S w m c X V v d D t x d W V y e V J l b G F 0 a W 9 u c 2 h p c H M m c X V v d D s 6 W 1 0 s J n F 1 b 3 Q 7 Y 2 9 s d W 1 u S W R l b n R p d G l l c y Z x d W 9 0 O z p b J n F 1 b 3 Q 7 U 2 V j d G l v b j E v V G F i b G U x L 1 J l c G x h Y 2 V k I F Z h b H V l L n t F b m d p b m U g Y W 5 k I E Z 1 Z W w g V H l w Z S w w f S Z x d W 9 0 O 1 0 s J n F 1 b 3 Q 7 Q 2 9 s d W 1 u Q 2 9 1 b n Q m c X V v d D s 6 M S w m c X V v d D t L Z X l D b 2 x 1 b W 5 O Y W 1 l c y Z x d W 9 0 O z p b X S w m c X V v d D t D b 2 x 1 b W 5 J Z G V u d G l 0 a W V z J n F 1 b 3 Q 7 O l s m c X V v d D t T Z W N 0 a W 9 u M S 9 U Y W J s Z T E v U m V w b G F j Z W Q g V m F s d W U u e 0 V u Z 2 l u Z S B h b m Q g R n V l b C B U e X B l L D B 9 J n F 1 b 3 Q 7 X S w m c X V v d D t S Z W x h d G l v b n N o a X B J b m Z v J n F 1 b 3 Q 7 O l t d f S I g L z 4 8 R W 5 0 c n k g V H l w Z T 0 i U X V l c n l J R C I g V m F s d W U 9 I n N i N T U 5 N 2 N k O S 0 y M T V k L T R l N m U t Y T Q z Z C 0 3 M j Z k N z Z l M z E 3 Z m U 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1 R h Y m x l M S 9 S Z X B s Y W N l Z C U y M F Z h b H V l P C 9 J d G V t U G F 0 a D 4 8 L 0 l 0 Z W 1 M b 2 N h d G l v b j 4 8 U 3 R h Y m x l R W 5 0 c m l l c y A v P j w v S X R l b T 4 8 L 0 l 0 Z W 1 z P j w v T G 9 j Y W x Q Y W N r Y W d l T W V 0 Y W R h d G F G a W x l P h Y A A A B Q S w U G A A A A A A A A A A A A A A A A A A A A A A A A 2 g A A A A E A A A D Q j J 3 f A R X R E Y x 6 A M B P w p f r A Q A A A J S Z B L M y K r B D u s N 0 F 6 V c Z c g A A A A A A g A A A A A A A 2 Y A A M A A A A A Q A A A A I C U x o I N r q b f k Z h e p p z T S x A A A A A A E g A A A o A A A A B A A A A C A y V d K 2 I y j V m y g 2 f Q / 8 r I F U A A A A B j G s M q I Q T t r Z R E b p t 7 z 3 d w X b N u X K + Z l v K 1 F e X Z T 4 e A E 2 i l B J d 9 H + C H 6 6 R R 1 T u B H e f n M N w + O 0 W l I s A I Y W F T z D K 1 w z S l q n a j x f Z W U R v 9 6 8 u 0 Z F A A A A F u R E 9 y D / v X k n c 6 t 5 o r i m d v V K l P H < / D a t a M a s h u p > 
</file>

<file path=customXml/itemProps1.xml><?xml version="1.0" encoding="utf-8"?>
<ds:datastoreItem xmlns:ds="http://schemas.openxmlformats.org/officeDocument/2006/customXml" ds:itemID="{24B4D508-D085-4731-8E89-6751BC5009B7}">
  <ds:schemaRefs>
    <ds:schemaRef ds:uri="http://schemas.microsoft.com/DataMashup"/>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36</vt:i4>
      </vt:variant>
    </vt:vector>
  </HeadingPairs>
  <TitlesOfParts>
    <vt:vector size="43" baseType="lpstr">
      <vt:lpstr>Introduction</vt:lpstr>
      <vt:lpstr>Instructions</vt:lpstr>
      <vt:lpstr>Data guidance</vt:lpstr>
      <vt:lpstr>Data</vt:lpstr>
      <vt:lpstr>Year 1</vt:lpstr>
      <vt:lpstr>Glossary</vt:lpstr>
      <vt:lpstr>Data validation</vt:lpstr>
      <vt:lpstr>Glossary!Air_atomization</vt:lpstr>
      <vt:lpstr>Glossary!Airless</vt:lpstr>
      <vt:lpstr>Annual_reduced_recordkeeping</vt:lpstr>
      <vt:lpstr>CE_Table</vt:lpstr>
      <vt:lpstr>Glossary!Certified_hood</vt:lpstr>
      <vt:lpstr>Glossary!Control_efficiency</vt:lpstr>
      <vt:lpstr>Glossary!Control_equipment_efficiency</vt:lpstr>
      <vt:lpstr>Glossary!Electrode_deposition</vt:lpstr>
      <vt:lpstr>Glossary!Electrostatic_air_atomization</vt:lpstr>
      <vt:lpstr>Glossary!Electrostatic_airless</vt:lpstr>
      <vt:lpstr>Environmental_Data_Sheet__EDS</vt:lpstr>
      <vt:lpstr>Glossary!Federally_exempt_compounds</vt:lpstr>
      <vt:lpstr>Glossary!Hand_application__e.g.__brush__drip__roll__wipe</vt:lpstr>
      <vt:lpstr>Glossary!High_Volume_Low_Pressure__HVLP</vt:lpstr>
      <vt:lpstr>Glossary!Hood</vt:lpstr>
      <vt:lpstr>Glossary!Listed_control_equipment</vt:lpstr>
      <vt:lpstr>Monthly_rolling_sum</vt:lpstr>
      <vt:lpstr>Glossary!Non_certified_hood</vt:lpstr>
      <vt:lpstr>Glossary!Powder_coating</vt:lpstr>
      <vt:lpstr>'Data guidance'!Print_Area</vt:lpstr>
      <vt:lpstr>'Data validation'!Print_Area</vt:lpstr>
      <vt:lpstr>Glossary!Print_Area</vt:lpstr>
      <vt:lpstr>Instructions!Print_Area</vt:lpstr>
      <vt:lpstr>Introduction!Print_Area</vt:lpstr>
      <vt:lpstr>'Year 1'!Print_Area</vt:lpstr>
      <vt:lpstr>Data!Print_Titles</vt:lpstr>
      <vt:lpstr>Instructions!Print_Titles</vt:lpstr>
      <vt:lpstr>'Year 1'!Print_Titles</vt:lpstr>
      <vt:lpstr>Product_Data_Sheet__PDS</vt:lpstr>
      <vt:lpstr>Safety_Data_Sheet__SDS</vt:lpstr>
      <vt:lpstr>Tab_DataGuidance</vt:lpstr>
      <vt:lpstr>TE_table</vt:lpstr>
      <vt:lpstr>Technical_Data_Sheet__TDS</vt:lpstr>
      <vt:lpstr>Glossary!Total_enclosure</vt:lpstr>
      <vt:lpstr>Glossary!Transfer_efficiency</vt:lpstr>
      <vt:lpstr>Glossary!Transfer_efficiency___control_equipment_efficiency</vt:lpstr>
    </vt:vector>
  </TitlesOfParts>
  <Manager>Sandra Simbeck (NLD)</Manager>
  <Company>MPCA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Coating operations: paints, stains, and solvents air emissions calculator</dc:title>
  <dc:subject>SBEAP has developed a series of forms to help small businesses determine if they need an air emissions permit and/or track compliance with their current permit.</dc:subject>
  <dc:creator>Minnesota Pollution Control Agency - E.Ohde, A.Swanson (Sandra Simbeck (NLD))</dc:creator>
  <cp:keywords>Minnesota Pollution Control Agency,p-sbap5-22, MPCA, planning, small business environmental assistance program, emission summary, coating, paint, stain,</cp:keywords>
  <dc:description>all sheets unprotected</dc:description>
  <cp:lastModifiedBy>LeChevalier-Dufault, Noelle (She/Her/Hers) (MPCA)</cp:lastModifiedBy>
  <cp:lastPrinted>2026-07-23T15:30:13Z</cp:lastPrinted>
  <dcterms:created xsi:type="dcterms:W3CDTF">2018-08-09T13:21:05Z</dcterms:created>
  <dcterms:modified xsi:type="dcterms:W3CDTF">2026-07-23T15:32:05Z</dcterms:modified>
  <cp:category>planning, small business environmental assistance program</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d28d2285-33b1-40ac-ae96-473109c13b92</vt:lpwstr>
  </property>
</Properties>
</file>