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simbec\Desktop\Rand Silvers\Ticket 423 - Emission Calculators\"/>
    </mc:Choice>
  </mc:AlternateContent>
  <xr:revisionPtr revIDLastSave="0" documentId="13_ncr:1_{75897A81-F5D7-4D8D-825A-941CCB2D45A7}" xr6:coauthVersionLast="47" xr6:coauthVersionMax="47" xr10:uidLastSave="{00000000-0000-0000-0000-000000000000}"/>
  <bookViews>
    <workbookView xWindow="-120" yWindow="-120" windowWidth="29040" windowHeight="15840" xr2:uid="{D87A4F39-C11F-4B83-BA96-B052848F3583}"/>
  </bookViews>
  <sheets>
    <sheet name="Instructions" sheetId="3" r:id="rId1"/>
    <sheet name="Woodworking" sheetId="1" r:id="rId2"/>
  </sheets>
  <definedNames>
    <definedName name="_xlnm.Print_Area" localSheetId="0">Instructions!$B$1:$O$21</definedName>
    <definedName name="_xlnm.Print_Area" localSheetId="1">Woodworking!$A$1:$BV$30</definedName>
    <definedName name="_xlnm.Print_Titles" localSheetId="1">Woodworking!$A:$B</definedName>
    <definedName name="Title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 l="1"/>
  <c r="C8" i="1"/>
  <c r="BQ19" i="1" l="1"/>
  <c r="BM19" i="1"/>
  <c r="BQ17" i="1"/>
  <c r="BR17" i="1" s="1"/>
  <c r="BP17" i="1"/>
  <c r="BO17" i="1"/>
  <c r="BL17" i="1"/>
  <c r="BK17" i="1"/>
  <c r="BP16" i="1"/>
  <c r="BO16" i="1"/>
  <c r="BL16" i="1"/>
  <c r="BK16" i="1"/>
  <c r="BQ15" i="1"/>
  <c r="BQ20" i="1" s="1"/>
  <c r="BQ21" i="1" s="1"/>
  <c r="BP15" i="1"/>
  <c r="BO15" i="1"/>
  <c r="BL15" i="1"/>
  <c r="BK15" i="1"/>
  <c r="BO12" i="1"/>
  <c r="BK12" i="1"/>
  <c r="BM17" i="1" s="1"/>
  <c r="BN17" i="1" s="1"/>
  <c r="BO10" i="1"/>
  <c r="BQ16" i="1" s="1"/>
  <c r="BR16" i="1" s="1"/>
  <c r="BK10" i="1"/>
  <c r="BM16" i="1" s="1"/>
  <c r="BN16" i="1" s="1"/>
  <c r="BO8" i="1"/>
  <c r="BK8" i="1"/>
  <c r="BM15" i="1" s="1"/>
  <c r="BE19" i="1"/>
  <c r="BD17" i="1"/>
  <c r="BC17" i="1"/>
  <c r="BE16" i="1"/>
  <c r="BF16" i="1" s="1"/>
  <c r="BD16" i="1"/>
  <c r="BC16" i="1"/>
  <c r="BD15" i="1"/>
  <c r="BC15" i="1"/>
  <c r="BC12" i="1"/>
  <c r="BE17" i="1" s="1"/>
  <c r="BF17" i="1" s="1"/>
  <c r="BC10" i="1"/>
  <c r="BC8" i="1"/>
  <c r="BE15" i="1" s="1"/>
  <c r="AK19" i="1"/>
  <c r="AG19" i="1"/>
  <c r="AC19" i="1"/>
  <c r="Y19" i="1"/>
  <c r="AJ17" i="1"/>
  <c r="AI17" i="1"/>
  <c r="AF17" i="1"/>
  <c r="AE17" i="1"/>
  <c r="AB17" i="1"/>
  <c r="AA17" i="1"/>
  <c r="X17" i="1"/>
  <c r="W17" i="1"/>
  <c r="AJ16" i="1"/>
  <c r="AI16" i="1"/>
  <c r="AF16" i="1"/>
  <c r="AE16" i="1"/>
  <c r="AB16" i="1"/>
  <c r="AA16" i="1"/>
  <c r="X16" i="1"/>
  <c r="W16" i="1"/>
  <c r="AJ15" i="1"/>
  <c r="AI15" i="1"/>
  <c r="AF15" i="1"/>
  <c r="AE15" i="1"/>
  <c r="AC15" i="1"/>
  <c r="AD15" i="1" s="1"/>
  <c r="AB15" i="1"/>
  <c r="AA15" i="1"/>
  <c r="X15" i="1"/>
  <c r="W15" i="1"/>
  <c r="AI12" i="1"/>
  <c r="AK17" i="1" s="1"/>
  <c r="AL17" i="1" s="1"/>
  <c r="AE12" i="1"/>
  <c r="AG17" i="1" s="1"/>
  <c r="AH17" i="1" s="1"/>
  <c r="AA12" i="1"/>
  <c r="AC17" i="1" s="1"/>
  <c r="AD17" i="1" s="1"/>
  <c r="W12" i="1"/>
  <c r="Y17" i="1" s="1"/>
  <c r="Z17" i="1" s="1"/>
  <c r="AI10" i="1"/>
  <c r="AK16" i="1" s="1"/>
  <c r="AL16" i="1" s="1"/>
  <c r="AE10" i="1"/>
  <c r="AG16" i="1" s="1"/>
  <c r="AH16" i="1" s="1"/>
  <c r="AA10" i="1"/>
  <c r="AC16" i="1" s="1"/>
  <c r="AD16" i="1" s="1"/>
  <c r="W10" i="1"/>
  <c r="Y16" i="1" s="1"/>
  <c r="Z16" i="1" s="1"/>
  <c r="AI8" i="1"/>
  <c r="AK15" i="1" s="1"/>
  <c r="AK20" i="1" s="1"/>
  <c r="AK21" i="1" s="1"/>
  <c r="AE8" i="1"/>
  <c r="AG15" i="1" s="1"/>
  <c r="AA8" i="1"/>
  <c r="W8" i="1"/>
  <c r="Y15" i="1" s="1"/>
  <c r="AW19" i="1"/>
  <c r="AS19" i="1"/>
  <c r="AO19" i="1"/>
  <c r="AV17" i="1"/>
  <c r="AU17" i="1"/>
  <c r="AR17" i="1"/>
  <c r="AQ17" i="1"/>
  <c r="AN17" i="1"/>
  <c r="AM17" i="1"/>
  <c r="AV16" i="1"/>
  <c r="AU16" i="1"/>
  <c r="AR16" i="1"/>
  <c r="AQ16" i="1"/>
  <c r="AN16" i="1"/>
  <c r="AM16" i="1"/>
  <c r="AV15" i="1"/>
  <c r="AU15" i="1"/>
  <c r="AS15" i="1"/>
  <c r="AS20" i="1" s="1"/>
  <c r="AS21" i="1" s="1"/>
  <c r="AR15" i="1"/>
  <c r="AQ15" i="1"/>
  <c r="AN15" i="1"/>
  <c r="AM15" i="1"/>
  <c r="AU12" i="1"/>
  <c r="AW17" i="1" s="1"/>
  <c r="AX17" i="1" s="1"/>
  <c r="AQ12" i="1"/>
  <c r="AS17" i="1" s="1"/>
  <c r="AT17" i="1" s="1"/>
  <c r="AM12" i="1"/>
  <c r="AO17" i="1" s="1"/>
  <c r="AP17" i="1" s="1"/>
  <c r="AU10" i="1"/>
  <c r="AW16" i="1" s="1"/>
  <c r="AX16" i="1" s="1"/>
  <c r="AQ10" i="1"/>
  <c r="AS16" i="1" s="1"/>
  <c r="AT16" i="1" s="1"/>
  <c r="AM10" i="1"/>
  <c r="AO16" i="1" s="1"/>
  <c r="AP16" i="1" s="1"/>
  <c r="AU8" i="1"/>
  <c r="AW15" i="1" s="1"/>
  <c r="AQ8" i="1"/>
  <c r="AM8" i="1"/>
  <c r="AO15" i="1" s="1"/>
  <c r="AO20" i="1" s="1"/>
  <c r="AO21" i="1" s="1"/>
  <c r="U19" i="1"/>
  <c r="Q19" i="1"/>
  <c r="T17" i="1"/>
  <c r="S17" i="1"/>
  <c r="P17" i="1"/>
  <c r="O17" i="1"/>
  <c r="T16" i="1"/>
  <c r="S16" i="1"/>
  <c r="P16" i="1"/>
  <c r="O16" i="1"/>
  <c r="T15" i="1"/>
  <c r="S15" i="1"/>
  <c r="P15" i="1"/>
  <c r="O15" i="1"/>
  <c r="S12" i="1"/>
  <c r="U17" i="1" s="1"/>
  <c r="V17" i="1" s="1"/>
  <c r="O12" i="1"/>
  <c r="Q17" i="1" s="1"/>
  <c r="R17" i="1" s="1"/>
  <c r="S10" i="1"/>
  <c r="U16" i="1" s="1"/>
  <c r="V16" i="1" s="1"/>
  <c r="O10" i="1"/>
  <c r="Q16" i="1" s="1"/>
  <c r="R16" i="1" s="1"/>
  <c r="S8" i="1"/>
  <c r="U15" i="1" s="1"/>
  <c r="O8" i="1"/>
  <c r="Q15" i="1" s="1"/>
  <c r="BN15" i="1" l="1"/>
  <c r="BM20" i="1"/>
  <c r="BM21" i="1" s="1"/>
  <c r="BR15" i="1"/>
  <c r="BF15" i="1"/>
  <c r="BE20" i="1"/>
  <c r="BE21" i="1" s="1"/>
  <c r="AH15" i="1"/>
  <c r="AG20" i="1"/>
  <c r="AG21" i="1" s="1"/>
  <c r="Z15" i="1"/>
  <c r="Y20" i="1"/>
  <c r="Y21" i="1" s="1"/>
  <c r="AC20" i="1"/>
  <c r="AC21" i="1" s="1"/>
  <c r="AL15" i="1"/>
  <c r="AW20" i="1"/>
  <c r="AW21" i="1" s="1"/>
  <c r="AX15" i="1"/>
  <c r="AP15" i="1"/>
  <c r="AT15" i="1"/>
  <c r="Q20" i="1"/>
  <c r="Q21" i="1" s="1"/>
  <c r="R15" i="1"/>
  <c r="V15" i="1"/>
  <c r="U20" i="1"/>
  <c r="U21" i="1" s="1"/>
  <c r="BU19" i="1"/>
  <c r="BT17" i="1"/>
  <c r="BS17" i="1"/>
  <c r="BT16" i="1"/>
  <c r="BS16" i="1"/>
  <c r="BT15" i="1"/>
  <c r="BS15" i="1"/>
  <c r="BS12" i="1"/>
  <c r="BU17" i="1" s="1"/>
  <c r="BV17" i="1" s="1"/>
  <c r="BS10" i="1"/>
  <c r="BU16" i="1" s="1"/>
  <c r="BV16" i="1" s="1"/>
  <c r="BS8" i="1"/>
  <c r="BU15" i="1" s="1"/>
  <c r="BU20" i="1" s="1"/>
  <c r="BA19" i="1"/>
  <c r="BI19" i="1"/>
  <c r="BH17" i="1"/>
  <c r="BG17" i="1"/>
  <c r="BH16" i="1"/>
  <c r="BG16" i="1"/>
  <c r="BH15" i="1"/>
  <c r="BG15" i="1"/>
  <c r="AY15" i="1"/>
  <c r="AZ17" i="1"/>
  <c r="AY17" i="1"/>
  <c r="AZ16" i="1"/>
  <c r="AY16" i="1"/>
  <c r="AZ15" i="1"/>
  <c r="L15" i="1"/>
  <c r="K16" i="1"/>
  <c r="K15" i="1"/>
  <c r="L17" i="1"/>
  <c r="K17" i="1"/>
  <c r="L16" i="1"/>
  <c r="H17" i="1"/>
  <c r="H16" i="1"/>
  <c r="H15" i="1"/>
  <c r="G17" i="1"/>
  <c r="G16" i="1"/>
  <c r="G15" i="1"/>
  <c r="D17" i="1"/>
  <c r="D16" i="1"/>
  <c r="D15" i="1"/>
  <c r="C17" i="1"/>
  <c r="C16" i="1"/>
  <c r="BU21" i="1" l="1"/>
  <c r="BV15" i="1"/>
  <c r="M19" i="1"/>
  <c r="E19" i="1"/>
  <c r="I19" i="1"/>
  <c r="BG12" i="1" l="1"/>
  <c r="BI17" i="1" s="1"/>
  <c r="BJ17" i="1" s="1"/>
  <c r="BG10" i="1"/>
  <c r="BI16" i="1" s="1"/>
  <c r="BJ16" i="1" s="1"/>
  <c r="BG8" i="1"/>
  <c r="BI15" i="1" s="1"/>
  <c r="K12" i="1"/>
  <c r="M17" i="1" s="1"/>
  <c r="N17" i="1" s="1"/>
  <c r="K10" i="1"/>
  <c r="M16" i="1" s="1"/>
  <c r="N16" i="1" s="1"/>
  <c r="K8" i="1"/>
  <c r="M15" i="1" s="1"/>
  <c r="AY12" i="1"/>
  <c r="BA17" i="1" s="1"/>
  <c r="BB17" i="1" s="1"/>
  <c r="AY10" i="1"/>
  <c r="BA16" i="1" s="1"/>
  <c r="BB16" i="1" s="1"/>
  <c r="AY8" i="1"/>
  <c r="BA15" i="1" s="1"/>
  <c r="G12" i="1"/>
  <c r="I17" i="1" s="1"/>
  <c r="J17" i="1" s="1"/>
  <c r="G10" i="1"/>
  <c r="I16" i="1" s="1"/>
  <c r="J16" i="1" s="1"/>
  <c r="G8" i="1"/>
  <c r="I15" i="1" s="1"/>
  <c r="I20" i="1" s="1"/>
  <c r="C12" i="1"/>
  <c r="E17" i="1" s="1"/>
  <c r="F17" i="1" s="1"/>
  <c r="C10" i="1"/>
  <c r="E16" i="1" s="1"/>
  <c r="F16" i="1" s="1"/>
  <c r="BB15" i="1" l="1"/>
  <c r="BA20" i="1"/>
  <c r="BA21" i="1" s="1"/>
  <c r="N15" i="1"/>
  <c r="M20" i="1"/>
  <c r="M21" i="1" s="1"/>
  <c r="BJ15" i="1"/>
  <c r="BI20" i="1"/>
  <c r="BI21" i="1" s="1"/>
  <c r="E15" i="1"/>
  <c r="F15" i="1" s="1"/>
  <c r="J15" i="1" l="1"/>
  <c r="I21" i="1"/>
  <c r="E20" i="1"/>
  <c r="E21" i="1" s="1"/>
</calcChain>
</file>

<file path=xl/sharedStrings.xml><?xml version="1.0" encoding="utf-8"?>
<sst xmlns="http://schemas.openxmlformats.org/spreadsheetml/2006/main" count="339" uniqueCount="56">
  <si>
    <t>Process Parameters</t>
  </si>
  <si>
    <t>Capture Efficiency</t>
  </si>
  <si>
    <t>Particulate Matter</t>
  </si>
  <si>
    <t>PM Collection Efficiency</t>
  </si>
  <si>
    <t>Units</t>
  </si>
  <si>
    <t>NA</t>
  </si>
  <si>
    <t>Airflow</t>
  </si>
  <si>
    <t>PM10 Collection Efficiency</t>
  </si>
  <si>
    <t>PM2.5 Collection Efficiency</t>
  </si>
  <si>
    <t>PM10 Control Efficiency</t>
  </si>
  <si>
    <t>PM2.5 Control Efficiency</t>
  </si>
  <si>
    <t>Sanding</t>
  </si>
  <si>
    <t>Other</t>
  </si>
  <si>
    <t>Type of process</t>
  </si>
  <si>
    <t>lb/scf</t>
  </si>
  <si>
    <t>scfm</t>
  </si>
  <si>
    <t>Hours</t>
  </si>
  <si>
    <t>IPER Limit - Airflow</t>
  </si>
  <si>
    <t>This Unit</t>
  </si>
  <si>
    <t>gr/dscf</t>
  </si>
  <si>
    <t>lb/hr</t>
  </si>
  <si>
    <t>Controlled Emission Rate</t>
  </si>
  <si>
    <t>Unrestricted Emissions</t>
  </si>
  <si>
    <t>tpy</t>
  </si>
  <si>
    <t>PM Control Efficiency</t>
  </si>
  <si>
    <t>Percent</t>
  </si>
  <si>
    <t xml:space="preserve">Pollutant </t>
  </si>
  <si>
    <t>Compliant?</t>
  </si>
  <si>
    <t xml:space="preserve">IPER Compliance </t>
  </si>
  <si>
    <t>Annual Operating Hours</t>
  </si>
  <si>
    <t>PM/PM10/PM2.5 Emission Factors</t>
  </si>
  <si>
    <t>PM &lt; 10 Micron</t>
  </si>
  <si>
    <t>PM &lt; 2.5 Micron</t>
  </si>
  <si>
    <t>Unrestricted Emission Rate</t>
  </si>
  <si>
    <t>Instructions</t>
  </si>
  <si>
    <t>Color key</t>
  </si>
  <si>
    <t>Blue</t>
  </si>
  <si>
    <t>Enter information for your facility in the blue boxes.</t>
  </si>
  <si>
    <t>Yellow</t>
  </si>
  <si>
    <t>Enter information for your facility by choosing from the dropdown options.</t>
  </si>
  <si>
    <t>2) Enter information for each woodworking EQUI at your facility in the blue and yellow boxes. Note the original value before conversion in the notes at the bottom if needed.</t>
  </si>
  <si>
    <t>Notes</t>
  </si>
  <si>
    <t>1) Do not edit data in any white cells.</t>
  </si>
  <si>
    <t>Limited
Emissions</t>
  </si>
  <si>
    <t>Notes:</t>
  </si>
  <si>
    <t>2) Default use is 8760 hours/year. If your facility has limits on hours of operation or would like to propose them, use that value in the "annual operating hours" cell.</t>
  </si>
  <si>
    <t>3) Add control efficiency factors if applicable. Make a note about the source of the control efficiency factor(s) for each pollutant at the bottom of the spreadsheet, including if the unit has a hood certification if not using a total enclosure.</t>
  </si>
  <si>
    <t>4) "Sanding" is for units that sand wood. "Other" is for all other woodworking unit types (drills, presses, saws, etc.).</t>
  </si>
  <si>
    <t>EQUI [x]</t>
  </si>
  <si>
    <t>3) If you need to add more units, you can duplicate the tab.</t>
  </si>
  <si>
    <t>Woodworking</t>
  </si>
  <si>
    <t>Woodworking Air Emissions Calculator</t>
  </si>
  <si>
    <t>Source: EPA AP-42 Fourth Edition, Table 10.4.1</t>
  </si>
  <si>
    <t>5) If your equipment fits the description of this form but you are unable to use this spreadsheet to characterize its emissions, include your own emission calculations and an explanation of why this form was not used, either in the spreadsheet or in a cover letter to your application.</t>
  </si>
  <si>
    <t>1) Read through the instructions and information in the 'Instructions' tab. Use this form for any drilling, cutting, sanding, sawing, or other associated operations with wood or wood products (AP-42 Fourth Edition, Table 10.4.1).</t>
  </si>
  <si>
    <r>
      <rPr>
        <sz val="11"/>
        <color theme="1"/>
        <rFont val="Calibri   "/>
      </rPr>
      <t>Air Quality Permit Program</t>
    </r>
    <r>
      <rPr>
        <i/>
        <sz val="10"/>
        <color theme="1"/>
        <rFont val="Arial"/>
        <family val="2"/>
      </rPr>
      <t xml:space="preserve">
</t>
    </r>
    <r>
      <rPr>
        <i/>
        <sz val="8"/>
        <color theme="1"/>
        <rFont val="Arial"/>
        <family val="2"/>
      </rPr>
      <t xml:space="preserve">Doc type: Permit Application
aq-f13-ecs10 •  1/7/25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</si>
</sst>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000"/>
    <numFmt numFmtId="167" formatCode="0.00000"/>
    <numFmt numFmtId="168" formatCode="0.0%"/>
  </numFmts>
  <fonts count="18">
    <font>
      <sz val="11"/>
      <color theme="1"/>
      <name val="Calibri"/>
      <family val="2"/>
      <scheme val="minor"/>
    </font>
    <font>
      <sz val="10"/>
      <color theme="1"/>
      <name val="Calibri"/>
      <family val="2"/>
      <scheme val="minor"/>
    </font>
    <font>
      <sz val="8"/>
      <name val="Calibri"/>
      <family val="2"/>
      <scheme val="minor"/>
    </font>
    <font>
      <sz val="11"/>
      <color theme="1"/>
      <name val="Calibri"/>
      <family val="2"/>
      <scheme val="minor"/>
    </font>
    <font>
      <b/>
      <sz val="22"/>
      <color theme="1"/>
      <name val="Calibri"/>
      <family val="2"/>
      <scheme val="minor"/>
    </font>
    <font>
      <sz val="20"/>
      <color theme="1"/>
      <name val="Calibri"/>
      <family val="2"/>
      <scheme val="minor"/>
    </font>
    <font>
      <i/>
      <sz val="10"/>
      <color theme="1"/>
      <name val="Arial"/>
      <family val="2"/>
    </font>
    <font>
      <b/>
      <sz val="14"/>
      <color theme="1"/>
      <name val="Calibri"/>
      <family val="2"/>
      <scheme val="minor"/>
    </font>
    <font>
      <sz val="10"/>
      <color theme="1"/>
      <name val="Arial"/>
      <family val="2"/>
    </font>
    <font>
      <b/>
      <sz val="11"/>
      <color theme="1"/>
      <name val="Calibri"/>
      <family val="2"/>
      <scheme val="minor"/>
    </font>
    <font>
      <i/>
      <sz val="11"/>
      <color theme="1"/>
      <name val="Calibri"/>
      <family val="2"/>
      <scheme val="minor"/>
    </font>
    <font>
      <sz val="11"/>
      <color theme="1"/>
      <name val="Calibri   "/>
    </font>
    <font>
      <i/>
      <sz val="8"/>
      <color theme="1"/>
      <name val="Arial"/>
      <family val="2"/>
    </font>
    <font>
      <sz val="9"/>
      <name val="Arial"/>
      <family val="2"/>
    </font>
    <font>
      <sz val="9"/>
      <color theme="1"/>
      <name val="Arial"/>
      <family val="2"/>
    </font>
    <font>
      <b/>
      <sz val="9"/>
      <color theme="1"/>
      <name val="Arial"/>
      <family val="2"/>
    </font>
    <font>
      <i/>
      <sz val="9"/>
      <color theme="1"/>
      <name val="Arial"/>
      <family val="2"/>
    </font>
    <font>
      <b/>
      <sz val="10"/>
      <color theme="1"/>
      <name val="Arial"/>
      <family val="2"/>
    </font>
  </fonts>
  <fills count="5">
    <fill>
      <patternFill patternType="none"/>
    </fill>
    <fill>
      <patternFill patternType="gray125"/>
    </fill>
    <fill>
      <patternFill patternType="solid">
        <fgColor rgb="FFD1EAFF"/>
        <bgColor indexed="64"/>
      </patternFill>
    </fill>
    <fill>
      <patternFill patternType="solid">
        <fgColor rgb="FFFFFFCC"/>
        <bgColor indexed="64"/>
      </patternFill>
    </fill>
    <fill>
      <patternFill patternType="solid">
        <fgColor theme="0" tint="-0.14999847407452621"/>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indexed="64"/>
      </right>
      <top style="thin">
        <color auto="1"/>
      </top>
      <bottom/>
      <diagonal/>
    </border>
    <border>
      <left style="thin">
        <color auto="1"/>
      </left>
      <right style="thin">
        <color auto="1"/>
      </right>
      <top style="medium">
        <color indexed="64"/>
      </top>
      <bottom style="thin">
        <color auto="1"/>
      </bottom>
      <diagonal/>
    </border>
    <border>
      <left/>
      <right style="thin">
        <color auto="1"/>
      </right>
      <top style="thin">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right/>
      <top/>
      <bottom style="thin">
        <color auto="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3" fillId="0" borderId="0"/>
    <xf numFmtId="0" fontId="4" fillId="0" borderId="0" applyNumberFormat="0" applyFill="0" applyBorder="0" applyProtection="0">
      <alignment horizontal="right" vertical="center"/>
    </xf>
    <xf numFmtId="0" fontId="7" fillId="0" borderId="0" applyNumberFormat="0" applyFill="0" applyBorder="0" applyProtection="0">
      <alignment vertical="center"/>
    </xf>
    <xf numFmtId="0" fontId="1" fillId="0" borderId="0" applyNumberFormat="0" applyFill="0" applyBorder="0" applyProtection="0">
      <alignment vertical="center"/>
    </xf>
  </cellStyleXfs>
  <cellXfs count="137">
    <xf numFmtId="0" fontId="0" fillId="0" borderId="0" xfId="0"/>
    <xf numFmtId="0" fontId="3" fillId="0" borderId="0" xfId="1"/>
    <xf numFmtId="0" fontId="6" fillId="0" borderId="0" xfId="1" applyFont="1" applyAlignment="1">
      <alignment horizontal="right" vertical="center"/>
    </xf>
    <xf numFmtId="0" fontId="8" fillId="0" borderId="0" xfId="1" applyFont="1"/>
    <xf numFmtId="0" fontId="3" fillId="0" borderId="0" xfId="1" applyAlignment="1">
      <alignment horizontal="center"/>
    </xf>
    <xf numFmtId="0" fontId="8" fillId="0" borderId="0" xfId="4" applyFont="1" applyBorder="1" applyAlignment="1">
      <alignment vertical="center" wrapText="1"/>
    </xf>
    <xf numFmtId="0" fontId="8" fillId="0" borderId="0" xfId="4" applyFont="1" applyFill="1" applyBorder="1">
      <alignment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xf numFmtId="0" fontId="0" fillId="0" borderId="0" xfId="0" applyFont="1" applyFill="1"/>
    <xf numFmtId="0" fontId="0" fillId="0" borderId="0" xfId="0" applyFont="1" applyFill="1" applyAlignment="1">
      <alignment vertical="center"/>
    </xf>
    <xf numFmtId="0" fontId="0" fillId="0" borderId="0" xfId="0" applyFont="1" applyFill="1" applyAlignment="1">
      <alignment horizontal="left" vertical="center"/>
    </xf>
    <xf numFmtId="0" fontId="9" fillId="0" borderId="0" xfId="0" applyFont="1" applyFill="1" applyBorder="1" applyAlignment="1">
      <alignment horizontal="center" vertical="center"/>
    </xf>
    <xf numFmtId="164" fontId="0" fillId="0" borderId="0" xfId="0" applyNumberFormat="1" applyFont="1" applyFill="1" applyAlignment="1">
      <alignment vertical="center"/>
    </xf>
    <xf numFmtId="0" fontId="10" fillId="0" borderId="0" xfId="0" applyFont="1" applyBorder="1" applyAlignment="1">
      <alignment horizontal="left" vertical="center"/>
    </xf>
    <xf numFmtId="164" fontId="0" fillId="0" borderId="0" xfId="0" applyNumberFormat="1" applyFont="1" applyAlignment="1">
      <alignment vertical="center"/>
    </xf>
    <xf numFmtId="0" fontId="0" fillId="0" borderId="0" xfId="0" applyFont="1" applyFill="1" applyBorder="1" applyAlignment="1">
      <alignment vertical="center"/>
    </xf>
    <xf numFmtId="164" fontId="0" fillId="0" borderId="0" xfId="0" applyNumberFormat="1" applyFont="1" applyFill="1" applyBorder="1" applyAlignment="1">
      <alignment vertical="center"/>
    </xf>
    <xf numFmtId="0" fontId="0" fillId="0" borderId="0" xfId="0" applyFont="1" applyAlignment="1">
      <alignment horizontal="left"/>
    </xf>
    <xf numFmtId="0" fontId="13" fillId="0" borderId="0" xfId="4" applyFont="1" applyBorder="1" applyAlignment="1">
      <alignment horizontal="left" vertical="center" wrapText="1"/>
    </xf>
    <xf numFmtId="0" fontId="14" fillId="0" borderId="0" xfId="1" applyFont="1"/>
    <xf numFmtId="0" fontId="14" fillId="0" borderId="0" xfId="4" applyFont="1" applyBorder="1" applyAlignment="1">
      <alignment vertical="center" wrapText="1"/>
    </xf>
    <xf numFmtId="0" fontId="14" fillId="2" borderId="0" xfId="4" applyFont="1" applyFill="1" applyBorder="1" applyAlignment="1"/>
    <xf numFmtId="0" fontId="14" fillId="3" borderId="0" xfId="4" applyFont="1" applyFill="1" applyBorder="1" applyAlignment="1"/>
    <xf numFmtId="0" fontId="7" fillId="0" borderId="0" xfId="0" applyFont="1" applyAlignment="1">
      <alignment vertical="center"/>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4" fillId="0" borderId="4" xfId="0" applyFont="1" applyBorder="1" applyAlignment="1">
      <alignment vertical="center"/>
    </xf>
    <xf numFmtId="0" fontId="14" fillId="0" borderId="5" xfId="0" applyFont="1" applyBorder="1" applyAlignment="1">
      <alignment horizontal="left" vertical="center"/>
    </xf>
    <xf numFmtId="0" fontId="14" fillId="0" borderId="4" xfId="0" applyFont="1" applyFill="1" applyBorder="1" applyAlignment="1">
      <alignment vertical="center"/>
    </xf>
    <xf numFmtId="0" fontId="14" fillId="0" borderId="16" xfId="0" applyFont="1" applyBorder="1" applyAlignment="1">
      <alignment vertical="center"/>
    </xf>
    <xf numFmtId="0" fontId="14" fillId="0" borderId="20" xfId="0" applyFont="1" applyBorder="1" applyAlignment="1">
      <alignment horizontal="left" vertical="center"/>
    </xf>
    <xf numFmtId="0" fontId="14" fillId="0" borderId="11" xfId="0" applyFont="1" applyFill="1" applyBorder="1" applyAlignment="1">
      <alignment horizontal="center" vertical="center" wrapText="1"/>
    </xf>
    <xf numFmtId="0" fontId="14" fillId="0" borderId="4"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5" xfId="0" applyFont="1" applyFill="1" applyBorder="1" applyAlignment="1">
      <alignment horizontal="center" vertical="center"/>
    </xf>
    <xf numFmtId="2" fontId="14" fillId="0" borderId="4" xfId="0" applyNumberFormat="1" applyFont="1" applyFill="1" applyBorder="1" applyAlignment="1">
      <alignment horizontal="center" vertical="center"/>
    </xf>
    <xf numFmtId="164" fontId="14" fillId="0" borderId="1" xfId="0" applyNumberFormat="1" applyFont="1" applyFill="1" applyBorder="1" applyAlignment="1">
      <alignment horizontal="center" vertical="center"/>
    </xf>
    <xf numFmtId="165" fontId="14" fillId="0" borderId="1" xfId="0" applyNumberFormat="1" applyFont="1" applyFill="1" applyBorder="1" applyAlignment="1">
      <alignment horizontal="center" vertical="center"/>
    </xf>
    <xf numFmtId="165" fontId="14" fillId="0" borderId="11" xfId="0" applyNumberFormat="1" applyFont="1" applyFill="1" applyBorder="1" applyAlignment="1">
      <alignment horizontal="center" vertical="center"/>
    </xf>
    <xf numFmtId="165" fontId="14" fillId="0" borderId="4"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167" fontId="14" fillId="0" borderId="1" xfId="0" applyNumberFormat="1" applyFont="1" applyFill="1" applyBorder="1" applyAlignment="1">
      <alignment horizontal="center" vertical="center"/>
    </xf>
    <xf numFmtId="166" fontId="14" fillId="0" borderId="11" xfId="0" applyNumberFormat="1" applyFont="1" applyFill="1" applyBorder="1" applyAlignment="1">
      <alignment horizontal="center" vertical="center"/>
    </xf>
    <xf numFmtId="166" fontId="14" fillId="0" borderId="1" xfId="0" applyNumberFormat="1" applyFont="1" applyFill="1" applyBorder="1" applyAlignment="1">
      <alignment horizontal="center" vertical="center"/>
    </xf>
    <xf numFmtId="165" fontId="14" fillId="0" borderId="5" xfId="0" applyNumberFormat="1" applyFont="1" applyFill="1" applyBorder="1" applyAlignment="1">
      <alignment horizontal="center" vertical="center"/>
    </xf>
    <xf numFmtId="2" fontId="14" fillId="0" borderId="11" xfId="0" applyNumberFormat="1" applyFont="1" applyFill="1" applyBorder="1" applyAlignment="1">
      <alignment horizontal="center" vertical="center"/>
    </xf>
    <xf numFmtId="0" fontId="14" fillId="0" borderId="5" xfId="0" applyFont="1" applyFill="1" applyBorder="1" applyAlignment="1">
      <alignment horizontal="center" vertical="center" wrapText="1"/>
    </xf>
    <xf numFmtId="0" fontId="16" fillId="0" borderId="1" xfId="0" applyFont="1" applyBorder="1" applyAlignment="1">
      <alignment vertical="center"/>
    </xf>
    <xf numFmtId="11"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0" fontId="16" fillId="0" borderId="0" xfId="0" applyFont="1" applyBorder="1" applyAlignment="1">
      <alignment vertical="center"/>
    </xf>
    <xf numFmtId="11" fontId="14" fillId="0" borderId="0" xfId="0" applyNumberFormat="1" applyFont="1" applyBorder="1" applyAlignment="1">
      <alignment horizontal="center" vertical="center"/>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left"/>
    </xf>
    <xf numFmtId="0" fontId="17" fillId="4" borderId="9" xfId="0" applyFont="1" applyFill="1" applyBorder="1" applyAlignment="1">
      <alignment horizontal="left" vertical="center"/>
    </xf>
    <xf numFmtId="0" fontId="17" fillId="4" borderId="10" xfId="0" applyFont="1" applyFill="1" applyBorder="1" applyAlignment="1">
      <alignment horizontal="left" vertical="center"/>
    </xf>
    <xf numFmtId="0" fontId="1" fillId="0" borderId="0" xfId="0" applyFont="1" applyAlignment="1">
      <alignment vertical="center"/>
    </xf>
    <xf numFmtId="0" fontId="17" fillId="0" borderId="0" xfId="0" applyFont="1"/>
    <xf numFmtId="0" fontId="14" fillId="0" borderId="4" xfId="0" applyFont="1" applyFill="1" applyBorder="1" applyAlignment="1">
      <alignment horizontal="center" wrapText="1"/>
    </xf>
    <xf numFmtId="0" fontId="14" fillId="0" borderId="1" xfId="0" applyFont="1" applyFill="1" applyBorder="1" applyAlignment="1">
      <alignment horizontal="center" wrapText="1"/>
    </xf>
    <xf numFmtId="0" fontId="14" fillId="0" borderId="11" xfId="0" applyFont="1" applyFill="1" applyBorder="1" applyAlignment="1">
      <alignment horizontal="center" wrapText="1"/>
    </xf>
    <xf numFmtId="0" fontId="14" fillId="0" borderId="0" xfId="4" applyFont="1" applyBorder="1" applyAlignment="1">
      <alignment wrapText="1"/>
    </xf>
    <xf numFmtId="0" fontId="14" fillId="0" borderId="0" xfId="4" applyFont="1" applyBorder="1" applyAlignment="1">
      <alignment vertical="center" wrapText="1"/>
    </xf>
    <xf numFmtId="0" fontId="8" fillId="0" borderId="0" xfId="4" applyFont="1" applyBorder="1" applyAlignment="1">
      <alignment vertical="center" wrapText="1"/>
    </xf>
    <xf numFmtId="0" fontId="7" fillId="0" borderId="27" xfId="3" applyBorder="1" applyAlignment="1">
      <alignment horizontal="left" vertical="center"/>
    </xf>
    <xf numFmtId="0" fontId="14" fillId="0" borderId="0" xfId="4" applyFont="1" applyBorder="1" applyAlignment="1">
      <alignment horizontal="left" wrapText="1"/>
    </xf>
    <xf numFmtId="0" fontId="14" fillId="0" borderId="0" xfId="1" applyFont="1" applyAlignment="1">
      <alignment horizontal="left" wrapText="1"/>
    </xf>
    <xf numFmtId="0" fontId="3" fillId="0" borderId="0" xfId="1" applyAlignment="1">
      <alignment horizontal="center"/>
    </xf>
    <xf numFmtId="0" fontId="5" fillId="0" borderId="0" xfId="2" applyFont="1" applyAlignment="1">
      <alignment horizontal="right" wrapText="1"/>
    </xf>
    <xf numFmtId="0" fontId="6" fillId="0" borderId="0" xfId="1" applyFont="1" applyAlignment="1">
      <alignment horizontal="right" vertical="center" wrapText="1"/>
    </xf>
    <xf numFmtId="0" fontId="6" fillId="0" borderId="0" xfId="1" applyFont="1" applyAlignment="1">
      <alignment horizontal="right" vertical="center"/>
    </xf>
    <xf numFmtId="0" fontId="14" fillId="0" borderId="28" xfId="4" applyFont="1" applyBorder="1" applyAlignment="1">
      <alignment horizontal="left" wrapText="1"/>
    </xf>
    <xf numFmtId="3" fontId="14" fillId="2" borderId="29" xfId="0" applyNumberFormat="1" applyFont="1" applyFill="1" applyBorder="1" applyAlignment="1" applyProtection="1">
      <alignment horizontal="left" vertical="center"/>
      <protection locked="0"/>
    </xf>
    <xf numFmtId="3" fontId="14" fillId="2" borderId="30" xfId="0" applyNumberFormat="1" applyFont="1" applyFill="1" applyBorder="1" applyAlignment="1" applyProtection="1">
      <alignment horizontal="left" vertical="center"/>
      <protection locked="0"/>
    </xf>
    <xf numFmtId="3" fontId="14" fillId="2" borderId="31" xfId="0" applyNumberFormat="1" applyFont="1" applyFill="1" applyBorder="1" applyAlignment="1" applyProtection="1">
      <alignment horizontal="left" vertical="center"/>
      <protection locked="0"/>
    </xf>
    <xf numFmtId="3" fontId="14" fillId="2" borderId="32" xfId="0" applyNumberFormat="1" applyFont="1" applyFill="1" applyBorder="1" applyAlignment="1" applyProtection="1">
      <alignment horizontal="left" vertical="center"/>
      <protection locked="0"/>
    </xf>
    <xf numFmtId="0" fontId="17" fillId="2" borderId="9" xfId="0" applyFont="1" applyFill="1" applyBorder="1" applyAlignment="1" applyProtection="1">
      <alignment horizontal="center" vertical="center"/>
      <protection locked="0"/>
    </xf>
    <xf numFmtId="0" fontId="17" fillId="2" borderId="21" xfId="0" applyFont="1" applyFill="1" applyBorder="1" applyAlignment="1" applyProtection="1">
      <alignment horizontal="center" vertical="center"/>
      <protection locked="0"/>
    </xf>
    <xf numFmtId="0" fontId="17" fillId="2" borderId="13" xfId="0" applyFont="1" applyFill="1" applyBorder="1" applyAlignment="1" applyProtection="1">
      <alignment horizontal="center" vertical="center"/>
      <protection locked="0"/>
    </xf>
    <xf numFmtId="0" fontId="14" fillId="0" borderId="17"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7"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17" xfId="0" applyFont="1" applyFill="1" applyBorder="1" applyAlignment="1">
      <alignment horizontal="center"/>
    </xf>
    <xf numFmtId="0" fontId="14" fillId="0" borderId="18" xfId="0" applyFont="1" applyFill="1" applyBorder="1" applyAlignment="1">
      <alignment horizontal="center"/>
    </xf>
    <xf numFmtId="0" fontId="14" fillId="0" borderId="19" xfId="0" applyFont="1" applyFill="1" applyBorder="1" applyAlignment="1">
      <alignment horizontal="center"/>
    </xf>
    <xf numFmtId="3" fontId="14" fillId="2" borderId="4" xfId="0" applyNumberFormat="1" applyFont="1" applyFill="1" applyBorder="1" applyAlignment="1" applyProtection="1">
      <alignment horizontal="left" vertical="center"/>
      <protection locked="0"/>
    </xf>
    <xf numFmtId="3" fontId="14" fillId="2" borderId="1" xfId="0" applyNumberFormat="1" applyFont="1" applyFill="1" applyBorder="1" applyAlignment="1" applyProtection="1">
      <alignment horizontal="left" vertical="center"/>
      <protection locked="0"/>
    </xf>
    <xf numFmtId="3" fontId="14" fillId="2" borderId="5" xfId="0" applyNumberFormat="1" applyFont="1" applyFill="1" applyBorder="1" applyAlignment="1" applyProtection="1">
      <alignment horizontal="left" vertical="center"/>
      <protection locked="0"/>
    </xf>
    <xf numFmtId="168" fontId="14" fillId="2" borderId="4" xfId="0" applyNumberFormat="1" applyFont="1" applyFill="1" applyBorder="1" applyAlignment="1" applyProtection="1">
      <alignment horizontal="left" vertical="center"/>
      <protection locked="0"/>
    </xf>
    <xf numFmtId="168" fontId="14" fillId="2" borderId="1" xfId="0" applyNumberFormat="1" applyFont="1" applyFill="1" applyBorder="1" applyAlignment="1" applyProtection="1">
      <alignment horizontal="left" vertical="center"/>
      <protection locked="0"/>
    </xf>
    <xf numFmtId="168" fontId="14" fillId="2" borderId="5" xfId="0" applyNumberFormat="1" applyFont="1" applyFill="1" applyBorder="1" applyAlignment="1" applyProtection="1">
      <alignment horizontal="left" vertical="center"/>
      <protection locked="0"/>
    </xf>
    <xf numFmtId="10" fontId="16" fillId="3" borderId="4" xfId="0" applyNumberFormat="1" applyFont="1" applyFill="1" applyBorder="1" applyAlignment="1" applyProtection="1">
      <alignment horizontal="center" vertical="center"/>
      <protection locked="0"/>
    </xf>
    <xf numFmtId="10" fontId="16" fillId="3" borderId="1" xfId="0" applyNumberFormat="1" applyFont="1" applyFill="1" applyBorder="1" applyAlignment="1" applyProtection="1">
      <alignment horizontal="center" vertical="center"/>
      <protection locked="0"/>
    </xf>
    <xf numFmtId="10" fontId="16" fillId="3" borderId="5" xfId="0" applyNumberFormat="1" applyFont="1" applyFill="1" applyBorder="1" applyAlignment="1" applyProtection="1">
      <alignment horizontal="center" vertical="center"/>
      <protection locked="0"/>
    </xf>
    <xf numFmtId="168" fontId="14" fillId="0" borderId="4" xfId="0" applyNumberFormat="1" applyFont="1" applyFill="1" applyBorder="1" applyAlignment="1">
      <alignment horizontal="left" vertical="center"/>
    </xf>
    <xf numFmtId="168" fontId="14" fillId="0" borderId="1" xfId="0" applyNumberFormat="1" applyFont="1" applyFill="1" applyBorder="1" applyAlignment="1">
      <alignment horizontal="left" vertical="center"/>
    </xf>
    <xf numFmtId="168" fontId="14" fillId="0" borderId="5" xfId="0" applyNumberFormat="1" applyFont="1" applyFill="1" applyBorder="1" applyAlignment="1">
      <alignment horizontal="left"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3" fontId="14" fillId="2" borderId="11" xfId="0" applyNumberFormat="1" applyFont="1" applyFill="1" applyBorder="1" applyAlignment="1" applyProtection="1">
      <alignment horizontal="left" vertical="center"/>
      <protection locked="0"/>
    </xf>
    <xf numFmtId="168" fontId="14" fillId="2" borderId="11" xfId="0" applyNumberFormat="1" applyFont="1" applyFill="1" applyBorder="1" applyAlignment="1" applyProtection="1">
      <alignment horizontal="left" vertical="center"/>
      <protection locked="0"/>
    </xf>
    <xf numFmtId="168" fontId="14" fillId="0" borderId="11" xfId="0" applyNumberFormat="1" applyFont="1" applyFill="1" applyBorder="1" applyAlignment="1">
      <alignment horizontal="left" vertical="center"/>
    </xf>
    <xf numFmtId="0" fontId="14"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4" xfId="0" applyFont="1" applyFill="1" applyBorder="1" applyAlignment="1">
      <alignment horizontal="center"/>
    </xf>
    <xf numFmtId="0" fontId="14" fillId="0" borderId="1" xfId="0" applyFont="1" applyFill="1" applyBorder="1" applyAlignment="1">
      <alignment horizontal="center"/>
    </xf>
    <xf numFmtId="0" fontId="14" fillId="0" borderId="11" xfId="0" applyFont="1" applyFill="1" applyBorder="1" applyAlignment="1">
      <alignment horizontal="center"/>
    </xf>
    <xf numFmtId="0" fontId="14" fillId="0" borderId="4"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5" fillId="0" borderId="26" xfId="0" applyFont="1" applyFill="1" applyBorder="1" applyAlignment="1">
      <alignment horizontal="center" vertical="center"/>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4" fillId="0" borderId="16" xfId="0" applyFont="1" applyFill="1" applyBorder="1" applyAlignment="1">
      <alignment horizontal="left" vertical="center"/>
    </xf>
    <xf numFmtId="0" fontId="14" fillId="0" borderId="20" xfId="0" applyFont="1" applyFill="1" applyBorder="1" applyAlignment="1">
      <alignment horizontal="left" vertical="center"/>
    </xf>
    <xf numFmtId="0" fontId="17" fillId="0" borderId="4" xfId="0" applyFont="1" applyFill="1" applyBorder="1" applyAlignment="1">
      <alignment horizontal="left"/>
    </xf>
    <xf numFmtId="0" fontId="17" fillId="0" borderId="5" xfId="0" applyFont="1" applyFill="1" applyBorder="1" applyAlignment="1">
      <alignment horizontal="left"/>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24" xfId="0" applyFont="1" applyFill="1" applyBorder="1" applyAlignment="1">
      <alignment horizontal="center" vertical="center"/>
    </xf>
    <xf numFmtId="168" fontId="14" fillId="0" borderId="4" xfId="0" applyNumberFormat="1" applyFont="1" applyBorder="1" applyAlignment="1">
      <alignment horizontal="left" vertical="center"/>
    </xf>
    <xf numFmtId="168" fontId="14" fillId="0" borderId="1" xfId="0" applyNumberFormat="1" applyFont="1" applyBorder="1" applyAlignment="1">
      <alignment horizontal="left" vertical="center"/>
    </xf>
    <xf numFmtId="168" fontId="14" fillId="0" borderId="11" xfId="0" applyNumberFormat="1" applyFont="1" applyBorder="1" applyAlignment="1">
      <alignment horizontal="left" vertical="center"/>
    </xf>
    <xf numFmtId="0" fontId="17" fillId="0" borderId="1" xfId="0" applyFont="1" applyFill="1" applyBorder="1" applyAlignment="1">
      <alignment horizontal="left" vertical="center"/>
    </xf>
    <xf numFmtId="10" fontId="16" fillId="3" borderId="11" xfId="0" applyNumberFormat="1" applyFont="1" applyFill="1" applyBorder="1" applyAlignment="1" applyProtection="1">
      <alignment horizontal="center" vertical="center"/>
      <protection locked="0"/>
    </xf>
  </cellXfs>
  <cellStyles count="5">
    <cellStyle name="Normal" xfId="0" builtinId="0"/>
    <cellStyle name="Normal 2 2 4 2" xfId="1" xr:uid="{1EC32B03-1AB5-4167-B237-3A6F71040763}"/>
    <cellStyle name="PCA Body Text 2" xfId="4" xr:uid="{4147A39F-6CA9-498A-BB12-5894792C6BB1}"/>
    <cellStyle name="PCA Heading 2 2" xfId="3" xr:uid="{2639279E-4F31-4D28-9254-8FDF35D8FC6D}"/>
    <cellStyle name="PCA Title 2" xfId="2" xr:uid="{2D933CC4-24CA-4C41-AB16-B6621FDC8504}"/>
  </cellStyles>
  <dxfs count="0"/>
  <tableStyles count="0" defaultTableStyle="TableStyleMedium2" defaultPivotStyle="PivotStyleLight16"/>
  <colors>
    <mruColors>
      <color rgb="FFD1EA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95250</xdr:rowOff>
    </xdr:from>
    <xdr:to>
      <xdr:col>4</xdr:col>
      <xdr:colOff>533400</xdr:colOff>
      <xdr:row>1</xdr:row>
      <xdr:rowOff>409575</xdr:rowOff>
    </xdr:to>
    <xdr:pic>
      <xdr:nvPicPr>
        <xdr:cNvPr id="2" name="Picture 1" descr="Minnesota Pollution Control Agency (MPCA), 520 Lafayette Road North, St. Paul, MN 55155-4194" title="Image of MPCA logo with St. Paul office address">
          <a:extLst>
            <a:ext uri="{FF2B5EF4-FFF2-40B4-BE49-F238E27FC236}">
              <a16:creationId xmlns:a16="http://schemas.microsoft.com/office/drawing/2014/main" id="{357A23CD-CF28-4D33-AE3F-6D7A6CB9B7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95250"/>
          <a:ext cx="2390775" cy="685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D673D-04CA-40FF-A32F-392768AF6B68}">
  <sheetPr>
    <pageSetUpPr fitToPage="1"/>
  </sheetPr>
  <dimension ref="B1:O22"/>
  <sheetViews>
    <sheetView showGridLines="0" tabSelected="1" zoomScaleNormal="100" zoomScaleSheetLayoutView="100" workbookViewId="0">
      <selection activeCell="B4" sqref="B4:O4"/>
    </sheetView>
  </sheetViews>
  <sheetFormatPr defaultColWidth="9.140625" defaultRowHeight="15"/>
  <cols>
    <col min="1" max="1" width="3.140625" style="1" customWidth="1"/>
    <col min="2" max="15" width="9.42578125" style="1" customWidth="1"/>
    <col min="16" max="16384" width="9.140625" style="1"/>
  </cols>
  <sheetData>
    <row r="1" spans="2:15" ht="29.25" customHeight="1">
      <c r="B1" s="72"/>
      <c r="C1" s="72"/>
      <c r="D1" s="72"/>
      <c r="E1" s="72"/>
      <c r="F1" s="72"/>
      <c r="G1" s="73" t="s">
        <v>51</v>
      </c>
      <c r="H1" s="73"/>
      <c r="I1" s="73"/>
      <c r="J1" s="73"/>
      <c r="K1" s="73"/>
      <c r="L1" s="73"/>
      <c r="M1" s="73"/>
      <c r="N1" s="73"/>
      <c r="O1" s="73"/>
    </row>
    <row r="2" spans="2:15" ht="33.75" customHeight="1">
      <c r="B2" s="72"/>
      <c r="C2" s="72"/>
      <c r="D2" s="72"/>
      <c r="E2" s="72"/>
      <c r="F2" s="72"/>
      <c r="G2" s="2"/>
      <c r="H2" s="74" t="s">
        <v>55</v>
      </c>
      <c r="I2" s="75"/>
      <c r="J2" s="75"/>
      <c r="K2" s="75"/>
      <c r="L2" s="75"/>
      <c r="M2" s="75"/>
      <c r="N2" s="75"/>
      <c r="O2" s="75"/>
    </row>
    <row r="3" spans="2:15" ht="19.5" customHeight="1">
      <c r="B3" s="72"/>
      <c r="C3" s="72"/>
      <c r="D3" s="72"/>
      <c r="E3" s="72"/>
      <c r="F3" s="72"/>
      <c r="G3" s="2"/>
      <c r="H3" s="75"/>
      <c r="I3" s="75"/>
      <c r="J3" s="75"/>
      <c r="K3" s="75"/>
      <c r="L3" s="75"/>
      <c r="M3" s="75"/>
      <c r="N3" s="75"/>
      <c r="O3" s="75"/>
    </row>
    <row r="4" spans="2:15" ht="18.75">
      <c r="B4" s="69" t="s">
        <v>34</v>
      </c>
      <c r="C4" s="69"/>
      <c r="D4" s="69"/>
      <c r="E4" s="69"/>
      <c r="F4" s="69"/>
      <c r="G4" s="69"/>
      <c r="H4" s="69"/>
      <c r="I4" s="69"/>
      <c r="J4" s="69"/>
      <c r="K4" s="69"/>
      <c r="L4" s="69"/>
      <c r="M4" s="69"/>
      <c r="N4" s="69"/>
      <c r="O4" s="69"/>
    </row>
    <row r="5" spans="2:15" s="21" customFormat="1" ht="27.75" customHeight="1">
      <c r="B5" s="76" t="s">
        <v>54</v>
      </c>
      <c r="C5" s="76"/>
      <c r="D5" s="76"/>
      <c r="E5" s="76"/>
      <c r="F5" s="76"/>
      <c r="G5" s="76"/>
      <c r="H5" s="76"/>
      <c r="I5" s="76"/>
      <c r="J5" s="76"/>
      <c r="K5" s="76"/>
      <c r="L5" s="76"/>
      <c r="M5" s="76"/>
      <c r="N5" s="76"/>
      <c r="O5" s="76"/>
    </row>
    <row r="6" spans="2:15" s="21" customFormat="1" ht="29.25" customHeight="1">
      <c r="B6" s="70" t="s">
        <v>40</v>
      </c>
      <c r="C6" s="70"/>
      <c r="D6" s="70"/>
      <c r="E6" s="70"/>
      <c r="F6" s="70"/>
      <c r="G6" s="70"/>
      <c r="H6" s="70"/>
      <c r="I6" s="70"/>
      <c r="J6" s="70"/>
      <c r="K6" s="70"/>
      <c r="L6" s="70"/>
      <c r="M6" s="70"/>
      <c r="N6" s="70"/>
      <c r="O6" s="70"/>
    </row>
    <row r="7" spans="2:15" s="21" customFormat="1" ht="30.75" customHeight="1">
      <c r="B7" s="70" t="s">
        <v>46</v>
      </c>
      <c r="C7" s="70"/>
      <c r="D7" s="70"/>
      <c r="E7" s="70"/>
      <c r="F7" s="70"/>
      <c r="G7" s="70"/>
      <c r="H7" s="70"/>
      <c r="I7" s="70"/>
      <c r="J7" s="70"/>
      <c r="K7" s="70"/>
      <c r="L7" s="70"/>
      <c r="M7" s="70"/>
      <c r="N7" s="70"/>
      <c r="O7" s="70"/>
    </row>
    <row r="8" spans="2:15" s="21" customFormat="1" ht="17.45" customHeight="1">
      <c r="B8" s="20"/>
      <c r="C8" s="20"/>
      <c r="D8" s="20"/>
      <c r="E8" s="20"/>
      <c r="F8" s="20"/>
      <c r="G8" s="20"/>
      <c r="H8" s="20"/>
      <c r="I8" s="20"/>
      <c r="J8" s="20"/>
      <c r="K8" s="20"/>
      <c r="L8" s="20"/>
      <c r="M8" s="20"/>
      <c r="N8" s="20"/>
      <c r="O8" s="20"/>
    </row>
    <row r="9" spans="2:15" s="3" customFormat="1" ht="17.45" customHeight="1">
      <c r="B9" s="69" t="s">
        <v>41</v>
      </c>
      <c r="C9" s="69"/>
      <c r="D9" s="69"/>
      <c r="E9" s="69"/>
      <c r="F9" s="69"/>
      <c r="G9" s="69"/>
      <c r="H9" s="69"/>
      <c r="I9" s="69"/>
      <c r="J9" s="69"/>
      <c r="K9" s="69"/>
      <c r="L9" s="69"/>
      <c r="M9" s="69"/>
      <c r="N9" s="69"/>
      <c r="O9" s="69"/>
    </row>
    <row r="10" spans="2:15" s="21" customFormat="1" ht="18" customHeight="1">
      <c r="B10" s="66" t="s">
        <v>42</v>
      </c>
      <c r="C10" s="66"/>
      <c r="D10" s="66"/>
      <c r="E10" s="66"/>
      <c r="F10" s="66"/>
      <c r="G10" s="66"/>
      <c r="H10" s="66"/>
      <c r="I10" s="66"/>
      <c r="J10" s="66"/>
      <c r="K10" s="66"/>
      <c r="L10" s="66"/>
      <c r="M10" s="66"/>
      <c r="N10" s="66"/>
      <c r="O10" s="66"/>
    </row>
    <row r="11" spans="2:15" s="21" customFormat="1" ht="20.25" customHeight="1">
      <c r="B11" s="70" t="s">
        <v>45</v>
      </c>
      <c r="C11" s="70"/>
      <c r="D11" s="70"/>
      <c r="E11" s="70"/>
      <c r="F11" s="70"/>
      <c r="G11" s="70"/>
      <c r="H11" s="70"/>
      <c r="I11" s="70"/>
      <c r="J11" s="70"/>
      <c r="K11" s="70"/>
      <c r="L11" s="70"/>
      <c r="M11" s="70"/>
      <c r="N11" s="70"/>
      <c r="O11" s="70"/>
    </row>
    <row r="12" spans="2:15" s="21" customFormat="1" ht="20.25" customHeight="1">
      <c r="B12" s="70" t="s">
        <v>49</v>
      </c>
      <c r="C12" s="70"/>
      <c r="D12" s="70"/>
      <c r="E12" s="70"/>
      <c r="F12" s="70"/>
      <c r="G12" s="70"/>
      <c r="H12" s="70"/>
      <c r="I12" s="70"/>
      <c r="J12" s="70"/>
      <c r="K12" s="70"/>
      <c r="L12" s="70"/>
      <c r="M12" s="70"/>
      <c r="N12" s="70"/>
      <c r="O12" s="70"/>
    </row>
    <row r="13" spans="2:15" s="21" customFormat="1" ht="20.25" customHeight="1">
      <c r="B13" s="70" t="s">
        <v>47</v>
      </c>
      <c r="C13" s="70"/>
      <c r="D13" s="70"/>
      <c r="E13" s="70"/>
      <c r="F13" s="70"/>
      <c r="G13" s="70"/>
      <c r="H13" s="70"/>
      <c r="I13" s="70"/>
      <c r="J13" s="70"/>
      <c r="K13" s="70"/>
      <c r="L13" s="70"/>
      <c r="M13" s="70"/>
      <c r="N13" s="70"/>
      <c r="O13" s="70"/>
    </row>
    <row r="14" spans="2:15" s="21" customFormat="1" ht="30.75" customHeight="1">
      <c r="B14" s="71" t="s">
        <v>53</v>
      </c>
      <c r="C14" s="71"/>
      <c r="D14" s="71"/>
      <c r="E14" s="71"/>
      <c r="F14" s="71"/>
      <c r="G14" s="71"/>
      <c r="H14" s="71"/>
      <c r="I14" s="71"/>
      <c r="J14" s="71"/>
      <c r="K14" s="71"/>
      <c r="L14" s="71"/>
      <c r="M14" s="71"/>
      <c r="N14" s="71"/>
      <c r="O14" s="71"/>
    </row>
    <row r="15" spans="2:15" ht="15" customHeight="1">
      <c r="B15" s="4"/>
      <c r="C15" s="4"/>
      <c r="D15" s="4"/>
      <c r="E15" s="4"/>
      <c r="F15" s="4"/>
      <c r="G15" s="4"/>
      <c r="H15" s="4"/>
      <c r="I15" s="4"/>
      <c r="J15" s="4"/>
      <c r="K15" s="4"/>
      <c r="L15" s="4"/>
      <c r="M15" s="4"/>
      <c r="N15" s="4"/>
      <c r="O15" s="4"/>
    </row>
    <row r="16" spans="2:15" ht="18.75">
      <c r="B16" s="69" t="s">
        <v>35</v>
      </c>
      <c r="C16" s="69"/>
      <c r="D16" s="69"/>
      <c r="E16" s="69"/>
      <c r="F16" s="69"/>
      <c r="G16" s="69"/>
      <c r="H16" s="69"/>
      <c r="I16" s="69"/>
      <c r="J16" s="69"/>
      <c r="K16" s="69"/>
      <c r="L16" s="69"/>
      <c r="M16" s="69"/>
      <c r="N16" s="69"/>
      <c r="O16" s="69"/>
    </row>
    <row r="17" spans="2:15" s="21" customFormat="1" ht="20.25" customHeight="1">
      <c r="B17" s="23" t="s">
        <v>36</v>
      </c>
      <c r="C17" s="66" t="s">
        <v>37</v>
      </c>
      <c r="D17" s="66"/>
      <c r="E17" s="66"/>
      <c r="F17" s="66"/>
      <c r="G17" s="66"/>
      <c r="H17" s="66"/>
      <c r="I17" s="66"/>
      <c r="J17" s="66"/>
      <c r="K17" s="66"/>
      <c r="L17" s="66"/>
      <c r="M17" s="66"/>
      <c r="N17" s="66"/>
      <c r="O17" s="66"/>
    </row>
    <row r="18" spans="2:15" s="21" customFormat="1" ht="15" customHeight="1">
      <c r="B18" s="24" t="s">
        <v>38</v>
      </c>
      <c r="C18" s="66" t="s">
        <v>39</v>
      </c>
      <c r="D18" s="66"/>
      <c r="E18" s="66"/>
      <c r="F18" s="66"/>
      <c r="G18" s="66"/>
      <c r="H18" s="66"/>
      <c r="I18" s="66"/>
      <c r="J18" s="66"/>
      <c r="K18" s="66"/>
      <c r="L18" s="66"/>
      <c r="M18" s="66"/>
      <c r="N18" s="66"/>
      <c r="O18" s="66"/>
    </row>
    <row r="19" spans="2:15" s="21" customFormat="1" ht="15" customHeight="1">
      <c r="B19" s="67"/>
      <c r="C19" s="67"/>
      <c r="D19" s="67"/>
      <c r="E19" s="67"/>
      <c r="F19" s="67"/>
      <c r="G19" s="67"/>
      <c r="H19" s="67"/>
      <c r="I19" s="67"/>
      <c r="J19" s="67"/>
      <c r="K19" s="67"/>
      <c r="L19" s="67"/>
      <c r="M19" s="67"/>
      <c r="N19" s="67"/>
      <c r="O19" s="22"/>
    </row>
    <row r="20" spans="2:15" ht="15" customHeight="1">
      <c r="B20" s="68"/>
      <c r="C20" s="68"/>
      <c r="D20" s="68"/>
      <c r="E20" s="68"/>
      <c r="F20" s="68"/>
      <c r="G20" s="68"/>
      <c r="H20" s="68"/>
      <c r="I20" s="68"/>
      <c r="J20" s="68"/>
      <c r="K20" s="68"/>
      <c r="L20" s="68"/>
      <c r="M20" s="68"/>
      <c r="N20" s="68"/>
      <c r="O20" s="5"/>
    </row>
    <row r="22" spans="2:15">
      <c r="C22" s="6"/>
    </row>
  </sheetData>
  <mergeCells count="18">
    <mergeCell ref="B6:O6"/>
    <mergeCell ref="B1:F3"/>
    <mergeCell ref="G1:O1"/>
    <mergeCell ref="H2:O3"/>
    <mergeCell ref="B4:O4"/>
    <mergeCell ref="B5:O5"/>
    <mergeCell ref="C18:O18"/>
    <mergeCell ref="B19:N19"/>
    <mergeCell ref="B20:N20"/>
    <mergeCell ref="B16:O16"/>
    <mergeCell ref="B7:O7"/>
    <mergeCell ref="B9:O9"/>
    <mergeCell ref="B10:O10"/>
    <mergeCell ref="B11:O11"/>
    <mergeCell ref="B12:O12"/>
    <mergeCell ref="C17:O17"/>
    <mergeCell ref="B13:O13"/>
    <mergeCell ref="B14:O14"/>
  </mergeCells>
  <pageMargins left="0.25" right="0.25" top="0.5" bottom="0.5" header="0.3" footer="0.3"/>
  <pageSetup orientation="landscape" r:id="rId1"/>
  <headerFooter>
    <oddFooter>&amp;L&amp;"Arial,Italic"&amp;8aq-f13-ecs10&amp;C&amp;"Arial,Italic"&amp;8•  www.pca.state.mn.us  •  Available in alternative formats  •  651-296-6300  •  800-657-3864  •  Use your preferred relay service&amp;R&amp;"Arial,Italic"&amp;8Page &amp;P of &amp;N</oddFooter>
    <firstFooter>&amp;L&amp;10Hot mix asphalt calculator - Instructions&amp;R&amp;10&amp;P</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82DB1-BB1F-43EB-B9C4-8EA63E2E1F6F}">
  <dimension ref="A1:BV30"/>
  <sheetViews>
    <sheetView view="pageBreakPreview" zoomScaleNormal="100" zoomScaleSheetLayoutView="100" workbookViewId="0">
      <pane xSplit="2" ySplit="1" topLeftCell="C2" activePane="bottomRight" state="frozen"/>
      <selection pane="topRight" activeCell="C1" sqref="C1"/>
      <selection pane="bottomLeft" activeCell="A2" sqref="A2"/>
      <selection pane="bottomRight" activeCell="C3" sqref="C3:F3"/>
    </sheetView>
  </sheetViews>
  <sheetFormatPr defaultColWidth="9.140625" defaultRowHeight="15"/>
  <cols>
    <col min="1" max="1" width="29.140625" style="9" bestFit="1" customWidth="1"/>
    <col min="2" max="2" width="13.42578125" style="19" customWidth="1"/>
    <col min="3" max="4" width="11.5703125" style="19" customWidth="1"/>
    <col min="5" max="74" width="11.5703125" style="9" customWidth="1"/>
    <col min="75" max="16384" width="9.140625" style="9"/>
  </cols>
  <sheetData>
    <row r="1" spans="1:74" s="7" customFormat="1" ht="24" customHeight="1" thickBot="1">
      <c r="A1" s="25" t="s">
        <v>50</v>
      </c>
      <c r="B1" s="8"/>
      <c r="C1" s="8"/>
      <c r="D1" s="8"/>
    </row>
    <row r="2" spans="1:74" s="61" customFormat="1" ht="15" customHeight="1">
      <c r="A2" s="59" t="s">
        <v>0</v>
      </c>
      <c r="B2" s="60" t="s">
        <v>4</v>
      </c>
      <c r="C2" s="81" t="s">
        <v>48</v>
      </c>
      <c r="D2" s="82"/>
      <c r="E2" s="82"/>
      <c r="F2" s="83"/>
      <c r="G2" s="81" t="s">
        <v>48</v>
      </c>
      <c r="H2" s="82"/>
      <c r="I2" s="82"/>
      <c r="J2" s="83"/>
      <c r="K2" s="81" t="s">
        <v>48</v>
      </c>
      <c r="L2" s="82"/>
      <c r="M2" s="82"/>
      <c r="N2" s="83"/>
      <c r="O2" s="81" t="s">
        <v>48</v>
      </c>
      <c r="P2" s="82"/>
      <c r="Q2" s="82"/>
      <c r="R2" s="83"/>
      <c r="S2" s="81" t="s">
        <v>48</v>
      </c>
      <c r="T2" s="82"/>
      <c r="U2" s="82"/>
      <c r="V2" s="83"/>
      <c r="W2" s="81" t="s">
        <v>48</v>
      </c>
      <c r="X2" s="82"/>
      <c r="Y2" s="82"/>
      <c r="Z2" s="83"/>
      <c r="AA2" s="81" t="s">
        <v>48</v>
      </c>
      <c r="AB2" s="82"/>
      <c r="AC2" s="82"/>
      <c r="AD2" s="83"/>
      <c r="AE2" s="81" t="s">
        <v>48</v>
      </c>
      <c r="AF2" s="82"/>
      <c r="AG2" s="82"/>
      <c r="AH2" s="83"/>
      <c r="AI2" s="81" t="s">
        <v>48</v>
      </c>
      <c r="AJ2" s="82"/>
      <c r="AK2" s="82"/>
      <c r="AL2" s="83"/>
      <c r="AM2" s="81" t="s">
        <v>48</v>
      </c>
      <c r="AN2" s="82"/>
      <c r="AO2" s="82"/>
      <c r="AP2" s="83"/>
      <c r="AQ2" s="81" t="s">
        <v>48</v>
      </c>
      <c r="AR2" s="82"/>
      <c r="AS2" s="82"/>
      <c r="AT2" s="83"/>
      <c r="AU2" s="81" t="s">
        <v>48</v>
      </c>
      <c r="AV2" s="82"/>
      <c r="AW2" s="82"/>
      <c r="AX2" s="83"/>
      <c r="AY2" s="81" t="s">
        <v>48</v>
      </c>
      <c r="AZ2" s="82"/>
      <c r="BA2" s="82"/>
      <c r="BB2" s="83"/>
      <c r="BC2" s="81" t="s">
        <v>48</v>
      </c>
      <c r="BD2" s="82"/>
      <c r="BE2" s="82"/>
      <c r="BF2" s="83"/>
      <c r="BG2" s="81" t="s">
        <v>48</v>
      </c>
      <c r="BH2" s="82"/>
      <c r="BI2" s="82"/>
      <c r="BJ2" s="83"/>
      <c r="BK2" s="81" t="s">
        <v>48</v>
      </c>
      <c r="BL2" s="82"/>
      <c r="BM2" s="82"/>
      <c r="BN2" s="83"/>
      <c r="BO2" s="81" t="s">
        <v>48</v>
      </c>
      <c r="BP2" s="82"/>
      <c r="BQ2" s="82"/>
      <c r="BR2" s="83"/>
      <c r="BS2" s="81" t="s">
        <v>48</v>
      </c>
      <c r="BT2" s="82"/>
      <c r="BU2" s="82"/>
      <c r="BV2" s="83"/>
    </row>
    <row r="3" spans="1:74" s="7" customFormat="1" ht="15" customHeight="1">
      <c r="A3" s="26" t="s">
        <v>13</v>
      </c>
      <c r="B3" s="27" t="s">
        <v>5</v>
      </c>
      <c r="C3" s="99" t="s">
        <v>11</v>
      </c>
      <c r="D3" s="100"/>
      <c r="E3" s="100"/>
      <c r="F3" s="136"/>
      <c r="G3" s="99" t="s">
        <v>11</v>
      </c>
      <c r="H3" s="100"/>
      <c r="I3" s="100"/>
      <c r="J3" s="136"/>
      <c r="K3" s="99" t="s">
        <v>12</v>
      </c>
      <c r="L3" s="100"/>
      <c r="M3" s="100"/>
      <c r="N3" s="136"/>
      <c r="O3" s="99" t="s">
        <v>11</v>
      </c>
      <c r="P3" s="100"/>
      <c r="Q3" s="100"/>
      <c r="R3" s="136"/>
      <c r="S3" s="99" t="s">
        <v>12</v>
      </c>
      <c r="T3" s="100"/>
      <c r="U3" s="100"/>
      <c r="V3" s="136"/>
      <c r="W3" s="99" t="s">
        <v>11</v>
      </c>
      <c r="X3" s="100"/>
      <c r="Y3" s="100"/>
      <c r="Z3" s="136"/>
      <c r="AA3" s="99" t="s">
        <v>12</v>
      </c>
      <c r="AB3" s="100"/>
      <c r="AC3" s="100"/>
      <c r="AD3" s="136"/>
      <c r="AE3" s="99" t="s">
        <v>11</v>
      </c>
      <c r="AF3" s="100"/>
      <c r="AG3" s="100"/>
      <c r="AH3" s="136"/>
      <c r="AI3" s="99" t="s">
        <v>12</v>
      </c>
      <c r="AJ3" s="100"/>
      <c r="AK3" s="100"/>
      <c r="AL3" s="136"/>
      <c r="AM3" s="99" t="s">
        <v>12</v>
      </c>
      <c r="AN3" s="100"/>
      <c r="AO3" s="100"/>
      <c r="AP3" s="136"/>
      <c r="AQ3" s="99" t="s">
        <v>12</v>
      </c>
      <c r="AR3" s="100"/>
      <c r="AS3" s="100"/>
      <c r="AT3" s="101"/>
      <c r="AU3" s="99" t="s">
        <v>12</v>
      </c>
      <c r="AV3" s="100"/>
      <c r="AW3" s="100"/>
      <c r="AX3" s="101"/>
      <c r="AY3" s="99" t="s">
        <v>12</v>
      </c>
      <c r="AZ3" s="100"/>
      <c r="BA3" s="100"/>
      <c r="BB3" s="136"/>
      <c r="BC3" s="99" t="s">
        <v>12</v>
      </c>
      <c r="BD3" s="100"/>
      <c r="BE3" s="100"/>
      <c r="BF3" s="101"/>
      <c r="BG3" s="99" t="s">
        <v>12</v>
      </c>
      <c r="BH3" s="100"/>
      <c r="BI3" s="100"/>
      <c r="BJ3" s="101"/>
      <c r="BK3" s="99" t="s">
        <v>12</v>
      </c>
      <c r="BL3" s="100"/>
      <c r="BM3" s="100"/>
      <c r="BN3" s="101"/>
      <c r="BO3" s="99" t="s">
        <v>12</v>
      </c>
      <c r="BP3" s="100"/>
      <c r="BQ3" s="100"/>
      <c r="BR3" s="101"/>
      <c r="BS3" s="99" t="s">
        <v>12</v>
      </c>
      <c r="BT3" s="100"/>
      <c r="BU3" s="100"/>
      <c r="BV3" s="101"/>
    </row>
    <row r="4" spans="1:74" s="7" customFormat="1" ht="15" customHeight="1">
      <c r="A4" s="28" t="s">
        <v>6</v>
      </c>
      <c r="B4" s="29" t="s">
        <v>15</v>
      </c>
      <c r="C4" s="93"/>
      <c r="D4" s="94"/>
      <c r="E4" s="94"/>
      <c r="F4" s="107"/>
      <c r="G4" s="93"/>
      <c r="H4" s="94"/>
      <c r="I4" s="94"/>
      <c r="J4" s="107"/>
      <c r="K4" s="93"/>
      <c r="L4" s="94"/>
      <c r="M4" s="94"/>
      <c r="N4" s="107"/>
      <c r="O4" s="93"/>
      <c r="P4" s="94"/>
      <c r="Q4" s="94"/>
      <c r="R4" s="107"/>
      <c r="S4" s="93"/>
      <c r="T4" s="94"/>
      <c r="U4" s="94"/>
      <c r="V4" s="107"/>
      <c r="W4" s="93"/>
      <c r="X4" s="94"/>
      <c r="Y4" s="94"/>
      <c r="Z4" s="107"/>
      <c r="AA4" s="93"/>
      <c r="AB4" s="94"/>
      <c r="AC4" s="94"/>
      <c r="AD4" s="107"/>
      <c r="AE4" s="93"/>
      <c r="AF4" s="94"/>
      <c r="AG4" s="94"/>
      <c r="AH4" s="107"/>
      <c r="AI4" s="93"/>
      <c r="AJ4" s="94"/>
      <c r="AK4" s="94"/>
      <c r="AL4" s="107"/>
      <c r="AM4" s="93"/>
      <c r="AN4" s="94"/>
      <c r="AO4" s="94"/>
      <c r="AP4" s="107"/>
      <c r="AQ4" s="93"/>
      <c r="AR4" s="94"/>
      <c r="AS4" s="94"/>
      <c r="AT4" s="95"/>
      <c r="AU4" s="93"/>
      <c r="AV4" s="94"/>
      <c r="AW4" s="94"/>
      <c r="AX4" s="95"/>
      <c r="AY4" s="93"/>
      <c r="AZ4" s="94"/>
      <c r="BA4" s="94"/>
      <c r="BB4" s="107"/>
      <c r="BC4" s="93"/>
      <c r="BD4" s="94"/>
      <c r="BE4" s="94"/>
      <c r="BF4" s="95"/>
      <c r="BG4" s="93"/>
      <c r="BH4" s="94"/>
      <c r="BI4" s="94"/>
      <c r="BJ4" s="95"/>
      <c r="BK4" s="93"/>
      <c r="BL4" s="94"/>
      <c r="BM4" s="94"/>
      <c r="BN4" s="95"/>
      <c r="BO4" s="93"/>
      <c r="BP4" s="94"/>
      <c r="BQ4" s="94"/>
      <c r="BR4" s="95"/>
      <c r="BS4" s="93"/>
      <c r="BT4" s="94"/>
      <c r="BU4" s="94"/>
      <c r="BV4" s="95"/>
    </row>
    <row r="5" spans="1:74" ht="15" customHeight="1">
      <c r="A5" s="30" t="s">
        <v>29</v>
      </c>
      <c r="B5" s="27" t="s">
        <v>16</v>
      </c>
      <c r="C5" s="93"/>
      <c r="D5" s="94"/>
      <c r="E5" s="94"/>
      <c r="F5" s="107"/>
      <c r="G5" s="93"/>
      <c r="H5" s="94"/>
      <c r="I5" s="94"/>
      <c r="J5" s="107"/>
      <c r="K5" s="93"/>
      <c r="L5" s="94"/>
      <c r="M5" s="94"/>
      <c r="N5" s="107"/>
      <c r="O5" s="93"/>
      <c r="P5" s="94"/>
      <c r="Q5" s="94"/>
      <c r="R5" s="107"/>
      <c r="S5" s="93"/>
      <c r="T5" s="94"/>
      <c r="U5" s="94"/>
      <c r="V5" s="107"/>
      <c r="W5" s="93"/>
      <c r="X5" s="94"/>
      <c r="Y5" s="94"/>
      <c r="Z5" s="107"/>
      <c r="AA5" s="93"/>
      <c r="AB5" s="94"/>
      <c r="AC5" s="94"/>
      <c r="AD5" s="107"/>
      <c r="AE5" s="93"/>
      <c r="AF5" s="94"/>
      <c r="AG5" s="94"/>
      <c r="AH5" s="107"/>
      <c r="AI5" s="93"/>
      <c r="AJ5" s="94"/>
      <c r="AK5" s="94"/>
      <c r="AL5" s="107"/>
      <c r="AM5" s="93"/>
      <c r="AN5" s="94"/>
      <c r="AO5" s="94"/>
      <c r="AP5" s="107"/>
      <c r="AQ5" s="93"/>
      <c r="AR5" s="94"/>
      <c r="AS5" s="94"/>
      <c r="AT5" s="95"/>
      <c r="AU5" s="93"/>
      <c r="AV5" s="94"/>
      <c r="AW5" s="94"/>
      <c r="AX5" s="95"/>
      <c r="AY5" s="93"/>
      <c r="AZ5" s="94"/>
      <c r="BA5" s="94"/>
      <c r="BB5" s="107"/>
      <c r="BC5" s="93"/>
      <c r="BD5" s="94"/>
      <c r="BE5" s="94"/>
      <c r="BF5" s="95"/>
      <c r="BG5" s="93"/>
      <c r="BH5" s="94"/>
      <c r="BI5" s="94"/>
      <c r="BJ5" s="95"/>
      <c r="BK5" s="93"/>
      <c r="BL5" s="94"/>
      <c r="BM5" s="94"/>
      <c r="BN5" s="95"/>
      <c r="BO5" s="93"/>
      <c r="BP5" s="94"/>
      <c r="BQ5" s="94"/>
      <c r="BR5" s="95"/>
      <c r="BS5" s="93"/>
      <c r="BT5" s="94"/>
      <c r="BU5" s="94"/>
      <c r="BV5" s="95"/>
    </row>
    <row r="6" spans="1:74" ht="15" customHeight="1">
      <c r="A6" s="28" t="s">
        <v>1</v>
      </c>
      <c r="B6" s="29" t="s">
        <v>25</v>
      </c>
      <c r="C6" s="96"/>
      <c r="D6" s="97"/>
      <c r="E6" s="97"/>
      <c r="F6" s="108"/>
      <c r="G6" s="96"/>
      <c r="H6" s="97"/>
      <c r="I6" s="97"/>
      <c r="J6" s="108"/>
      <c r="K6" s="96"/>
      <c r="L6" s="97"/>
      <c r="M6" s="97"/>
      <c r="N6" s="108"/>
      <c r="O6" s="96"/>
      <c r="P6" s="97"/>
      <c r="Q6" s="97"/>
      <c r="R6" s="108"/>
      <c r="S6" s="96"/>
      <c r="T6" s="97"/>
      <c r="U6" s="97"/>
      <c r="V6" s="108"/>
      <c r="W6" s="96"/>
      <c r="X6" s="97"/>
      <c r="Y6" s="97"/>
      <c r="Z6" s="108"/>
      <c r="AA6" s="96"/>
      <c r="AB6" s="97"/>
      <c r="AC6" s="97"/>
      <c r="AD6" s="108"/>
      <c r="AE6" s="96"/>
      <c r="AF6" s="97"/>
      <c r="AG6" s="97"/>
      <c r="AH6" s="108"/>
      <c r="AI6" s="96"/>
      <c r="AJ6" s="97"/>
      <c r="AK6" s="97"/>
      <c r="AL6" s="108"/>
      <c r="AM6" s="96"/>
      <c r="AN6" s="97"/>
      <c r="AO6" s="97"/>
      <c r="AP6" s="108"/>
      <c r="AQ6" s="96"/>
      <c r="AR6" s="97"/>
      <c r="AS6" s="97"/>
      <c r="AT6" s="98"/>
      <c r="AU6" s="96"/>
      <c r="AV6" s="97"/>
      <c r="AW6" s="97"/>
      <c r="AX6" s="98"/>
      <c r="AY6" s="96"/>
      <c r="AZ6" s="97"/>
      <c r="BA6" s="97"/>
      <c r="BB6" s="108"/>
      <c r="BC6" s="96"/>
      <c r="BD6" s="97"/>
      <c r="BE6" s="97"/>
      <c r="BF6" s="98"/>
      <c r="BG6" s="96"/>
      <c r="BH6" s="97"/>
      <c r="BI6" s="97"/>
      <c r="BJ6" s="98"/>
      <c r="BK6" s="96"/>
      <c r="BL6" s="97"/>
      <c r="BM6" s="97"/>
      <c r="BN6" s="98"/>
      <c r="BO6" s="96"/>
      <c r="BP6" s="97"/>
      <c r="BQ6" s="97"/>
      <c r="BR6" s="98"/>
      <c r="BS6" s="96"/>
      <c r="BT6" s="97"/>
      <c r="BU6" s="97"/>
      <c r="BV6" s="98"/>
    </row>
    <row r="7" spans="1:74" ht="15" customHeight="1">
      <c r="A7" s="28" t="s">
        <v>3</v>
      </c>
      <c r="B7" s="29" t="s">
        <v>25</v>
      </c>
      <c r="C7" s="96"/>
      <c r="D7" s="97"/>
      <c r="E7" s="97"/>
      <c r="F7" s="108"/>
      <c r="G7" s="96"/>
      <c r="H7" s="97"/>
      <c r="I7" s="97"/>
      <c r="J7" s="108"/>
      <c r="K7" s="96"/>
      <c r="L7" s="97"/>
      <c r="M7" s="97"/>
      <c r="N7" s="108"/>
      <c r="O7" s="96"/>
      <c r="P7" s="97"/>
      <c r="Q7" s="97"/>
      <c r="R7" s="108"/>
      <c r="S7" s="96"/>
      <c r="T7" s="97"/>
      <c r="U7" s="97"/>
      <c r="V7" s="108"/>
      <c r="W7" s="96"/>
      <c r="X7" s="97"/>
      <c r="Y7" s="97"/>
      <c r="Z7" s="108"/>
      <c r="AA7" s="96"/>
      <c r="AB7" s="97"/>
      <c r="AC7" s="97"/>
      <c r="AD7" s="108"/>
      <c r="AE7" s="96"/>
      <c r="AF7" s="97"/>
      <c r="AG7" s="97"/>
      <c r="AH7" s="108"/>
      <c r="AI7" s="96"/>
      <c r="AJ7" s="97"/>
      <c r="AK7" s="97"/>
      <c r="AL7" s="108"/>
      <c r="AM7" s="96"/>
      <c r="AN7" s="97"/>
      <c r="AO7" s="97"/>
      <c r="AP7" s="108"/>
      <c r="AQ7" s="96"/>
      <c r="AR7" s="97"/>
      <c r="AS7" s="97"/>
      <c r="AT7" s="98"/>
      <c r="AU7" s="96"/>
      <c r="AV7" s="97"/>
      <c r="AW7" s="97"/>
      <c r="AX7" s="98"/>
      <c r="AY7" s="96"/>
      <c r="AZ7" s="97"/>
      <c r="BA7" s="97"/>
      <c r="BB7" s="108"/>
      <c r="BC7" s="96"/>
      <c r="BD7" s="97"/>
      <c r="BE7" s="97"/>
      <c r="BF7" s="98"/>
      <c r="BG7" s="96"/>
      <c r="BH7" s="97"/>
      <c r="BI7" s="97"/>
      <c r="BJ7" s="98"/>
      <c r="BK7" s="96"/>
      <c r="BL7" s="97"/>
      <c r="BM7" s="97"/>
      <c r="BN7" s="98"/>
      <c r="BO7" s="96"/>
      <c r="BP7" s="97"/>
      <c r="BQ7" s="97"/>
      <c r="BR7" s="98"/>
      <c r="BS7" s="96"/>
      <c r="BT7" s="97"/>
      <c r="BU7" s="97"/>
      <c r="BV7" s="98"/>
    </row>
    <row r="8" spans="1:74" ht="15" customHeight="1">
      <c r="A8" s="28" t="s">
        <v>24</v>
      </c>
      <c r="B8" s="29" t="s">
        <v>25</v>
      </c>
      <c r="C8" s="132">
        <f>C6*C7</f>
        <v>0</v>
      </c>
      <c r="D8" s="133"/>
      <c r="E8" s="133"/>
      <c r="F8" s="134"/>
      <c r="G8" s="102">
        <f>G6*G7</f>
        <v>0</v>
      </c>
      <c r="H8" s="103"/>
      <c r="I8" s="103"/>
      <c r="J8" s="109"/>
      <c r="K8" s="102">
        <f>K6*K7</f>
        <v>0</v>
      </c>
      <c r="L8" s="103"/>
      <c r="M8" s="103"/>
      <c r="N8" s="109"/>
      <c r="O8" s="102">
        <f>O6*O7</f>
        <v>0</v>
      </c>
      <c r="P8" s="103"/>
      <c r="Q8" s="103"/>
      <c r="R8" s="109"/>
      <c r="S8" s="102">
        <f>S6*S7</f>
        <v>0</v>
      </c>
      <c r="T8" s="103"/>
      <c r="U8" s="103"/>
      <c r="V8" s="109"/>
      <c r="W8" s="102">
        <f>W6*W7</f>
        <v>0</v>
      </c>
      <c r="X8" s="103"/>
      <c r="Y8" s="103"/>
      <c r="Z8" s="109"/>
      <c r="AA8" s="102">
        <f>AA6*AA7</f>
        <v>0</v>
      </c>
      <c r="AB8" s="103"/>
      <c r="AC8" s="103"/>
      <c r="AD8" s="109"/>
      <c r="AE8" s="102">
        <f>AE6*AE7</f>
        <v>0</v>
      </c>
      <c r="AF8" s="103"/>
      <c r="AG8" s="103"/>
      <c r="AH8" s="109"/>
      <c r="AI8" s="102">
        <f>AI6*AI7</f>
        <v>0</v>
      </c>
      <c r="AJ8" s="103"/>
      <c r="AK8" s="103"/>
      <c r="AL8" s="109"/>
      <c r="AM8" s="102">
        <f>AM6*AM7</f>
        <v>0</v>
      </c>
      <c r="AN8" s="103"/>
      <c r="AO8" s="103"/>
      <c r="AP8" s="109"/>
      <c r="AQ8" s="102">
        <f>AQ6*AQ7</f>
        <v>0</v>
      </c>
      <c r="AR8" s="103"/>
      <c r="AS8" s="103"/>
      <c r="AT8" s="104"/>
      <c r="AU8" s="102">
        <f>AU6*AU7</f>
        <v>0</v>
      </c>
      <c r="AV8" s="103"/>
      <c r="AW8" s="103"/>
      <c r="AX8" s="104"/>
      <c r="AY8" s="102">
        <f>AY6*AY7</f>
        <v>0</v>
      </c>
      <c r="AZ8" s="103"/>
      <c r="BA8" s="103"/>
      <c r="BB8" s="109"/>
      <c r="BC8" s="102">
        <f>BC6*BC7</f>
        <v>0</v>
      </c>
      <c r="BD8" s="103"/>
      <c r="BE8" s="103"/>
      <c r="BF8" s="104"/>
      <c r="BG8" s="102">
        <f>BG6*BG7</f>
        <v>0</v>
      </c>
      <c r="BH8" s="103"/>
      <c r="BI8" s="103"/>
      <c r="BJ8" s="104"/>
      <c r="BK8" s="102">
        <f>BK6*BK7</f>
        <v>0</v>
      </c>
      <c r="BL8" s="103"/>
      <c r="BM8" s="103"/>
      <c r="BN8" s="104"/>
      <c r="BO8" s="102">
        <f>BO6*BO7</f>
        <v>0</v>
      </c>
      <c r="BP8" s="103"/>
      <c r="BQ8" s="103"/>
      <c r="BR8" s="104"/>
      <c r="BS8" s="102">
        <f>BS6*BS7</f>
        <v>0</v>
      </c>
      <c r="BT8" s="103"/>
      <c r="BU8" s="103"/>
      <c r="BV8" s="104"/>
    </row>
    <row r="9" spans="1:74" ht="15" customHeight="1">
      <c r="A9" s="28" t="s">
        <v>7</v>
      </c>
      <c r="B9" s="29" t="s">
        <v>25</v>
      </c>
      <c r="C9" s="96"/>
      <c r="D9" s="97"/>
      <c r="E9" s="97"/>
      <c r="F9" s="108"/>
      <c r="G9" s="96"/>
      <c r="H9" s="97"/>
      <c r="I9" s="97"/>
      <c r="J9" s="108"/>
      <c r="K9" s="96"/>
      <c r="L9" s="97"/>
      <c r="M9" s="97"/>
      <c r="N9" s="108"/>
      <c r="O9" s="96"/>
      <c r="P9" s="97"/>
      <c r="Q9" s="97"/>
      <c r="R9" s="108"/>
      <c r="S9" s="96"/>
      <c r="T9" s="97"/>
      <c r="U9" s="97"/>
      <c r="V9" s="108"/>
      <c r="W9" s="96"/>
      <c r="X9" s="97"/>
      <c r="Y9" s="97"/>
      <c r="Z9" s="108"/>
      <c r="AA9" s="96"/>
      <c r="AB9" s="97"/>
      <c r="AC9" s="97"/>
      <c r="AD9" s="108"/>
      <c r="AE9" s="96"/>
      <c r="AF9" s="97"/>
      <c r="AG9" s="97"/>
      <c r="AH9" s="108"/>
      <c r="AI9" s="96"/>
      <c r="AJ9" s="97"/>
      <c r="AK9" s="97"/>
      <c r="AL9" s="108"/>
      <c r="AM9" s="96"/>
      <c r="AN9" s="97"/>
      <c r="AO9" s="97"/>
      <c r="AP9" s="108"/>
      <c r="AQ9" s="96"/>
      <c r="AR9" s="97"/>
      <c r="AS9" s="97"/>
      <c r="AT9" s="98"/>
      <c r="AU9" s="96"/>
      <c r="AV9" s="97"/>
      <c r="AW9" s="97"/>
      <c r="AX9" s="98"/>
      <c r="AY9" s="96"/>
      <c r="AZ9" s="97"/>
      <c r="BA9" s="97"/>
      <c r="BB9" s="108"/>
      <c r="BC9" s="96"/>
      <c r="BD9" s="97"/>
      <c r="BE9" s="97"/>
      <c r="BF9" s="98"/>
      <c r="BG9" s="96"/>
      <c r="BH9" s="97"/>
      <c r="BI9" s="97"/>
      <c r="BJ9" s="98"/>
      <c r="BK9" s="96"/>
      <c r="BL9" s="97"/>
      <c r="BM9" s="97"/>
      <c r="BN9" s="98"/>
      <c r="BO9" s="96"/>
      <c r="BP9" s="97"/>
      <c r="BQ9" s="97"/>
      <c r="BR9" s="98"/>
      <c r="BS9" s="96"/>
      <c r="BT9" s="97"/>
      <c r="BU9" s="97"/>
      <c r="BV9" s="98"/>
    </row>
    <row r="10" spans="1:74" ht="15" customHeight="1">
      <c r="A10" s="28" t="s">
        <v>9</v>
      </c>
      <c r="B10" s="29" t="s">
        <v>25</v>
      </c>
      <c r="C10" s="132">
        <f>C6*C9</f>
        <v>0</v>
      </c>
      <c r="D10" s="133"/>
      <c r="E10" s="133"/>
      <c r="F10" s="134"/>
      <c r="G10" s="102">
        <f>G6*G9</f>
        <v>0</v>
      </c>
      <c r="H10" s="103"/>
      <c r="I10" s="103"/>
      <c r="J10" s="109"/>
      <c r="K10" s="102">
        <f>K6*K9</f>
        <v>0</v>
      </c>
      <c r="L10" s="103"/>
      <c r="M10" s="103"/>
      <c r="N10" s="109"/>
      <c r="O10" s="102">
        <f>O6*O9</f>
        <v>0</v>
      </c>
      <c r="P10" s="103"/>
      <c r="Q10" s="103"/>
      <c r="R10" s="109"/>
      <c r="S10" s="102">
        <f>S6*S9</f>
        <v>0</v>
      </c>
      <c r="T10" s="103"/>
      <c r="U10" s="103"/>
      <c r="V10" s="109"/>
      <c r="W10" s="102">
        <f>W6*W9</f>
        <v>0</v>
      </c>
      <c r="X10" s="103"/>
      <c r="Y10" s="103"/>
      <c r="Z10" s="109"/>
      <c r="AA10" s="102">
        <f>AA6*AA9</f>
        <v>0</v>
      </c>
      <c r="AB10" s="103"/>
      <c r="AC10" s="103"/>
      <c r="AD10" s="109"/>
      <c r="AE10" s="102">
        <f>AE6*AE9</f>
        <v>0</v>
      </c>
      <c r="AF10" s="103"/>
      <c r="AG10" s="103"/>
      <c r="AH10" s="109"/>
      <c r="AI10" s="102">
        <f>AI6*AI9</f>
        <v>0</v>
      </c>
      <c r="AJ10" s="103"/>
      <c r="AK10" s="103"/>
      <c r="AL10" s="109"/>
      <c r="AM10" s="102">
        <f>AM6*AM9</f>
        <v>0</v>
      </c>
      <c r="AN10" s="103"/>
      <c r="AO10" s="103"/>
      <c r="AP10" s="109"/>
      <c r="AQ10" s="102">
        <f>AQ6*AQ9</f>
        <v>0</v>
      </c>
      <c r="AR10" s="103"/>
      <c r="AS10" s="103"/>
      <c r="AT10" s="104"/>
      <c r="AU10" s="102">
        <f>AU6*AU9</f>
        <v>0</v>
      </c>
      <c r="AV10" s="103"/>
      <c r="AW10" s="103"/>
      <c r="AX10" s="104"/>
      <c r="AY10" s="102">
        <f>AY6*AY9</f>
        <v>0</v>
      </c>
      <c r="AZ10" s="103"/>
      <c r="BA10" s="103"/>
      <c r="BB10" s="109"/>
      <c r="BC10" s="102">
        <f>BC6*BC9</f>
        <v>0</v>
      </c>
      <c r="BD10" s="103"/>
      <c r="BE10" s="103"/>
      <c r="BF10" s="104"/>
      <c r="BG10" s="102">
        <f>BG6*BG9</f>
        <v>0</v>
      </c>
      <c r="BH10" s="103"/>
      <c r="BI10" s="103"/>
      <c r="BJ10" s="104"/>
      <c r="BK10" s="102">
        <f>BK6*BK9</f>
        <v>0</v>
      </c>
      <c r="BL10" s="103"/>
      <c r="BM10" s="103"/>
      <c r="BN10" s="104"/>
      <c r="BO10" s="102">
        <f>BO6*BO9</f>
        <v>0</v>
      </c>
      <c r="BP10" s="103"/>
      <c r="BQ10" s="103"/>
      <c r="BR10" s="104"/>
      <c r="BS10" s="102">
        <f>BS6*BS9</f>
        <v>0</v>
      </c>
      <c r="BT10" s="103"/>
      <c r="BU10" s="103"/>
      <c r="BV10" s="104"/>
    </row>
    <row r="11" spans="1:74" ht="15" customHeight="1">
      <c r="A11" s="28" t="s">
        <v>8</v>
      </c>
      <c r="B11" s="29" t="s">
        <v>25</v>
      </c>
      <c r="C11" s="96"/>
      <c r="D11" s="97"/>
      <c r="E11" s="97"/>
      <c r="F11" s="108"/>
      <c r="G11" s="96"/>
      <c r="H11" s="97"/>
      <c r="I11" s="97"/>
      <c r="J11" s="108"/>
      <c r="K11" s="96"/>
      <c r="L11" s="97"/>
      <c r="M11" s="97"/>
      <c r="N11" s="108"/>
      <c r="O11" s="96"/>
      <c r="P11" s="97"/>
      <c r="Q11" s="97"/>
      <c r="R11" s="108"/>
      <c r="S11" s="96"/>
      <c r="T11" s="97"/>
      <c r="U11" s="97"/>
      <c r="V11" s="108"/>
      <c r="W11" s="96"/>
      <c r="X11" s="97"/>
      <c r="Y11" s="97"/>
      <c r="Z11" s="108"/>
      <c r="AA11" s="96"/>
      <c r="AB11" s="97"/>
      <c r="AC11" s="97"/>
      <c r="AD11" s="108"/>
      <c r="AE11" s="96"/>
      <c r="AF11" s="97"/>
      <c r="AG11" s="97"/>
      <c r="AH11" s="108"/>
      <c r="AI11" s="96"/>
      <c r="AJ11" s="97"/>
      <c r="AK11" s="97"/>
      <c r="AL11" s="108"/>
      <c r="AM11" s="96"/>
      <c r="AN11" s="97"/>
      <c r="AO11" s="97"/>
      <c r="AP11" s="108"/>
      <c r="AQ11" s="96"/>
      <c r="AR11" s="97"/>
      <c r="AS11" s="97"/>
      <c r="AT11" s="98"/>
      <c r="AU11" s="96"/>
      <c r="AV11" s="97"/>
      <c r="AW11" s="97"/>
      <c r="AX11" s="98"/>
      <c r="AY11" s="96"/>
      <c r="AZ11" s="97"/>
      <c r="BA11" s="97"/>
      <c r="BB11" s="108"/>
      <c r="BC11" s="96"/>
      <c r="BD11" s="97"/>
      <c r="BE11" s="97"/>
      <c r="BF11" s="98"/>
      <c r="BG11" s="96"/>
      <c r="BH11" s="97"/>
      <c r="BI11" s="97"/>
      <c r="BJ11" s="98"/>
      <c r="BK11" s="96"/>
      <c r="BL11" s="97"/>
      <c r="BM11" s="97"/>
      <c r="BN11" s="98"/>
      <c r="BO11" s="96"/>
      <c r="BP11" s="97"/>
      <c r="BQ11" s="97"/>
      <c r="BR11" s="98"/>
      <c r="BS11" s="96"/>
      <c r="BT11" s="97"/>
      <c r="BU11" s="97"/>
      <c r="BV11" s="98"/>
    </row>
    <row r="12" spans="1:74" ht="15" customHeight="1">
      <c r="A12" s="31" t="s">
        <v>10</v>
      </c>
      <c r="B12" s="32" t="s">
        <v>25</v>
      </c>
      <c r="C12" s="132">
        <f>C6*C11</f>
        <v>0</v>
      </c>
      <c r="D12" s="133"/>
      <c r="E12" s="133"/>
      <c r="F12" s="134"/>
      <c r="G12" s="102">
        <f>G6*G11</f>
        <v>0</v>
      </c>
      <c r="H12" s="103"/>
      <c r="I12" s="103"/>
      <c r="J12" s="109"/>
      <c r="K12" s="102">
        <f>K6*K11</f>
        <v>0</v>
      </c>
      <c r="L12" s="103"/>
      <c r="M12" s="103"/>
      <c r="N12" s="109"/>
      <c r="O12" s="102">
        <f>O6*O11</f>
        <v>0</v>
      </c>
      <c r="P12" s="103"/>
      <c r="Q12" s="103"/>
      <c r="R12" s="109"/>
      <c r="S12" s="102">
        <f>S6*S11</f>
        <v>0</v>
      </c>
      <c r="T12" s="103"/>
      <c r="U12" s="103"/>
      <c r="V12" s="109"/>
      <c r="W12" s="102">
        <f>W6*W11</f>
        <v>0</v>
      </c>
      <c r="X12" s="103"/>
      <c r="Y12" s="103"/>
      <c r="Z12" s="109"/>
      <c r="AA12" s="102">
        <f>AA6*AA11</f>
        <v>0</v>
      </c>
      <c r="AB12" s="103"/>
      <c r="AC12" s="103"/>
      <c r="AD12" s="109"/>
      <c r="AE12" s="102">
        <f>AE6*AE11</f>
        <v>0</v>
      </c>
      <c r="AF12" s="103"/>
      <c r="AG12" s="103"/>
      <c r="AH12" s="109"/>
      <c r="AI12" s="102">
        <f>AI6*AI11</f>
        <v>0</v>
      </c>
      <c r="AJ12" s="103"/>
      <c r="AK12" s="103"/>
      <c r="AL12" s="109"/>
      <c r="AM12" s="102">
        <f>AM6*AM11</f>
        <v>0</v>
      </c>
      <c r="AN12" s="103"/>
      <c r="AO12" s="103"/>
      <c r="AP12" s="109"/>
      <c r="AQ12" s="102">
        <f>AQ6*AQ11</f>
        <v>0</v>
      </c>
      <c r="AR12" s="103"/>
      <c r="AS12" s="103"/>
      <c r="AT12" s="104"/>
      <c r="AU12" s="102">
        <f>AU6*AU11</f>
        <v>0</v>
      </c>
      <c r="AV12" s="103"/>
      <c r="AW12" s="103"/>
      <c r="AX12" s="104"/>
      <c r="AY12" s="102">
        <f>AY6*AY11</f>
        <v>0</v>
      </c>
      <c r="AZ12" s="103"/>
      <c r="BA12" s="103"/>
      <c r="BB12" s="109"/>
      <c r="BC12" s="102">
        <f>BC6*BC11</f>
        <v>0</v>
      </c>
      <c r="BD12" s="103"/>
      <c r="BE12" s="103"/>
      <c r="BF12" s="104"/>
      <c r="BG12" s="102">
        <f>BG6*BG11</f>
        <v>0</v>
      </c>
      <c r="BH12" s="103"/>
      <c r="BI12" s="103"/>
      <c r="BJ12" s="104"/>
      <c r="BK12" s="102">
        <f>BK6*BK11</f>
        <v>0</v>
      </c>
      <c r="BL12" s="103"/>
      <c r="BM12" s="103"/>
      <c r="BN12" s="104"/>
      <c r="BO12" s="102">
        <f>BO6*BO11</f>
        <v>0</v>
      </c>
      <c r="BP12" s="103"/>
      <c r="BQ12" s="103"/>
      <c r="BR12" s="104"/>
      <c r="BS12" s="102">
        <f>BS6*BS11</f>
        <v>0</v>
      </c>
      <c r="BT12" s="103"/>
      <c r="BU12" s="103"/>
      <c r="BV12" s="104"/>
    </row>
    <row r="13" spans="1:74" s="10" customFormat="1" ht="36.75">
      <c r="A13" s="124" t="s">
        <v>26</v>
      </c>
      <c r="B13" s="125"/>
      <c r="C13" s="63" t="s">
        <v>33</v>
      </c>
      <c r="D13" s="64" t="s">
        <v>22</v>
      </c>
      <c r="E13" s="64" t="s">
        <v>21</v>
      </c>
      <c r="F13" s="65" t="s">
        <v>43</v>
      </c>
      <c r="G13" s="63" t="s">
        <v>33</v>
      </c>
      <c r="H13" s="64" t="s">
        <v>22</v>
      </c>
      <c r="I13" s="64" t="s">
        <v>21</v>
      </c>
      <c r="J13" s="65" t="s">
        <v>43</v>
      </c>
      <c r="K13" s="63" t="s">
        <v>33</v>
      </c>
      <c r="L13" s="64" t="s">
        <v>22</v>
      </c>
      <c r="M13" s="64" t="s">
        <v>21</v>
      </c>
      <c r="N13" s="65" t="s">
        <v>43</v>
      </c>
      <c r="O13" s="63" t="s">
        <v>33</v>
      </c>
      <c r="P13" s="64" t="s">
        <v>22</v>
      </c>
      <c r="Q13" s="64" t="s">
        <v>21</v>
      </c>
      <c r="R13" s="65" t="s">
        <v>43</v>
      </c>
      <c r="S13" s="63" t="s">
        <v>33</v>
      </c>
      <c r="T13" s="64" t="s">
        <v>22</v>
      </c>
      <c r="U13" s="64" t="s">
        <v>21</v>
      </c>
      <c r="V13" s="65" t="s">
        <v>43</v>
      </c>
      <c r="W13" s="63" t="s">
        <v>33</v>
      </c>
      <c r="X13" s="64" t="s">
        <v>22</v>
      </c>
      <c r="Y13" s="64" t="s">
        <v>21</v>
      </c>
      <c r="Z13" s="65" t="s">
        <v>43</v>
      </c>
      <c r="AA13" s="63" t="s">
        <v>33</v>
      </c>
      <c r="AB13" s="64" t="s">
        <v>22</v>
      </c>
      <c r="AC13" s="64" t="s">
        <v>21</v>
      </c>
      <c r="AD13" s="65" t="s">
        <v>43</v>
      </c>
      <c r="AE13" s="63" t="s">
        <v>33</v>
      </c>
      <c r="AF13" s="64" t="s">
        <v>22</v>
      </c>
      <c r="AG13" s="64" t="s">
        <v>21</v>
      </c>
      <c r="AH13" s="65" t="s">
        <v>43</v>
      </c>
      <c r="AI13" s="63" t="s">
        <v>33</v>
      </c>
      <c r="AJ13" s="64" t="s">
        <v>22</v>
      </c>
      <c r="AK13" s="64" t="s">
        <v>21</v>
      </c>
      <c r="AL13" s="65" t="s">
        <v>43</v>
      </c>
      <c r="AM13" s="63" t="s">
        <v>33</v>
      </c>
      <c r="AN13" s="64" t="s">
        <v>22</v>
      </c>
      <c r="AO13" s="64" t="s">
        <v>21</v>
      </c>
      <c r="AP13" s="65" t="s">
        <v>43</v>
      </c>
      <c r="AQ13" s="63" t="s">
        <v>33</v>
      </c>
      <c r="AR13" s="64" t="s">
        <v>22</v>
      </c>
      <c r="AS13" s="64" t="s">
        <v>21</v>
      </c>
      <c r="AT13" s="65" t="s">
        <v>43</v>
      </c>
      <c r="AU13" s="63" t="s">
        <v>33</v>
      </c>
      <c r="AV13" s="64" t="s">
        <v>22</v>
      </c>
      <c r="AW13" s="64" t="s">
        <v>21</v>
      </c>
      <c r="AX13" s="65" t="s">
        <v>43</v>
      </c>
      <c r="AY13" s="63" t="s">
        <v>33</v>
      </c>
      <c r="AZ13" s="64" t="s">
        <v>22</v>
      </c>
      <c r="BA13" s="64" t="s">
        <v>21</v>
      </c>
      <c r="BB13" s="65" t="s">
        <v>43</v>
      </c>
      <c r="BC13" s="63" t="s">
        <v>33</v>
      </c>
      <c r="BD13" s="64" t="s">
        <v>22</v>
      </c>
      <c r="BE13" s="64" t="s">
        <v>21</v>
      </c>
      <c r="BF13" s="65" t="s">
        <v>43</v>
      </c>
      <c r="BG13" s="63" t="s">
        <v>33</v>
      </c>
      <c r="BH13" s="64" t="s">
        <v>22</v>
      </c>
      <c r="BI13" s="64" t="s">
        <v>21</v>
      </c>
      <c r="BJ13" s="65" t="s">
        <v>43</v>
      </c>
      <c r="BK13" s="63" t="s">
        <v>33</v>
      </c>
      <c r="BL13" s="64" t="s">
        <v>22</v>
      </c>
      <c r="BM13" s="64" t="s">
        <v>21</v>
      </c>
      <c r="BN13" s="65" t="s">
        <v>43</v>
      </c>
      <c r="BO13" s="63" t="s">
        <v>33</v>
      </c>
      <c r="BP13" s="64" t="s">
        <v>22</v>
      </c>
      <c r="BQ13" s="64" t="s">
        <v>21</v>
      </c>
      <c r="BR13" s="65" t="s">
        <v>43</v>
      </c>
      <c r="BS13" s="63" t="s">
        <v>33</v>
      </c>
      <c r="BT13" s="64" t="s">
        <v>22</v>
      </c>
      <c r="BU13" s="64" t="s">
        <v>21</v>
      </c>
      <c r="BV13" s="65" t="s">
        <v>43</v>
      </c>
    </row>
    <row r="14" spans="1:74" s="11" customFormat="1" ht="15" customHeight="1">
      <c r="A14" s="124"/>
      <c r="B14" s="125"/>
      <c r="C14" s="34" t="s">
        <v>20</v>
      </c>
      <c r="D14" s="35" t="s">
        <v>23</v>
      </c>
      <c r="E14" s="35" t="s">
        <v>20</v>
      </c>
      <c r="F14" s="36" t="s">
        <v>23</v>
      </c>
      <c r="G14" s="34" t="s">
        <v>20</v>
      </c>
      <c r="H14" s="35" t="s">
        <v>23</v>
      </c>
      <c r="I14" s="35" t="s">
        <v>20</v>
      </c>
      <c r="J14" s="36" t="s">
        <v>23</v>
      </c>
      <c r="K14" s="34" t="s">
        <v>20</v>
      </c>
      <c r="L14" s="35" t="s">
        <v>23</v>
      </c>
      <c r="M14" s="35" t="s">
        <v>20</v>
      </c>
      <c r="N14" s="36" t="s">
        <v>23</v>
      </c>
      <c r="O14" s="34" t="s">
        <v>20</v>
      </c>
      <c r="P14" s="35" t="s">
        <v>23</v>
      </c>
      <c r="Q14" s="35" t="s">
        <v>20</v>
      </c>
      <c r="R14" s="36" t="s">
        <v>23</v>
      </c>
      <c r="S14" s="34" t="s">
        <v>20</v>
      </c>
      <c r="T14" s="35" t="s">
        <v>23</v>
      </c>
      <c r="U14" s="35" t="s">
        <v>20</v>
      </c>
      <c r="V14" s="36" t="s">
        <v>23</v>
      </c>
      <c r="W14" s="34" t="s">
        <v>20</v>
      </c>
      <c r="X14" s="35" t="s">
        <v>23</v>
      </c>
      <c r="Y14" s="35" t="s">
        <v>20</v>
      </c>
      <c r="Z14" s="36" t="s">
        <v>23</v>
      </c>
      <c r="AA14" s="34" t="s">
        <v>20</v>
      </c>
      <c r="AB14" s="35" t="s">
        <v>23</v>
      </c>
      <c r="AC14" s="35" t="s">
        <v>20</v>
      </c>
      <c r="AD14" s="36" t="s">
        <v>23</v>
      </c>
      <c r="AE14" s="34" t="s">
        <v>20</v>
      </c>
      <c r="AF14" s="35" t="s">
        <v>23</v>
      </c>
      <c r="AG14" s="35" t="s">
        <v>20</v>
      </c>
      <c r="AH14" s="36" t="s">
        <v>23</v>
      </c>
      <c r="AI14" s="34" t="s">
        <v>20</v>
      </c>
      <c r="AJ14" s="35" t="s">
        <v>23</v>
      </c>
      <c r="AK14" s="35" t="s">
        <v>20</v>
      </c>
      <c r="AL14" s="36" t="s">
        <v>23</v>
      </c>
      <c r="AM14" s="34" t="s">
        <v>20</v>
      </c>
      <c r="AN14" s="35" t="s">
        <v>23</v>
      </c>
      <c r="AO14" s="35" t="s">
        <v>20</v>
      </c>
      <c r="AP14" s="36" t="s">
        <v>23</v>
      </c>
      <c r="AQ14" s="34" t="s">
        <v>20</v>
      </c>
      <c r="AR14" s="35" t="s">
        <v>23</v>
      </c>
      <c r="AS14" s="35" t="s">
        <v>20</v>
      </c>
      <c r="AT14" s="37" t="s">
        <v>23</v>
      </c>
      <c r="AU14" s="34" t="s">
        <v>20</v>
      </c>
      <c r="AV14" s="35" t="s">
        <v>23</v>
      </c>
      <c r="AW14" s="35" t="s">
        <v>20</v>
      </c>
      <c r="AX14" s="37" t="s">
        <v>23</v>
      </c>
      <c r="AY14" s="34" t="s">
        <v>20</v>
      </c>
      <c r="AZ14" s="35" t="s">
        <v>23</v>
      </c>
      <c r="BA14" s="35" t="s">
        <v>20</v>
      </c>
      <c r="BB14" s="36" t="s">
        <v>23</v>
      </c>
      <c r="BC14" s="34" t="s">
        <v>20</v>
      </c>
      <c r="BD14" s="35" t="s">
        <v>23</v>
      </c>
      <c r="BE14" s="35" t="s">
        <v>20</v>
      </c>
      <c r="BF14" s="37" t="s">
        <v>23</v>
      </c>
      <c r="BG14" s="34" t="s">
        <v>20</v>
      </c>
      <c r="BH14" s="35" t="s">
        <v>23</v>
      </c>
      <c r="BI14" s="35" t="s">
        <v>20</v>
      </c>
      <c r="BJ14" s="37" t="s">
        <v>23</v>
      </c>
      <c r="BK14" s="34" t="s">
        <v>20</v>
      </c>
      <c r="BL14" s="35" t="s">
        <v>23</v>
      </c>
      <c r="BM14" s="35" t="s">
        <v>20</v>
      </c>
      <c r="BN14" s="37" t="s">
        <v>23</v>
      </c>
      <c r="BO14" s="34" t="s">
        <v>20</v>
      </c>
      <c r="BP14" s="35" t="s">
        <v>23</v>
      </c>
      <c r="BQ14" s="35" t="s">
        <v>20</v>
      </c>
      <c r="BR14" s="37" t="s">
        <v>23</v>
      </c>
      <c r="BS14" s="34" t="s">
        <v>20</v>
      </c>
      <c r="BT14" s="35" t="s">
        <v>23</v>
      </c>
      <c r="BU14" s="35" t="s">
        <v>20</v>
      </c>
      <c r="BV14" s="37" t="s">
        <v>23</v>
      </c>
    </row>
    <row r="15" spans="1:74" s="11" customFormat="1" ht="15" customHeight="1">
      <c r="A15" s="120" t="s">
        <v>2</v>
      </c>
      <c r="B15" s="121"/>
      <c r="C15" s="38">
        <f>IF(C3="sanding",((C4*$B$25)*60),((C4*$B$24)*60))</f>
        <v>0</v>
      </c>
      <c r="D15" s="39">
        <f>IF(C3="sanding",((C4*$B$25)*60),((C4*$B$24)*60))*8760/2000</f>
        <v>0</v>
      </c>
      <c r="E15" s="40">
        <f>IF(C3="sanding",((C4*$B$25)*60),((C4*$B$24)*60))*(1-C8)</f>
        <v>0</v>
      </c>
      <c r="F15" s="41">
        <f>E15*C5/2000</f>
        <v>0</v>
      </c>
      <c r="G15" s="42">
        <f>IF(G3="sanding",((G4*$B$25)*60),((G4*$B$24)*60))</f>
        <v>0</v>
      </c>
      <c r="H15" s="43">
        <f>IF(G3="sanding",((G4*$B$25)*60),((G4*$B$24)*60))*8760/2000</f>
        <v>0</v>
      </c>
      <c r="I15" s="44">
        <f>IF(G3="sanding",((G4*$B$25)*60),((G4*$B$24)*60))*(1-G8)</f>
        <v>0</v>
      </c>
      <c r="J15" s="45">
        <f>I15*G5/2000</f>
        <v>0</v>
      </c>
      <c r="K15" s="42">
        <f>IF(K3="sanding",((K4*$B$25)*60),((K4*$B$24)*60))</f>
        <v>0</v>
      </c>
      <c r="L15" s="40">
        <f>IF(K3="sanding",((K4*$B$25)*60),((K4*$B$24)*60))*8760/2000</f>
        <v>0</v>
      </c>
      <c r="M15" s="44">
        <f>IF(K3="sanding",((K4*$B$25)*60),((K4*$B$24)*60))*(1-K8)</f>
        <v>0</v>
      </c>
      <c r="N15" s="45">
        <f>M15*K5/2000</f>
        <v>0</v>
      </c>
      <c r="O15" s="42">
        <f>IF(O3="sanding",((O4*$B$25)*60),((O4*$B$24)*60))</f>
        <v>0</v>
      </c>
      <c r="P15" s="43">
        <f>IF(O3="sanding",((O4*$B$25)*60),((O4*$B$24)*60))*8760/2000</f>
        <v>0</v>
      </c>
      <c r="Q15" s="44">
        <f>IF(O3="sanding",((O4*$B$25)*60),((O4*$B$24)*60))*(1-O8)</f>
        <v>0</v>
      </c>
      <c r="R15" s="45">
        <f>Q15*O5/2000</f>
        <v>0</v>
      </c>
      <c r="S15" s="42">
        <f>IF(S3="sanding",((S4*$B$25)*60),((S4*$B$24)*60))</f>
        <v>0</v>
      </c>
      <c r="T15" s="40">
        <f>IF(S3="sanding",((S4*$B$25)*60),((S4*$B$24)*60))*8760/2000</f>
        <v>0</v>
      </c>
      <c r="U15" s="44">
        <f>IF(S3="sanding",((S4*$B$25)*60),((S4*$B$24)*60))*(1-S8)</f>
        <v>0</v>
      </c>
      <c r="V15" s="45">
        <f>U15*S5/2000</f>
        <v>0</v>
      </c>
      <c r="W15" s="42">
        <f>IF(W3="sanding",((W4*$B$25)*60),((W4*$B$24)*60))</f>
        <v>0</v>
      </c>
      <c r="X15" s="43">
        <f>IF(W3="sanding",((W4*$B$25)*60),((W4*$B$24)*60))*8760/2000</f>
        <v>0</v>
      </c>
      <c r="Y15" s="44">
        <f>IF(W3="sanding",((W4*$B$25)*60),((W4*$B$24)*60))*(1-W8)</f>
        <v>0</v>
      </c>
      <c r="Z15" s="45">
        <f>Y15*W5/2000</f>
        <v>0</v>
      </c>
      <c r="AA15" s="42">
        <f>IF(AA3="sanding",((AA4*$B$25)*60),((AA4*$B$24)*60))</f>
        <v>0</v>
      </c>
      <c r="AB15" s="40">
        <f>IF(AA3="sanding",((AA4*$B$25)*60),((AA4*$B$24)*60))*8760/2000</f>
        <v>0</v>
      </c>
      <c r="AC15" s="44">
        <f>IF(AA3="sanding",((AA4*$B$25)*60),((AA4*$B$24)*60))*(1-AA8)</f>
        <v>0</v>
      </c>
      <c r="AD15" s="45">
        <f>AC15*AA5/2000</f>
        <v>0</v>
      </c>
      <c r="AE15" s="42">
        <f>IF(AE3="sanding",((AE4*$B$25)*60),((AE4*$B$24)*60))</f>
        <v>0</v>
      </c>
      <c r="AF15" s="43">
        <f>IF(AE3="sanding",((AE4*$B$25)*60),((AE4*$B$24)*60))*8760/2000</f>
        <v>0</v>
      </c>
      <c r="AG15" s="44">
        <f>IF(AE3="sanding",((AE4*$B$25)*60),((AE4*$B$24)*60))*(1-AE8)</f>
        <v>0</v>
      </c>
      <c r="AH15" s="45">
        <f>AG15*AE5/2000</f>
        <v>0</v>
      </c>
      <c r="AI15" s="42">
        <f>IF(AI3="sanding",((AI4*$B$25)*60),((AI4*$B$24)*60))</f>
        <v>0</v>
      </c>
      <c r="AJ15" s="40">
        <f>IF(AI3="sanding",((AI4*$B$25)*60),((AI4*$B$24)*60))*8760/2000</f>
        <v>0</v>
      </c>
      <c r="AK15" s="44">
        <f>IF(AI3="sanding",((AI4*$B$25)*60),((AI4*$B$24)*60))*(1-AI8)</f>
        <v>0</v>
      </c>
      <c r="AL15" s="45">
        <f>AK15*AI5/2000</f>
        <v>0</v>
      </c>
      <c r="AM15" s="42">
        <f>IF(AM3="sanding",((AM4*$B$25)*60),((AM4*$B$24)*60))</f>
        <v>0</v>
      </c>
      <c r="AN15" s="43">
        <f>IF(AM3="sanding",((AM4*$B$25)*60),((AM4*$B$24)*60))*8760/2000</f>
        <v>0</v>
      </c>
      <c r="AO15" s="46">
        <f>IF(AM3="sanding",((AM4*$B$25)*60),((AM4*$B$24)*60))*(1-AM8)</f>
        <v>0</v>
      </c>
      <c r="AP15" s="41">
        <f>AO15*AM5/2000</f>
        <v>0</v>
      </c>
      <c r="AQ15" s="42">
        <f>IF(AQ3="sanding",((AQ4*$B$25)*60),((AQ4*$B$24)*60))</f>
        <v>0</v>
      </c>
      <c r="AR15" s="43">
        <f>IF(AQ3="sanding",((AQ4*$B$25)*60),((AQ4*$B$24)*60))*8760/2000</f>
        <v>0</v>
      </c>
      <c r="AS15" s="46">
        <f>IF(AQ3="sanding",((AQ4*$B$25)*60),((AQ4*$B$24)*60))*(1-AQ8)</f>
        <v>0</v>
      </c>
      <c r="AT15" s="47">
        <f>AS15*AQ5/2000</f>
        <v>0</v>
      </c>
      <c r="AU15" s="42">
        <f>IF(AU3="sanding",((AU4*$B$25)*60),((AU4*$B$24)*60))</f>
        <v>0</v>
      </c>
      <c r="AV15" s="43">
        <f>IF(AU3="sanding",((AU4*$B$25)*60),((AU4*$B$24)*60))*8760/2000</f>
        <v>0</v>
      </c>
      <c r="AW15" s="46">
        <f>IF(AU3="sanding",((AU4*$B$25)*60),((AU4*$B$24)*60))*(1-AU8)</f>
        <v>0</v>
      </c>
      <c r="AX15" s="47">
        <f>AW15*AU5/2000</f>
        <v>0</v>
      </c>
      <c r="AY15" s="42">
        <f>IF(AY3="sanding",((AY4*$B$25)*60),((AY4*$B$24)*60))</f>
        <v>0</v>
      </c>
      <c r="AZ15" s="43">
        <f>IF(AY3="sanding",((AY4*$B$25)*60),((AY4*$B$24)*60))*8760/2000</f>
        <v>0</v>
      </c>
      <c r="BA15" s="46">
        <f>IF(AY3="sanding",((AY4*$B$25)*60),((AY4*$B$24)*60))*(1-AY8)</f>
        <v>0</v>
      </c>
      <c r="BB15" s="41">
        <f>BA15*AY5/2000</f>
        <v>0</v>
      </c>
      <c r="BC15" s="42">
        <f>IF(BC3="sanding",((BC4*$B$25)*60),((BC4*$B$24)*60))</f>
        <v>0</v>
      </c>
      <c r="BD15" s="43">
        <f>IF(BC3="sanding",((BC4*$B$25)*60),((BC4*$B$24)*60))*8760/2000</f>
        <v>0</v>
      </c>
      <c r="BE15" s="46">
        <f>IF(BC3="sanding",((BC4*$B$25)*60),((BC4*$B$24)*60))*(1-BC8)</f>
        <v>0</v>
      </c>
      <c r="BF15" s="47">
        <f>BE15*BC5/2000</f>
        <v>0</v>
      </c>
      <c r="BG15" s="42">
        <f>IF(BG3="sanding",((BG4*$B$25)*60),((BG4*$B$24)*60))</f>
        <v>0</v>
      </c>
      <c r="BH15" s="43">
        <f>IF(BG3="sanding",((BG4*$B$25)*60),((BG4*$B$24)*60))*8760/2000</f>
        <v>0</v>
      </c>
      <c r="BI15" s="46">
        <f>IF(BG3="sanding",((BG4*$B$25)*60),((BG4*$B$24)*60))*(1-BG8)</f>
        <v>0</v>
      </c>
      <c r="BJ15" s="47">
        <f>BI15*BG5/2000</f>
        <v>0</v>
      </c>
      <c r="BK15" s="42">
        <f>IF(BK3="sanding",((BK4*$B$25)*60),((BK4*$B$24)*60))</f>
        <v>0</v>
      </c>
      <c r="BL15" s="43">
        <f>IF(BK3="sanding",((BK4*$B$25)*60),((BK4*$B$24)*60))*8760/2000</f>
        <v>0</v>
      </c>
      <c r="BM15" s="46">
        <f>IF(BK3="sanding",((BK4*$B$25)*60),((BK4*$B$24)*60))*(1-BK8)</f>
        <v>0</v>
      </c>
      <c r="BN15" s="47">
        <f>BM15*BK5/2000</f>
        <v>0</v>
      </c>
      <c r="BO15" s="42">
        <f>IF(BO3="sanding",((BO4*$B$25)*60),((BO4*$B$24)*60))</f>
        <v>0</v>
      </c>
      <c r="BP15" s="43">
        <f>IF(BO3="sanding",((BO4*$B$25)*60),((BO4*$B$24)*60))*8760/2000</f>
        <v>0</v>
      </c>
      <c r="BQ15" s="46">
        <f>IF(BO3="sanding",((BO4*$B$25)*60),((BO4*$B$24)*60))*(1-BO8)</f>
        <v>0</v>
      </c>
      <c r="BR15" s="47">
        <f>BQ15*BO5/2000</f>
        <v>0</v>
      </c>
      <c r="BS15" s="42">
        <f>IF(BS3="sanding",((BS4*$B$25)*60),((BS4*$B$24)*60))</f>
        <v>0</v>
      </c>
      <c r="BT15" s="43">
        <f>IF(BS3="sanding",((BS4*$B$25)*60),((BS4*$B$24)*60))*8760/2000</f>
        <v>0</v>
      </c>
      <c r="BU15" s="46">
        <f>IF(BS3="sanding",((BS4*$B$25)*60),((BS4*$B$24)*60))*(1-BS8)</f>
        <v>0</v>
      </c>
      <c r="BV15" s="47">
        <f>BU15*BS5/2000</f>
        <v>0</v>
      </c>
    </row>
    <row r="16" spans="1:74" s="11" customFormat="1" ht="15" customHeight="1">
      <c r="A16" s="120" t="s">
        <v>31</v>
      </c>
      <c r="B16" s="121"/>
      <c r="C16" s="38">
        <f>IF(C3="sanding",((C4*$B$25)*60),((C4*$B$24)*60))</f>
        <v>0</v>
      </c>
      <c r="D16" s="39">
        <f>IF(C3="sanding",((C4*$B$25)*60),((C4*$B$24)*60))*8760/2000</f>
        <v>0</v>
      </c>
      <c r="E16" s="40">
        <f>IF(C3="sanding",((C4*$B$25)*60),((C4*$B$24)*60))*(1-C10)</f>
        <v>0</v>
      </c>
      <c r="F16" s="48">
        <f>E16*C5/2000</f>
        <v>0</v>
      </c>
      <c r="G16" s="42">
        <f>IF(G3="sanding",((G4*$B$25)*60),((G4*$B$24)*60))</f>
        <v>0</v>
      </c>
      <c r="H16" s="43">
        <f>IF(G3="sanding",((G4*$B$25)*60),((G4*$B$24)*60))*8760/2000</f>
        <v>0</v>
      </c>
      <c r="I16" s="46">
        <f>IF(G3="sanding",((G4*$B$25)*60),((G4*$B$24)*60))*(1-G10)</f>
        <v>0</v>
      </c>
      <c r="J16" s="41">
        <f>I16*G5/2000</f>
        <v>0</v>
      </c>
      <c r="K16" s="42">
        <f>IF(K3="sanding",((K4*$B$25)*60),((K4*$B$24)*60))</f>
        <v>0</v>
      </c>
      <c r="L16" s="40">
        <f>IF(K3="sanding",((K4*$B$25)*60),((K4*$B$24)*60))*8760/2000</f>
        <v>0</v>
      </c>
      <c r="M16" s="46">
        <f>IF(K3="sanding",((K4*$B$25)*60),((K4*$B$24)*60))*(1-K10)</f>
        <v>0</v>
      </c>
      <c r="N16" s="45">
        <f>M16*K5/2000</f>
        <v>0</v>
      </c>
      <c r="O16" s="42">
        <f>IF(O3="sanding",((O4*$B$25)*60),((O4*$B$24)*60))</f>
        <v>0</v>
      </c>
      <c r="P16" s="43">
        <f>IF(O3="sanding",((O4*$B$25)*60),((O4*$B$24)*60))*8760/2000</f>
        <v>0</v>
      </c>
      <c r="Q16" s="46">
        <f>IF(O3="sanding",((O4*$B$25)*60),((O4*$B$24)*60))*(1-O10)</f>
        <v>0</v>
      </c>
      <c r="R16" s="41">
        <f>Q16*O5/2000</f>
        <v>0</v>
      </c>
      <c r="S16" s="42">
        <f>IF(S3="sanding",((S4*$B$25)*60),((S4*$B$24)*60))</f>
        <v>0</v>
      </c>
      <c r="T16" s="40">
        <f>IF(S3="sanding",((S4*$B$25)*60),((S4*$B$24)*60))*8760/2000</f>
        <v>0</v>
      </c>
      <c r="U16" s="46">
        <f>IF(S3="sanding",((S4*$B$25)*60),((S4*$B$24)*60))*(1-S10)</f>
        <v>0</v>
      </c>
      <c r="V16" s="45">
        <f>U16*S5/2000</f>
        <v>0</v>
      </c>
      <c r="W16" s="42">
        <f>IF(W3="sanding",((W4*$B$25)*60),((W4*$B$24)*60))</f>
        <v>0</v>
      </c>
      <c r="X16" s="43">
        <f>IF(W3="sanding",((W4*$B$25)*60),((W4*$B$24)*60))*8760/2000</f>
        <v>0</v>
      </c>
      <c r="Y16" s="46">
        <f>IF(W3="sanding",((W4*$B$25)*60),((W4*$B$24)*60))*(1-W10)</f>
        <v>0</v>
      </c>
      <c r="Z16" s="41">
        <f>Y16*W5/2000</f>
        <v>0</v>
      </c>
      <c r="AA16" s="42">
        <f>IF(AA3="sanding",((AA4*$B$25)*60),((AA4*$B$24)*60))</f>
        <v>0</v>
      </c>
      <c r="AB16" s="40">
        <f>IF(AA3="sanding",((AA4*$B$25)*60),((AA4*$B$24)*60))*8760/2000</f>
        <v>0</v>
      </c>
      <c r="AC16" s="46">
        <f>IF(AA3="sanding",((AA4*$B$25)*60),((AA4*$B$24)*60))*(1-AA10)</f>
        <v>0</v>
      </c>
      <c r="AD16" s="45">
        <f>AC16*AA5/2000</f>
        <v>0</v>
      </c>
      <c r="AE16" s="42">
        <f>IF(AE3="sanding",((AE4*$B$25)*60),((AE4*$B$24)*60))</f>
        <v>0</v>
      </c>
      <c r="AF16" s="43">
        <f>IF(AE3="sanding",((AE4*$B$25)*60),((AE4*$B$24)*60))*8760/2000</f>
        <v>0</v>
      </c>
      <c r="AG16" s="46">
        <f>IF(AE3="sanding",((AE4*$B$25)*60),((AE4*$B$24)*60))*(1-AE10)</f>
        <v>0</v>
      </c>
      <c r="AH16" s="41">
        <f>AG16*AE5/2000</f>
        <v>0</v>
      </c>
      <c r="AI16" s="42">
        <f>IF(AI3="sanding",((AI4*$B$25)*60),((AI4*$B$24)*60))</f>
        <v>0</v>
      </c>
      <c r="AJ16" s="40">
        <f>IF(AI3="sanding",((AI4*$B$25)*60),((AI4*$B$24)*60))*8760/2000</f>
        <v>0</v>
      </c>
      <c r="AK16" s="46">
        <f>IF(AI3="sanding",((AI4*$B$25)*60),((AI4*$B$24)*60))*(1-AI10)</f>
        <v>0</v>
      </c>
      <c r="AL16" s="45">
        <f>AK16*AI5/2000</f>
        <v>0</v>
      </c>
      <c r="AM16" s="42">
        <f>IF(AM3="sanding",((AM4*$B$25)*60),((AM4*$B$24)*60))</f>
        <v>0</v>
      </c>
      <c r="AN16" s="43">
        <f>IF(AM3="sanding",((AM4*$B$25)*60),((AM4*$B$24)*60))*8760/2000</f>
        <v>0</v>
      </c>
      <c r="AO16" s="46">
        <f>IF(AM3="sanding",((AM4*$B$25)*60),((AM4*$B$24)*60))*(1-AM10)</f>
        <v>0</v>
      </c>
      <c r="AP16" s="41">
        <f>AO16*AM5/2000</f>
        <v>0</v>
      </c>
      <c r="AQ16" s="42">
        <f>IF(AQ3="sanding",((AQ4*$B$25)*60),((AQ4*$B$24)*60))</f>
        <v>0</v>
      </c>
      <c r="AR16" s="43">
        <f>IF(AQ3="sanding",((AQ4*$B$25)*60),((AQ4*$B$24)*60))*8760/2000</f>
        <v>0</v>
      </c>
      <c r="AS16" s="46">
        <f>IF(AQ3="sanding",((AQ4*$B$25)*60),((AQ4*$B$24)*60))*(1-AQ10)</f>
        <v>0</v>
      </c>
      <c r="AT16" s="47">
        <f>AS16*AQ5/2000</f>
        <v>0</v>
      </c>
      <c r="AU16" s="42">
        <f>IF(AU3="sanding",((AU4*$B$25)*60),((AU4*$B$24)*60))</f>
        <v>0</v>
      </c>
      <c r="AV16" s="43">
        <f>IF(AU3="sanding",((AU4*$B$25)*60),((AU4*$B$24)*60))*8760/2000</f>
        <v>0</v>
      </c>
      <c r="AW16" s="46">
        <f>IF(AU3="sanding",((AU4*$B$25)*60),((AU4*$B$24)*60))*(1-AU10)</f>
        <v>0</v>
      </c>
      <c r="AX16" s="47">
        <f>AW16*AU5/2000</f>
        <v>0</v>
      </c>
      <c r="AY16" s="42">
        <f>IF(AY3="sanding",((AY4*$B$25)*60),((AY4*$B$24)*60))</f>
        <v>0</v>
      </c>
      <c r="AZ16" s="43">
        <f>IF(AY3="sanding",((AY4*$B$25)*60),((AY4*$B$24)*60))*8760/2000</f>
        <v>0</v>
      </c>
      <c r="BA16" s="46">
        <f>IF(AY3="sanding",((AY4*$B$25)*60),((AY4*$B$24)*60))*(1-AY10)</f>
        <v>0</v>
      </c>
      <c r="BB16" s="41">
        <f>BA16*AY5/2000</f>
        <v>0</v>
      </c>
      <c r="BC16" s="42">
        <f>IF(BC3="sanding",((BC4*$B$25)*60),((BC4*$B$24)*60))</f>
        <v>0</v>
      </c>
      <c r="BD16" s="43">
        <f>IF(BC3="sanding",((BC4*$B$25)*60),((BC4*$B$24)*60))*8760/2000</f>
        <v>0</v>
      </c>
      <c r="BE16" s="46">
        <f>IF(BC3="sanding",((BC4*$B$25)*60),((BC4*$B$24)*60))*(1-BC10)</f>
        <v>0</v>
      </c>
      <c r="BF16" s="47">
        <f>BE16*BC5/2000</f>
        <v>0</v>
      </c>
      <c r="BG16" s="42">
        <f>IF(BG3="sanding",((BG4*$B$25)*60),((BG4*$B$24)*60))</f>
        <v>0</v>
      </c>
      <c r="BH16" s="43">
        <f>IF(BG3="sanding",((BG4*$B$25)*60),((BG4*$B$24)*60))*8760/2000</f>
        <v>0</v>
      </c>
      <c r="BI16" s="46">
        <f>IF(BG3="sanding",((BG4*$B$25)*60),((BG4*$B$24)*60))*(1-BG10)</f>
        <v>0</v>
      </c>
      <c r="BJ16" s="47">
        <f>BI16*BG5/2000</f>
        <v>0</v>
      </c>
      <c r="BK16" s="42">
        <f>IF(BK3="sanding",((BK4*$B$25)*60),((BK4*$B$24)*60))</f>
        <v>0</v>
      </c>
      <c r="BL16" s="43">
        <f>IF(BK3="sanding",((BK4*$B$25)*60),((BK4*$B$24)*60))*8760/2000</f>
        <v>0</v>
      </c>
      <c r="BM16" s="46">
        <f>IF(BK3="sanding",((BK4*$B$25)*60),((BK4*$B$24)*60))*(1-BK10)</f>
        <v>0</v>
      </c>
      <c r="BN16" s="47">
        <f>BM16*BK5/2000</f>
        <v>0</v>
      </c>
      <c r="BO16" s="42">
        <f>IF(BO3="sanding",((BO4*$B$25)*60),((BO4*$B$24)*60))</f>
        <v>0</v>
      </c>
      <c r="BP16" s="43">
        <f>IF(BO3="sanding",((BO4*$B$25)*60),((BO4*$B$24)*60))*8760/2000</f>
        <v>0</v>
      </c>
      <c r="BQ16" s="46">
        <f>IF(BO3="sanding",((BO4*$B$25)*60),((BO4*$B$24)*60))*(1-BO10)</f>
        <v>0</v>
      </c>
      <c r="BR16" s="47">
        <f>BQ16*BO5/2000</f>
        <v>0</v>
      </c>
      <c r="BS16" s="42">
        <f>IF(BS3="sanding",((BS4*$B$25)*60),((BS4*$B$24)*60))</f>
        <v>0</v>
      </c>
      <c r="BT16" s="43">
        <f>IF(BS3="sanding",((BS4*$B$25)*60),((BS4*$B$24)*60))*8760/2000</f>
        <v>0</v>
      </c>
      <c r="BU16" s="46">
        <f>IF(BS3="sanding",((BS4*$B$25)*60),((BS4*$B$24)*60))*(1-BS10)</f>
        <v>0</v>
      </c>
      <c r="BV16" s="47">
        <f>BU16*BS5/2000</f>
        <v>0</v>
      </c>
    </row>
    <row r="17" spans="1:74" s="11" customFormat="1" ht="15" customHeight="1">
      <c r="A17" s="122" t="s">
        <v>32</v>
      </c>
      <c r="B17" s="123"/>
      <c r="C17" s="38">
        <f>IF(C3="sanding",((C4*$B$25)*60),((C4*$B$24)*60))</f>
        <v>0</v>
      </c>
      <c r="D17" s="39">
        <f>IF(C3="sanding",((C4*$B$25)*60),((C4*$B$24)*60))*8760/2000</f>
        <v>0</v>
      </c>
      <c r="E17" s="40">
        <f>IF(C3="sanding",((C4*$B$25)*60),((C4*$B$24)*60))*(1-C12)</f>
        <v>0</v>
      </c>
      <c r="F17" s="48">
        <f>E17*C5/2000</f>
        <v>0</v>
      </c>
      <c r="G17" s="42">
        <f>IF(G3="sanding",((G4*$B$25)*60),((G4*$B$24)*60))</f>
        <v>0</v>
      </c>
      <c r="H17" s="43">
        <f>IF(G3="sanding",((G4*$B$25)*60),((G4*$B$24)*60))*8760/2000</f>
        <v>0</v>
      </c>
      <c r="I17" s="46">
        <f>IF(G3="sanding",((G4*$B$25)*60),((G4*$B$24)*60))*(1-G12)</f>
        <v>0</v>
      </c>
      <c r="J17" s="41">
        <f>I17*G5/2000</f>
        <v>0</v>
      </c>
      <c r="K17" s="42">
        <f>IF(K3="sanding",((K4*$B$25)*60),((K4*$B$24)*60))</f>
        <v>0</v>
      </c>
      <c r="L17" s="40">
        <f>IF(K3="sanding",((K4*$B$25)*60),((K4*$B$24)*60))*8760/2000</f>
        <v>0</v>
      </c>
      <c r="M17" s="46">
        <f>IF(K3="sanding",((K4*$B$25)*60),((K4*$B$24)*60))*(1-K12)</f>
        <v>0</v>
      </c>
      <c r="N17" s="45">
        <f>M17*K5/2000</f>
        <v>0</v>
      </c>
      <c r="O17" s="42">
        <f>IF(O3="sanding",((O4*$B$25)*60),((O4*$B$24)*60))</f>
        <v>0</v>
      </c>
      <c r="P17" s="43">
        <f>IF(O3="sanding",((O4*$B$25)*60),((O4*$B$24)*60))*8760/2000</f>
        <v>0</v>
      </c>
      <c r="Q17" s="46">
        <f>IF(O3="sanding",((O4*$B$25)*60),((O4*$B$24)*60))*(1-O12)</f>
        <v>0</v>
      </c>
      <c r="R17" s="41">
        <f>Q17*O5/2000</f>
        <v>0</v>
      </c>
      <c r="S17" s="42">
        <f>IF(S3="sanding",((S4*$B$25)*60),((S4*$B$24)*60))</f>
        <v>0</v>
      </c>
      <c r="T17" s="40">
        <f>IF(S3="sanding",((S4*$B$25)*60),((S4*$B$24)*60))*8760/2000</f>
        <v>0</v>
      </c>
      <c r="U17" s="46">
        <f>IF(S3="sanding",((S4*$B$25)*60),((S4*$B$24)*60))*(1-S12)</f>
        <v>0</v>
      </c>
      <c r="V17" s="45">
        <f>U17*S5/2000</f>
        <v>0</v>
      </c>
      <c r="W17" s="42">
        <f>IF(W3="sanding",((W4*$B$25)*60),((W4*$B$24)*60))</f>
        <v>0</v>
      </c>
      <c r="X17" s="43">
        <f>IF(W3="sanding",((W4*$B$25)*60),((W4*$B$24)*60))*8760/2000</f>
        <v>0</v>
      </c>
      <c r="Y17" s="46">
        <f>IF(W3="sanding",((W4*$B$25)*60),((W4*$B$24)*60))*(1-W12)</f>
        <v>0</v>
      </c>
      <c r="Z17" s="41">
        <f>Y17*W5/2000</f>
        <v>0</v>
      </c>
      <c r="AA17" s="42">
        <f>IF(AA3="sanding",((AA4*$B$25)*60),((AA4*$B$24)*60))</f>
        <v>0</v>
      </c>
      <c r="AB17" s="40">
        <f>IF(AA3="sanding",((AA4*$B$25)*60),((AA4*$B$24)*60))*8760/2000</f>
        <v>0</v>
      </c>
      <c r="AC17" s="46">
        <f>IF(AA3="sanding",((AA4*$B$25)*60),((AA4*$B$24)*60))*(1-AA12)</f>
        <v>0</v>
      </c>
      <c r="AD17" s="45">
        <f>AC17*AA5/2000</f>
        <v>0</v>
      </c>
      <c r="AE17" s="42">
        <f>IF(AE3="sanding",((AE4*$B$25)*60),((AE4*$B$24)*60))</f>
        <v>0</v>
      </c>
      <c r="AF17" s="43">
        <f>IF(AE3="sanding",((AE4*$B$25)*60),((AE4*$B$24)*60))*8760/2000</f>
        <v>0</v>
      </c>
      <c r="AG17" s="46">
        <f>IF(AE3="sanding",((AE4*$B$25)*60),((AE4*$B$24)*60))*(1-AE12)</f>
        <v>0</v>
      </c>
      <c r="AH17" s="41">
        <f>AG17*AE5/2000</f>
        <v>0</v>
      </c>
      <c r="AI17" s="42">
        <f>IF(AI3="sanding",((AI4*$B$25)*60),((AI4*$B$24)*60))</f>
        <v>0</v>
      </c>
      <c r="AJ17" s="40">
        <f>IF(AI3="sanding",((AI4*$B$25)*60),((AI4*$B$24)*60))*8760/2000</f>
        <v>0</v>
      </c>
      <c r="AK17" s="46">
        <f>IF(AI3="sanding",((AI4*$B$25)*60),((AI4*$B$24)*60))*(1-AI12)</f>
        <v>0</v>
      </c>
      <c r="AL17" s="45">
        <f>AK17*AI5/2000</f>
        <v>0</v>
      </c>
      <c r="AM17" s="42">
        <f>IF(AM3="sanding",((AM4*$B$25)*60),((AM4*$B$24)*60))</f>
        <v>0</v>
      </c>
      <c r="AN17" s="43">
        <f>IF(AM3="sanding",((AM4*$B$25)*60),((AM4*$B$24)*60))*8760/2000</f>
        <v>0</v>
      </c>
      <c r="AO17" s="46">
        <f>IF(AM3="sanding",((AM4*$B$25)*60),((AM4*$B$24)*60))*(1-AM12)</f>
        <v>0</v>
      </c>
      <c r="AP17" s="41">
        <f>AO17*AM5/2000</f>
        <v>0</v>
      </c>
      <c r="AQ17" s="42">
        <f>IF(AQ3="sanding",((AQ4*$B$25)*60),((AQ4*$B$24)*60))</f>
        <v>0</v>
      </c>
      <c r="AR17" s="43">
        <f>IF(AQ3="sanding",((AQ4*$B$25)*60),((AQ4*$B$24)*60))*8760/2000</f>
        <v>0</v>
      </c>
      <c r="AS17" s="46">
        <f>IF(AQ3="sanding",((AQ4*$B$25)*60),((AQ4*$B$24)*60))*(1-AQ12)</f>
        <v>0</v>
      </c>
      <c r="AT17" s="47">
        <f>AS17*AQ5/2000</f>
        <v>0</v>
      </c>
      <c r="AU17" s="42">
        <f>IF(AU3="sanding",((AU4*$B$25)*60),((AU4*$B$24)*60))</f>
        <v>0</v>
      </c>
      <c r="AV17" s="43">
        <f>IF(AU3="sanding",((AU4*$B$25)*60),((AU4*$B$24)*60))*8760/2000</f>
        <v>0</v>
      </c>
      <c r="AW17" s="46">
        <f>IF(AU3="sanding",((AU4*$B$25)*60),((AU4*$B$24)*60))*(1-AU12)</f>
        <v>0</v>
      </c>
      <c r="AX17" s="47">
        <f>AW17*AU5/2000</f>
        <v>0</v>
      </c>
      <c r="AY17" s="42">
        <f>IF(AY3="sanding",((AY4*$B$25)*60),((AY4*$B$24)*60))</f>
        <v>0</v>
      </c>
      <c r="AZ17" s="43">
        <f>IF(AY3="sanding",((AY4*$B$25)*60),((AY4*$B$24)*60))*8760/2000</f>
        <v>0</v>
      </c>
      <c r="BA17" s="46">
        <f>IF(AY3="sanding",((AY4*$B$25)*60),((AY4*$B$24)*60))*(1-AY12)</f>
        <v>0</v>
      </c>
      <c r="BB17" s="41">
        <f>BA17*AY5/2000</f>
        <v>0</v>
      </c>
      <c r="BC17" s="42">
        <f>IF(BC3="sanding",((BC4*$B$25)*60),((BC4*$B$24)*60))</f>
        <v>0</v>
      </c>
      <c r="BD17" s="43">
        <f>IF(BC3="sanding",((BC4*$B$25)*60),((BC4*$B$24)*60))*8760/2000</f>
        <v>0</v>
      </c>
      <c r="BE17" s="46">
        <f>IF(BC3="sanding",((BC4*$B$25)*60),((BC4*$B$24)*60))*(1-BC12)</f>
        <v>0</v>
      </c>
      <c r="BF17" s="47">
        <f>BE17*BC5/2000</f>
        <v>0</v>
      </c>
      <c r="BG17" s="42">
        <f>IF(BG3="sanding",((BG4*$B$25)*60),((BG4*$B$24)*60))</f>
        <v>0</v>
      </c>
      <c r="BH17" s="43">
        <f>IF(BG3="sanding",((BG4*$B$25)*60),((BG4*$B$24)*60))*8760/2000</f>
        <v>0</v>
      </c>
      <c r="BI17" s="46">
        <f>IF(BG3="sanding",((BG4*$B$25)*60),((BG4*$B$24)*60))*(1-BG12)</f>
        <v>0</v>
      </c>
      <c r="BJ17" s="47">
        <f>BI17*BG5/2000</f>
        <v>0</v>
      </c>
      <c r="BK17" s="42">
        <f>IF(BK3="sanding",((BK4*$B$25)*60),((BK4*$B$24)*60))</f>
        <v>0</v>
      </c>
      <c r="BL17" s="43">
        <f>IF(BK3="sanding",((BK4*$B$25)*60),((BK4*$B$24)*60))*8760/2000</f>
        <v>0</v>
      </c>
      <c r="BM17" s="46">
        <f>IF(BK3="sanding",((BK4*$B$25)*60),((BK4*$B$24)*60))*(1-BK12)</f>
        <v>0</v>
      </c>
      <c r="BN17" s="47">
        <f>BM17*BK5/2000</f>
        <v>0</v>
      </c>
      <c r="BO17" s="42">
        <f>IF(BO3="sanding",((BO4*$B$25)*60),((BO4*$B$24)*60))</f>
        <v>0</v>
      </c>
      <c r="BP17" s="43">
        <f>IF(BO3="sanding",((BO4*$B$25)*60),((BO4*$B$24)*60))*8760/2000</f>
        <v>0</v>
      </c>
      <c r="BQ17" s="46">
        <f>IF(BO3="sanding",((BO4*$B$25)*60),((BO4*$B$24)*60))*(1-BO12)</f>
        <v>0</v>
      </c>
      <c r="BR17" s="47">
        <f>BQ17*BO5/2000</f>
        <v>0</v>
      </c>
      <c r="BS17" s="42">
        <f>IF(BS3="sanding",((BS4*$B$25)*60),((BS4*$B$24)*60))</f>
        <v>0</v>
      </c>
      <c r="BT17" s="43">
        <f>IF(BS3="sanding",((BS4*$B$25)*60),((BS4*$B$24)*60))*8760/2000</f>
        <v>0</v>
      </c>
      <c r="BU17" s="46">
        <f>IF(BS3="sanding",((BS4*$B$25)*60),((BS4*$B$24)*60))*(1-BS12)</f>
        <v>0</v>
      </c>
      <c r="BV17" s="47">
        <f>BU17*BS5/2000</f>
        <v>0</v>
      </c>
    </row>
    <row r="18" spans="1:74" s="11" customFormat="1" ht="15" customHeight="1">
      <c r="A18" s="126"/>
      <c r="B18" s="127"/>
      <c r="C18" s="112" t="s">
        <v>28</v>
      </c>
      <c r="D18" s="113"/>
      <c r="E18" s="113"/>
      <c r="F18" s="114"/>
      <c r="G18" s="90" t="s">
        <v>28</v>
      </c>
      <c r="H18" s="91"/>
      <c r="I18" s="91"/>
      <c r="J18" s="91"/>
      <c r="K18" s="112" t="s">
        <v>28</v>
      </c>
      <c r="L18" s="113"/>
      <c r="M18" s="113"/>
      <c r="N18" s="114"/>
      <c r="O18" s="90" t="s">
        <v>28</v>
      </c>
      <c r="P18" s="91"/>
      <c r="Q18" s="91"/>
      <c r="R18" s="91"/>
      <c r="S18" s="112" t="s">
        <v>28</v>
      </c>
      <c r="T18" s="113"/>
      <c r="U18" s="113"/>
      <c r="V18" s="114"/>
      <c r="W18" s="90" t="s">
        <v>28</v>
      </c>
      <c r="X18" s="91"/>
      <c r="Y18" s="91"/>
      <c r="Z18" s="91"/>
      <c r="AA18" s="112" t="s">
        <v>28</v>
      </c>
      <c r="AB18" s="113"/>
      <c r="AC18" s="113"/>
      <c r="AD18" s="114"/>
      <c r="AE18" s="90" t="s">
        <v>28</v>
      </c>
      <c r="AF18" s="91"/>
      <c r="AG18" s="91"/>
      <c r="AH18" s="91"/>
      <c r="AI18" s="112" t="s">
        <v>28</v>
      </c>
      <c r="AJ18" s="113"/>
      <c r="AK18" s="113"/>
      <c r="AL18" s="114"/>
      <c r="AM18" s="90" t="s">
        <v>28</v>
      </c>
      <c r="AN18" s="91"/>
      <c r="AO18" s="91"/>
      <c r="AP18" s="91"/>
      <c r="AQ18" s="90" t="s">
        <v>28</v>
      </c>
      <c r="AR18" s="91"/>
      <c r="AS18" s="91"/>
      <c r="AT18" s="92"/>
      <c r="AU18" s="90" t="s">
        <v>28</v>
      </c>
      <c r="AV18" s="91"/>
      <c r="AW18" s="91"/>
      <c r="AX18" s="92"/>
      <c r="AY18" s="90" t="s">
        <v>28</v>
      </c>
      <c r="AZ18" s="91"/>
      <c r="BA18" s="91"/>
      <c r="BB18" s="91"/>
      <c r="BC18" s="90" t="s">
        <v>28</v>
      </c>
      <c r="BD18" s="91"/>
      <c r="BE18" s="91"/>
      <c r="BF18" s="92"/>
      <c r="BG18" s="90" t="s">
        <v>28</v>
      </c>
      <c r="BH18" s="91"/>
      <c r="BI18" s="91"/>
      <c r="BJ18" s="92"/>
      <c r="BK18" s="90" t="s">
        <v>28</v>
      </c>
      <c r="BL18" s="91"/>
      <c r="BM18" s="91"/>
      <c r="BN18" s="92"/>
      <c r="BO18" s="90" t="s">
        <v>28</v>
      </c>
      <c r="BP18" s="91"/>
      <c r="BQ18" s="91"/>
      <c r="BR18" s="92"/>
      <c r="BS18" s="90" t="s">
        <v>28</v>
      </c>
      <c r="BT18" s="91"/>
      <c r="BU18" s="91"/>
      <c r="BV18" s="92"/>
    </row>
    <row r="19" spans="1:74" s="11" customFormat="1" ht="15" customHeight="1">
      <c r="A19" s="128"/>
      <c r="B19" s="129"/>
      <c r="C19" s="110" t="s">
        <v>17</v>
      </c>
      <c r="D19" s="111"/>
      <c r="E19" s="40">
        <f>IF(C4&lt;7001, 0.1, 1.7627*(C4^-0.3241))</f>
        <v>0.1</v>
      </c>
      <c r="F19" s="33" t="s">
        <v>19</v>
      </c>
      <c r="G19" s="110" t="s">
        <v>17</v>
      </c>
      <c r="H19" s="111"/>
      <c r="I19" s="40">
        <f>IF(G4&lt;7001, 0.1, 1.7627*(G4^-0.3241))</f>
        <v>0.1</v>
      </c>
      <c r="J19" s="33" t="s">
        <v>19</v>
      </c>
      <c r="K19" s="110" t="s">
        <v>17</v>
      </c>
      <c r="L19" s="111"/>
      <c r="M19" s="40">
        <f>IF(K4&lt;7001, 0.1, 1.7627*(K4^-0.3241))</f>
        <v>0.1</v>
      </c>
      <c r="N19" s="33" t="s">
        <v>19</v>
      </c>
      <c r="O19" s="110" t="s">
        <v>17</v>
      </c>
      <c r="P19" s="111"/>
      <c r="Q19" s="40">
        <f>IF(O4&lt;7001, 0.1, 1.7627*(O4^-0.3241))</f>
        <v>0.1</v>
      </c>
      <c r="R19" s="33" t="s">
        <v>19</v>
      </c>
      <c r="S19" s="110" t="s">
        <v>17</v>
      </c>
      <c r="T19" s="111"/>
      <c r="U19" s="40">
        <f>IF(S4&lt;7001, 0.1, 1.7627*(S4^-0.3241))</f>
        <v>0.1</v>
      </c>
      <c r="V19" s="33" t="s">
        <v>19</v>
      </c>
      <c r="W19" s="110" t="s">
        <v>17</v>
      </c>
      <c r="X19" s="111"/>
      <c r="Y19" s="40">
        <f>IF(W4&lt;7001, 0.1, 1.7627*(W4^-0.3241))</f>
        <v>0.1</v>
      </c>
      <c r="Z19" s="33" t="s">
        <v>19</v>
      </c>
      <c r="AA19" s="110" t="s">
        <v>17</v>
      </c>
      <c r="AB19" s="111"/>
      <c r="AC19" s="40">
        <f>IF(AA4&lt;7001, 0.1, 1.7627*(AA4^-0.3241))</f>
        <v>0.1</v>
      </c>
      <c r="AD19" s="33" t="s">
        <v>19</v>
      </c>
      <c r="AE19" s="110" t="s">
        <v>17</v>
      </c>
      <c r="AF19" s="111"/>
      <c r="AG19" s="40">
        <f>IF(AE4&lt;7001, 0.1, 1.7627*(AE4^-0.3241))</f>
        <v>0.1</v>
      </c>
      <c r="AH19" s="33" t="s">
        <v>19</v>
      </c>
      <c r="AI19" s="110" t="s">
        <v>17</v>
      </c>
      <c r="AJ19" s="111"/>
      <c r="AK19" s="40">
        <f>IF(AI4&lt;7001, 0.1, 1.7627*(AI4^-0.3241))</f>
        <v>0.1</v>
      </c>
      <c r="AL19" s="33" t="s">
        <v>19</v>
      </c>
      <c r="AM19" s="84" t="s">
        <v>17</v>
      </c>
      <c r="AN19" s="85"/>
      <c r="AO19" s="40">
        <f>IF(AM4&lt;7001, 0.1, 1.7627*(AM4^-0.3241))</f>
        <v>0.1</v>
      </c>
      <c r="AP19" s="33" t="s">
        <v>19</v>
      </c>
      <c r="AQ19" s="84" t="s">
        <v>17</v>
      </c>
      <c r="AR19" s="85"/>
      <c r="AS19" s="40">
        <f>IF(AQ4&lt;7001, 0.1, 1.7627*(AQ4^-0.3241))</f>
        <v>0.1</v>
      </c>
      <c r="AT19" s="49" t="s">
        <v>19</v>
      </c>
      <c r="AU19" s="84" t="s">
        <v>17</v>
      </c>
      <c r="AV19" s="85"/>
      <c r="AW19" s="40">
        <f>IF(AU4&lt;7001, 0.1, 1.7627*(AU4^-0.3241))</f>
        <v>0.1</v>
      </c>
      <c r="AX19" s="49" t="s">
        <v>19</v>
      </c>
      <c r="AY19" s="84" t="s">
        <v>17</v>
      </c>
      <c r="AZ19" s="85"/>
      <c r="BA19" s="40">
        <f>IF(AY4&lt;7001, 0.1, 1.7627*(AY4^-0.3241))</f>
        <v>0.1</v>
      </c>
      <c r="BB19" s="33" t="s">
        <v>19</v>
      </c>
      <c r="BC19" s="84" t="s">
        <v>17</v>
      </c>
      <c r="BD19" s="85"/>
      <c r="BE19" s="40">
        <f>IF(BC4&lt;7001, 0.1, 1.7627*(BC4^-0.3241))</f>
        <v>0.1</v>
      </c>
      <c r="BF19" s="49" t="s">
        <v>19</v>
      </c>
      <c r="BG19" s="84" t="s">
        <v>17</v>
      </c>
      <c r="BH19" s="85"/>
      <c r="BI19" s="40">
        <f>IF(BG4&lt;7001, 0.1, 1.7627*(BG4^-0.3241))</f>
        <v>0.1</v>
      </c>
      <c r="BJ19" s="49" t="s">
        <v>19</v>
      </c>
      <c r="BK19" s="84" t="s">
        <v>17</v>
      </c>
      <c r="BL19" s="85"/>
      <c r="BM19" s="40">
        <f>IF(BK4&lt;7001, 0.1, 1.7627*(BK4^-0.3241))</f>
        <v>0.1</v>
      </c>
      <c r="BN19" s="49" t="s">
        <v>19</v>
      </c>
      <c r="BO19" s="84" t="s">
        <v>17</v>
      </c>
      <c r="BP19" s="85"/>
      <c r="BQ19" s="40">
        <f>IF(BO4&lt;7001, 0.1, 1.7627*(BO4^-0.3241))</f>
        <v>0.1</v>
      </c>
      <c r="BR19" s="49" t="s">
        <v>19</v>
      </c>
      <c r="BS19" s="84" t="s">
        <v>17</v>
      </c>
      <c r="BT19" s="85"/>
      <c r="BU19" s="40">
        <f>IF(BS4&lt;7001, 0.1, 1.7627*(BS4^-0.3241))</f>
        <v>0.1</v>
      </c>
      <c r="BV19" s="49" t="s">
        <v>19</v>
      </c>
    </row>
    <row r="20" spans="1:74" s="11" customFormat="1" ht="15" customHeight="1">
      <c r="A20" s="128"/>
      <c r="B20" s="129"/>
      <c r="C20" s="115" t="s">
        <v>18</v>
      </c>
      <c r="D20" s="116"/>
      <c r="E20" s="40" t="e">
        <f>E15*7000/60/C4</f>
        <v>#DIV/0!</v>
      </c>
      <c r="F20" s="33" t="s">
        <v>19</v>
      </c>
      <c r="G20" s="115" t="s">
        <v>18</v>
      </c>
      <c r="H20" s="116"/>
      <c r="I20" s="40" t="e">
        <f>I15*7000/60/G4</f>
        <v>#DIV/0!</v>
      </c>
      <c r="J20" s="33" t="s">
        <v>19</v>
      </c>
      <c r="K20" s="115" t="s">
        <v>18</v>
      </c>
      <c r="L20" s="116"/>
      <c r="M20" s="40" t="e">
        <f>M15*7000/60/K4</f>
        <v>#DIV/0!</v>
      </c>
      <c r="N20" s="33" t="s">
        <v>19</v>
      </c>
      <c r="O20" s="115" t="s">
        <v>18</v>
      </c>
      <c r="P20" s="116"/>
      <c r="Q20" s="40" t="e">
        <f>Q15*7000/60/O4</f>
        <v>#DIV/0!</v>
      </c>
      <c r="R20" s="33" t="s">
        <v>19</v>
      </c>
      <c r="S20" s="115" t="s">
        <v>18</v>
      </c>
      <c r="T20" s="116"/>
      <c r="U20" s="40" t="e">
        <f>U15*7000/60/S4</f>
        <v>#DIV/0!</v>
      </c>
      <c r="V20" s="33" t="s">
        <v>19</v>
      </c>
      <c r="W20" s="115" t="s">
        <v>18</v>
      </c>
      <c r="X20" s="116"/>
      <c r="Y20" s="40" t="e">
        <f>Y15*7000/60/W4</f>
        <v>#DIV/0!</v>
      </c>
      <c r="Z20" s="33" t="s">
        <v>19</v>
      </c>
      <c r="AA20" s="115" t="s">
        <v>18</v>
      </c>
      <c r="AB20" s="116"/>
      <c r="AC20" s="40" t="e">
        <f>AC15*7000/60/AA4</f>
        <v>#DIV/0!</v>
      </c>
      <c r="AD20" s="33" t="s">
        <v>19</v>
      </c>
      <c r="AE20" s="115" t="s">
        <v>18</v>
      </c>
      <c r="AF20" s="116"/>
      <c r="AG20" s="40" t="e">
        <f>AG15*7000/60/AE4</f>
        <v>#DIV/0!</v>
      </c>
      <c r="AH20" s="33" t="s">
        <v>19</v>
      </c>
      <c r="AI20" s="115" t="s">
        <v>18</v>
      </c>
      <c r="AJ20" s="116"/>
      <c r="AK20" s="40" t="e">
        <f>AK15*7000/60/AI4</f>
        <v>#DIV/0!</v>
      </c>
      <c r="AL20" s="33" t="s">
        <v>19</v>
      </c>
      <c r="AM20" s="86" t="s">
        <v>18</v>
      </c>
      <c r="AN20" s="87"/>
      <c r="AO20" s="40" t="e">
        <f>AO15*7000/60/AM4</f>
        <v>#DIV/0!</v>
      </c>
      <c r="AP20" s="33" t="s">
        <v>19</v>
      </c>
      <c r="AQ20" s="86" t="s">
        <v>18</v>
      </c>
      <c r="AR20" s="87"/>
      <c r="AS20" s="40" t="e">
        <f>AS15*7000/60/AQ4</f>
        <v>#DIV/0!</v>
      </c>
      <c r="AT20" s="49" t="s">
        <v>19</v>
      </c>
      <c r="AU20" s="86" t="s">
        <v>18</v>
      </c>
      <c r="AV20" s="87"/>
      <c r="AW20" s="40" t="e">
        <f>AW15*7000/60/AU4</f>
        <v>#DIV/0!</v>
      </c>
      <c r="AX20" s="49" t="s">
        <v>19</v>
      </c>
      <c r="AY20" s="86" t="s">
        <v>18</v>
      </c>
      <c r="AZ20" s="87"/>
      <c r="BA20" s="40" t="e">
        <f>BA15*7000/60/AY4</f>
        <v>#DIV/0!</v>
      </c>
      <c r="BB20" s="33" t="s">
        <v>19</v>
      </c>
      <c r="BC20" s="86" t="s">
        <v>18</v>
      </c>
      <c r="BD20" s="87"/>
      <c r="BE20" s="40" t="e">
        <f>BE15*7000/60/BC4</f>
        <v>#DIV/0!</v>
      </c>
      <c r="BF20" s="49" t="s">
        <v>19</v>
      </c>
      <c r="BG20" s="86" t="s">
        <v>18</v>
      </c>
      <c r="BH20" s="87"/>
      <c r="BI20" s="40" t="e">
        <f>BI15*7000/60/BG4</f>
        <v>#DIV/0!</v>
      </c>
      <c r="BJ20" s="49" t="s">
        <v>19</v>
      </c>
      <c r="BK20" s="86" t="s">
        <v>18</v>
      </c>
      <c r="BL20" s="87"/>
      <c r="BM20" s="40" t="e">
        <f>BM15*7000/60/BK4</f>
        <v>#DIV/0!</v>
      </c>
      <c r="BN20" s="49" t="s">
        <v>19</v>
      </c>
      <c r="BO20" s="86" t="s">
        <v>18</v>
      </c>
      <c r="BP20" s="87"/>
      <c r="BQ20" s="40" t="e">
        <f>BQ15*7000/60/BO4</f>
        <v>#DIV/0!</v>
      </c>
      <c r="BR20" s="49" t="s">
        <v>19</v>
      </c>
      <c r="BS20" s="86" t="s">
        <v>18</v>
      </c>
      <c r="BT20" s="87"/>
      <c r="BU20" s="40" t="e">
        <f>BU15*7000/60/BS4</f>
        <v>#DIV/0!</v>
      </c>
      <c r="BV20" s="49" t="s">
        <v>19</v>
      </c>
    </row>
    <row r="21" spans="1:74" s="11" customFormat="1" ht="15" customHeight="1" thickBot="1">
      <c r="A21" s="130"/>
      <c r="B21" s="131"/>
      <c r="C21" s="117" t="s">
        <v>27</v>
      </c>
      <c r="D21" s="118"/>
      <c r="E21" s="105" t="e">
        <f>IF(E20&lt;E19, "YES", "NO")</f>
        <v>#DIV/0!</v>
      </c>
      <c r="F21" s="119"/>
      <c r="G21" s="117" t="s">
        <v>27</v>
      </c>
      <c r="H21" s="118"/>
      <c r="I21" s="105" t="e">
        <f>IF(I20&lt;I19, "YES", "NO")</f>
        <v>#DIV/0!</v>
      </c>
      <c r="J21" s="119"/>
      <c r="K21" s="117" t="s">
        <v>27</v>
      </c>
      <c r="L21" s="118"/>
      <c r="M21" s="105" t="e">
        <f>IF(M20&lt;M19, "YES", "NO")</f>
        <v>#DIV/0!</v>
      </c>
      <c r="N21" s="119"/>
      <c r="O21" s="117" t="s">
        <v>27</v>
      </c>
      <c r="P21" s="118"/>
      <c r="Q21" s="105" t="e">
        <f>IF(Q20&lt;Q19, "YES", "NO")</f>
        <v>#DIV/0!</v>
      </c>
      <c r="R21" s="119"/>
      <c r="S21" s="117" t="s">
        <v>27</v>
      </c>
      <c r="T21" s="118"/>
      <c r="U21" s="105" t="e">
        <f>IF(U20&lt;U19, "YES", "NO")</f>
        <v>#DIV/0!</v>
      </c>
      <c r="V21" s="119"/>
      <c r="W21" s="117" t="s">
        <v>27</v>
      </c>
      <c r="X21" s="118"/>
      <c r="Y21" s="105" t="e">
        <f>IF(Y20&lt;Y19, "YES", "NO")</f>
        <v>#DIV/0!</v>
      </c>
      <c r="Z21" s="119"/>
      <c r="AA21" s="117" t="s">
        <v>27</v>
      </c>
      <c r="AB21" s="118"/>
      <c r="AC21" s="105" t="e">
        <f>IF(AC20&lt;AC19, "YES", "NO")</f>
        <v>#DIV/0!</v>
      </c>
      <c r="AD21" s="119"/>
      <c r="AE21" s="117" t="s">
        <v>27</v>
      </c>
      <c r="AF21" s="118"/>
      <c r="AG21" s="105" t="e">
        <f>IF(AG20&lt;AG19, "YES", "NO")</f>
        <v>#DIV/0!</v>
      </c>
      <c r="AH21" s="119"/>
      <c r="AI21" s="117" t="s">
        <v>27</v>
      </c>
      <c r="AJ21" s="118"/>
      <c r="AK21" s="105" t="e">
        <f>IF(AK20&lt;AK19, "YES", "NO")</f>
        <v>#DIV/0!</v>
      </c>
      <c r="AL21" s="119"/>
      <c r="AM21" s="88" t="s">
        <v>27</v>
      </c>
      <c r="AN21" s="89"/>
      <c r="AO21" s="105" t="e">
        <f>IF(AO20&lt;AO19, "YES", "NO")</f>
        <v>#DIV/0!</v>
      </c>
      <c r="AP21" s="119"/>
      <c r="AQ21" s="88" t="s">
        <v>27</v>
      </c>
      <c r="AR21" s="89"/>
      <c r="AS21" s="105" t="e">
        <f>IF(AS20&lt;AS19, "YES", "NO")</f>
        <v>#DIV/0!</v>
      </c>
      <c r="AT21" s="106"/>
      <c r="AU21" s="88" t="s">
        <v>27</v>
      </c>
      <c r="AV21" s="89"/>
      <c r="AW21" s="105" t="e">
        <f>IF(AW20&lt;AW19, "YES", "NO")</f>
        <v>#DIV/0!</v>
      </c>
      <c r="AX21" s="106"/>
      <c r="AY21" s="88" t="s">
        <v>27</v>
      </c>
      <c r="AZ21" s="89"/>
      <c r="BA21" s="105" t="e">
        <f>IF(BA20&lt;BA19, "YES", "NO")</f>
        <v>#DIV/0!</v>
      </c>
      <c r="BB21" s="119"/>
      <c r="BC21" s="88" t="s">
        <v>27</v>
      </c>
      <c r="BD21" s="89"/>
      <c r="BE21" s="105" t="e">
        <f>IF(BE20&lt;BE19, "YES", "NO")</f>
        <v>#DIV/0!</v>
      </c>
      <c r="BF21" s="106"/>
      <c r="BG21" s="88" t="s">
        <v>27</v>
      </c>
      <c r="BH21" s="89"/>
      <c r="BI21" s="105" t="e">
        <f>IF(BI20&lt;BI19, "YES", "NO")</f>
        <v>#DIV/0!</v>
      </c>
      <c r="BJ21" s="106"/>
      <c r="BK21" s="88" t="s">
        <v>27</v>
      </c>
      <c r="BL21" s="89"/>
      <c r="BM21" s="105" t="e">
        <f>IF(BM20&lt;BM19, "YES", "NO")</f>
        <v>#DIV/0!</v>
      </c>
      <c r="BN21" s="106"/>
      <c r="BO21" s="88" t="s">
        <v>27</v>
      </c>
      <c r="BP21" s="89"/>
      <c r="BQ21" s="105" t="e">
        <f>IF(BQ20&lt;BQ19, "YES", "NO")</f>
        <v>#DIV/0!</v>
      </c>
      <c r="BR21" s="106"/>
      <c r="BS21" s="88" t="s">
        <v>27</v>
      </c>
      <c r="BT21" s="89"/>
      <c r="BU21" s="105" t="e">
        <f>IF(BU20&lt;BU19, "YES", "NO")</f>
        <v>#DIV/0!</v>
      </c>
      <c r="BV21" s="106"/>
    </row>
    <row r="22" spans="1:74" s="11" customFormat="1" ht="15" customHeight="1">
      <c r="B22" s="12"/>
      <c r="C22" s="12"/>
      <c r="D22" s="12"/>
    </row>
    <row r="23" spans="1:74" s="11" customFormat="1" ht="15" customHeight="1">
      <c r="A23" s="135" t="s">
        <v>30</v>
      </c>
      <c r="B23" s="135"/>
      <c r="C23" s="135"/>
      <c r="D23" s="13"/>
      <c r="F23" s="14"/>
      <c r="G23" s="14"/>
      <c r="H23" s="14"/>
      <c r="O23" s="14"/>
      <c r="P23" s="14"/>
      <c r="W23" s="14"/>
      <c r="X23" s="14"/>
      <c r="AE23" s="14"/>
      <c r="AF23" s="14"/>
    </row>
    <row r="24" spans="1:74" s="7" customFormat="1" ht="15" customHeight="1">
      <c r="A24" s="50" t="s">
        <v>12</v>
      </c>
      <c r="B24" s="51">
        <v>8.5699999999999993E-6</v>
      </c>
      <c r="C24" s="52" t="s">
        <v>14</v>
      </c>
      <c r="D24" s="15"/>
      <c r="F24" s="16"/>
      <c r="G24" s="16"/>
      <c r="H24" s="16"/>
      <c r="O24" s="16"/>
      <c r="P24" s="16"/>
      <c r="W24" s="16"/>
      <c r="X24" s="16"/>
      <c r="AE24" s="16"/>
      <c r="AF24" s="16"/>
    </row>
    <row r="25" spans="1:74" s="7" customFormat="1" ht="15" customHeight="1">
      <c r="A25" s="50" t="s">
        <v>11</v>
      </c>
      <c r="B25" s="51">
        <v>1.5699999999999999E-5</v>
      </c>
      <c r="C25" s="52" t="s">
        <v>14</v>
      </c>
      <c r="D25" s="15"/>
      <c r="E25" s="17"/>
      <c r="F25" s="18"/>
      <c r="G25" s="18"/>
      <c r="H25" s="18"/>
      <c r="I25" s="17"/>
      <c r="J25" s="17"/>
      <c r="O25" s="18"/>
      <c r="P25" s="18"/>
      <c r="Q25" s="17"/>
      <c r="R25" s="17"/>
      <c r="W25" s="18"/>
      <c r="X25" s="18"/>
      <c r="Y25" s="17"/>
      <c r="Z25" s="17"/>
      <c r="AE25" s="18"/>
      <c r="AF25" s="18"/>
      <c r="AG25" s="17"/>
      <c r="AH25" s="17"/>
    </row>
    <row r="26" spans="1:74" s="7" customFormat="1" ht="15" customHeight="1">
      <c r="A26" s="53"/>
      <c r="B26" s="54"/>
      <c r="C26" s="55"/>
      <c r="D26" s="15"/>
      <c r="E26" s="17"/>
      <c r="F26" s="18"/>
      <c r="G26" s="18"/>
      <c r="H26" s="18"/>
      <c r="I26" s="17"/>
      <c r="J26" s="17"/>
      <c r="O26" s="18"/>
      <c r="P26" s="18"/>
      <c r="Q26" s="17"/>
      <c r="R26" s="17"/>
      <c r="W26" s="18"/>
      <c r="X26" s="18"/>
      <c r="Y26" s="17"/>
      <c r="Z26" s="17"/>
      <c r="AE26" s="18"/>
      <c r="AF26" s="18"/>
      <c r="AG26" s="17"/>
      <c r="AH26" s="17"/>
    </row>
    <row r="27" spans="1:74" s="7" customFormat="1" ht="15" customHeight="1">
      <c r="A27" s="56" t="s">
        <v>52</v>
      </c>
      <c r="B27" s="57"/>
      <c r="C27" s="57"/>
      <c r="D27" s="8"/>
      <c r="E27" s="17"/>
      <c r="F27" s="18"/>
      <c r="G27" s="18"/>
      <c r="H27" s="18"/>
      <c r="I27" s="17"/>
      <c r="J27" s="17"/>
      <c r="O27" s="18"/>
      <c r="P27" s="18"/>
      <c r="Q27" s="17"/>
      <c r="R27" s="17"/>
      <c r="W27" s="18"/>
      <c r="X27" s="18"/>
      <c r="Y27" s="17"/>
      <c r="Z27" s="17"/>
      <c r="AE27" s="18"/>
      <c r="AF27" s="18"/>
      <c r="AG27" s="17"/>
      <c r="AH27" s="17"/>
    </row>
    <row r="28" spans="1:74">
      <c r="A28" s="62" t="s">
        <v>44</v>
      </c>
      <c r="B28" s="58"/>
      <c r="C28" s="58"/>
    </row>
    <row r="29" spans="1:74">
      <c r="A29" s="77"/>
      <c r="B29" s="78"/>
      <c r="C29" s="58"/>
    </row>
    <row r="30" spans="1:74">
      <c r="A30" s="79"/>
      <c r="B30" s="80"/>
      <c r="C30" s="58"/>
    </row>
  </sheetData>
  <sheetProtection algorithmName="SHA-512" hashValue="QzjOkXTLlUEIJIZzMjWscqFF6Q621ZoiDGuuZgxTQE/azYl+WVa0ypbYw8F26VZcy39/NSSeNMGzQ6EMjccFeg==" saltValue="pk34w1xhq9ITuAoa9rFrLA==" spinCount="100000" sheet="1" insertColumns="0" insertRows="0" deleteColumns="0" deleteRows="0"/>
  <protectedRanges>
    <protectedRange algorithmName="SHA-512" hashValue="N3Y3ZkpLpXBTbiLP2RT+IE3TibzHHZ/aeeLG5jtdRNUG1WhIu/vnEUz5lxQNcRx2s3SE+iM3QGnpbPuYAz/GXQ==" saltValue="W1r/cG+GIyxF7rp9JCJL6A==" spinCount="100000" sqref="A1:B21 C12:BV21" name="Range1"/>
  </protectedRanges>
  <mergeCells count="296">
    <mergeCell ref="BO21:BP21"/>
    <mergeCell ref="BQ21:BR21"/>
    <mergeCell ref="BO10:BR10"/>
    <mergeCell ref="BK11:BN11"/>
    <mergeCell ref="BO11:BR11"/>
    <mergeCell ref="BK12:BN12"/>
    <mergeCell ref="BO12:BR12"/>
    <mergeCell ref="BK18:BN18"/>
    <mergeCell ref="BO18:BR18"/>
    <mergeCell ref="BK19:BL19"/>
    <mergeCell ref="BO19:BP19"/>
    <mergeCell ref="BC20:BD20"/>
    <mergeCell ref="BC21:BD21"/>
    <mergeCell ref="BE21:BF21"/>
    <mergeCell ref="BK2:BN2"/>
    <mergeCell ref="BO2:BR2"/>
    <mergeCell ref="BK3:BN3"/>
    <mergeCell ref="BO3:BR3"/>
    <mergeCell ref="BK4:BN4"/>
    <mergeCell ref="BO4:BR4"/>
    <mergeCell ref="BK5:BN5"/>
    <mergeCell ref="BO5:BR5"/>
    <mergeCell ref="BK6:BN6"/>
    <mergeCell ref="BO6:BR6"/>
    <mergeCell ref="BK7:BN7"/>
    <mergeCell ref="BO7:BR7"/>
    <mergeCell ref="BK8:BN8"/>
    <mergeCell ref="BO8:BR8"/>
    <mergeCell ref="BK9:BN9"/>
    <mergeCell ref="BO9:BR9"/>
    <mergeCell ref="BK10:BN10"/>
    <mergeCell ref="BK20:BL20"/>
    <mergeCell ref="BO20:BP20"/>
    <mergeCell ref="BK21:BL21"/>
    <mergeCell ref="BM21:BN21"/>
    <mergeCell ref="W19:X19"/>
    <mergeCell ref="AA19:AB19"/>
    <mergeCell ref="AE19:AF19"/>
    <mergeCell ref="AI19:AJ19"/>
    <mergeCell ref="BC2:BF2"/>
    <mergeCell ref="BC3:BF3"/>
    <mergeCell ref="BC4:BF4"/>
    <mergeCell ref="BC5:BF5"/>
    <mergeCell ref="BC6:BF6"/>
    <mergeCell ref="BC7:BF7"/>
    <mergeCell ref="BC8:BF8"/>
    <mergeCell ref="BC9:BF9"/>
    <mergeCell ref="BC10:BF10"/>
    <mergeCell ref="BC11:BF11"/>
    <mergeCell ref="BC12:BF12"/>
    <mergeCell ref="BC18:BF18"/>
    <mergeCell ref="BC19:BD19"/>
    <mergeCell ref="W11:Z11"/>
    <mergeCell ref="AA11:AD11"/>
    <mergeCell ref="AE11:AH11"/>
    <mergeCell ref="AI11:AL11"/>
    <mergeCell ref="W12:Z12"/>
    <mergeCell ref="AA12:AD12"/>
    <mergeCell ref="AE12:AH12"/>
    <mergeCell ref="AI12:AL12"/>
    <mergeCell ref="W18:Z18"/>
    <mergeCell ref="AA18:AD18"/>
    <mergeCell ref="AE18:AH18"/>
    <mergeCell ref="AI18:AL18"/>
    <mergeCell ref="W8:Z8"/>
    <mergeCell ref="AA8:AD8"/>
    <mergeCell ref="AE8:AH8"/>
    <mergeCell ref="AI8:AL8"/>
    <mergeCell ref="W9:Z9"/>
    <mergeCell ref="AA9:AD9"/>
    <mergeCell ref="AE9:AH9"/>
    <mergeCell ref="AI9:AL9"/>
    <mergeCell ref="W10:Z10"/>
    <mergeCell ref="AA10:AD10"/>
    <mergeCell ref="AE10:AH10"/>
    <mergeCell ref="AI10:AL10"/>
    <mergeCell ref="W5:Z5"/>
    <mergeCell ref="AA5:AD5"/>
    <mergeCell ref="AE5:AH5"/>
    <mergeCell ref="AI5:AL5"/>
    <mergeCell ref="W6:Z6"/>
    <mergeCell ref="AA6:AD6"/>
    <mergeCell ref="AE6:AH6"/>
    <mergeCell ref="AI6:AL6"/>
    <mergeCell ref="W7:Z7"/>
    <mergeCell ref="AA7:AD7"/>
    <mergeCell ref="AE7:AH7"/>
    <mergeCell ref="AI7:AL7"/>
    <mergeCell ref="AE2:AH2"/>
    <mergeCell ref="AI2:AL2"/>
    <mergeCell ref="W3:Z3"/>
    <mergeCell ref="AA3:AD3"/>
    <mergeCell ref="AE3:AH3"/>
    <mergeCell ref="AI3:AL3"/>
    <mergeCell ref="W4:Z4"/>
    <mergeCell ref="AA4:AD4"/>
    <mergeCell ref="AE4:AH4"/>
    <mergeCell ref="AI4:AL4"/>
    <mergeCell ref="O20:P20"/>
    <mergeCell ref="S20:T20"/>
    <mergeCell ref="O21:P21"/>
    <mergeCell ref="Q21:R21"/>
    <mergeCell ref="S21:T21"/>
    <mergeCell ref="U21:V21"/>
    <mergeCell ref="AM2:AP2"/>
    <mergeCell ref="AM3:AP3"/>
    <mergeCell ref="AM4:AP4"/>
    <mergeCell ref="AM5:AP5"/>
    <mergeCell ref="AM6:AP6"/>
    <mergeCell ref="AM7:AP7"/>
    <mergeCell ref="AM8:AP8"/>
    <mergeCell ref="AM9:AP9"/>
    <mergeCell ref="AM10:AP10"/>
    <mergeCell ref="AM11:AP11"/>
    <mergeCell ref="AM12:AP12"/>
    <mergeCell ref="AM18:AP18"/>
    <mergeCell ref="AM19:AN19"/>
    <mergeCell ref="AM20:AN20"/>
    <mergeCell ref="AM21:AN21"/>
    <mergeCell ref="AO21:AP21"/>
    <mergeCell ref="W2:Z2"/>
    <mergeCell ref="AA2:AD2"/>
    <mergeCell ref="O10:R10"/>
    <mergeCell ref="S10:V10"/>
    <mergeCell ref="O11:R11"/>
    <mergeCell ref="S11:V11"/>
    <mergeCell ref="O12:R12"/>
    <mergeCell ref="S12:V12"/>
    <mergeCell ref="O18:R18"/>
    <mergeCell ref="S18:V18"/>
    <mergeCell ref="O19:P19"/>
    <mergeCell ref="S19:T19"/>
    <mergeCell ref="AQ19:AR19"/>
    <mergeCell ref="AU19:AV19"/>
    <mergeCell ref="AQ20:AR20"/>
    <mergeCell ref="AU20:AV20"/>
    <mergeCell ref="AQ21:AR21"/>
    <mergeCell ref="AS21:AT21"/>
    <mergeCell ref="AU21:AV21"/>
    <mergeCell ref="AW21:AX21"/>
    <mergeCell ref="O2:R2"/>
    <mergeCell ref="S2:V2"/>
    <mergeCell ref="O3:R3"/>
    <mergeCell ref="S3:V3"/>
    <mergeCell ref="O4:R4"/>
    <mergeCell ref="S4:V4"/>
    <mergeCell ref="O5:R5"/>
    <mergeCell ref="S5:V5"/>
    <mergeCell ref="O6:R6"/>
    <mergeCell ref="S6:V6"/>
    <mergeCell ref="O7:R7"/>
    <mergeCell ref="S7:V7"/>
    <mergeCell ref="O8:R8"/>
    <mergeCell ref="S8:V8"/>
    <mergeCell ref="O9:R9"/>
    <mergeCell ref="S9:V9"/>
    <mergeCell ref="AQ9:AT9"/>
    <mergeCell ref="AU9:AX9"/>
    <mergeCell ref="AQ10:AT10"/>
    <mergeCell ref="AU10:AX10"/>
    <mergeCell ref="AQ11:AT11"/>
    <mergeCell ref="AU11:AX11"/>
    <mergeCell ref="AQ12:AT12"/>
    <mergeCell ref="AU12:AX12"/>
    <mergeCell ref="AQ18:AT18"/>
    <mergeCell ref="AU18:AX18"/>
    <mergeCell ref="AQ3:AT3"/>
    <mergeCell ref="AU3:AX3"/>
    <mergeCell ref="AQ4:AT4"/>
    <mergeCell ref="AU4:AX4"/>
    <mergeCell ref="AQ5:AT5"/>
    <mergeCell ref="AU5:AX5"/>
    <mergeCell ref="AQ6:AT6"/>
    <mergeCell ref="AU6:AX6"/>
    <mergeCell ref="AQ7:AT7"/>
    <mergeCell ref="AU7:AX7"/>
    <mergeCell ref="BS20:BT20"/>
    <mergeCell ref="BS21:BT21"/>
    <mergeCell ref="BU21:BV21"/>
    <mergeCell ref="M21:N21"/>
    <mergeCell ref="BA21:BB21"/>
    <mergeCell ref="A23:C23"/>
    <mergeCell ref="BS2:BV2"/>
    <mergeCell ref="BS3:BV3"/>
    <mergeCell ref="BS4:BV4"/>
    <mergeCell ref="BS5:BV5"/>
    <mergeCell ref="BS6:BV6"/>
    <mergeCell ref="BS7:BV7"/>
    <mergeCell ref="BS8:BV8"/>
    <mergeCell ref="BS9:BV9"/>
    <mergeCell ref="BS10:BV10"/>
    <mergeCell ref="BS11:BV11"/>
    <mergeCell ref="BS12:BV12"/>
    <mergeCell ref="BS18:BV18"/>
    <mergeCell ref="BS19:BT19"/>
    <mergeCell ref="K3:N3"/>
    <mergeCell ref="C3:F3"/>
    <mergeCell ref="G3:J3"/>
    <mergeCell ref="AY3:BB3"/>
    <mergeCell ref="K2:N2"/>
    <mergeCell ref="C2:F2"/>
    <mergeCell ref="G2:J2"/>
    <mergeCell ref="AY2:BB2"/>
    <mergeCell ref="A15:B15"/>
    <mergeCell ref="A16:B16"/>
    <mergeCell ref="A17:B17"/>
    <mergeCell ref="A13:B14"/>
    <mergeCell ref="A18:B21"/>
    <mergeCell ref="C20:D20"/>
    <mergeCell ref="E21:F21"/>
    <mergeCell ref="C21:D21"/>
    <mergeCell ref="C18:F18"/>
    <mergeCell ref="C4:F4"/>
    <mergeCell ref="C5:F5"/>
    <mergeCell ref="C6:F6"/>
    <mergeCell ref="C7:F7"/>
    <mergeCell ref="C8:F8"/>
    <mergeCell ref="C9:F9"/>
    <mergeCell ref="C10:F10"/>
    <mergeCell ref="C11:F11"/>
    <mergeCell ref="C12:F12"/>
    <mergeCell ref="G9:J9"/>
    <mergeCell ref="AQ2:AT2"/>
    <mergeCell ref="AU2:AX2"/>
    <mergeCell ref="AQ8:AT8"/>
    <mergeCell ref="G20:H20"/>
    <mergeCell ref="G21:H21"/>
    <mergeCell ref="I21:J21"/>
    <mergeCell ref="K19:L19"/>
    <mergeCell ref="K20:L20"/>
    <mergeCell ref="K21:L21"/>
    <mergeCell ref="AY19:AZ19"/>
    <mergeCell ref="AY20:AZ20"/>
    <mergeCell ref="AY21:AZ21"/>
    <mergeCell ref="W20:X20"/>
    <mergeCell ref="AA20:AB20"/>
    <mergeCell ref="AE20:AF20"/>
    <mergeCell ref="AI20:AJ20"/>
    <mergeCell ref="W21:X21"/>
    <mergeCell ref="Y21:Z21"/>
    <mergeCell ref="AA21:AB21"/>
    <mergeCell ref="AC21:AD21"/>
    <mergeCell ref="AE21:AF21"/>
    <mergeCell ref="AG21:AH21"/>
    <mergeCell ref="AI21:AJ21"/>
    <mergeCell ref="AK21:AL21"/>
    <mergeCell ref="G19:H19"/>
    <mergeCell ref="AU8:AX8"/>
    <mergeCell ref="AY10:BB10"/>
    <mergeCell ref="AY11:BB11"/>
    <mergeCell ref="AY12:BB12"/>
    <mergeCell ref="G12:J12"/>
    <mergeCell ref="G18:J18"/>
    <mergeCell ref="C19:D19"/>
    <mergeCell ref="K7:N7"/>
    <mergeCell ref="K8:N8"/>
    <mergeCell ref="G4:J4"/>
    <mergeCell ref="G5:J5"/>
    <mergeCell ref="G6:J6"/>
    <mergeCell ref="G7:J7"/>
    <mergeCell ref="G8:J8"/>
    <mergeCell ref="K9:N9"/>
    <mergeCell ref="K10:N10"/>
    <mergeCell ref="K11:N11"/>
    <mergeCell ref="K12:N12"/>
    <mergeCell ref="K4:N4"/>
    <mergeCell ref="K5:N5"/>
    <mergeCell ref="K6:N6"/>
    <mergeCell ref="K18:N18"/>
    <mergeCell ref="G10:J10"/>
    <mergeCell ref="G11:J11"/>
    <mergeCell ref="AY18:BB18"/>
    <mergeCell ref="A29:B29"/>
    <mergeCell ref="A30:B30"/>
    <mergeCell ref="BG2:BJ2"/>
    <mergeCell ref="BG19:BH19"/>
    <mergeCell ref="BG20:BH20"/>
    <mergeCell ref="BG21:BH21"/>
    <mergeCell ref="BG18:BJ18"/>
    <mergeCell ref="BG4:BJ4"/>
    <mergeCell ref="BG5:BJ5"/>
    <mergeCell ref="BG6:BJ6"/>
    <mergeCell ref="BG7:BJ7"/>
    <mergeCell ref="BG3:BJ3"/>
    <mergeCell ref="BG8:BJ8"/>
    <mergeCell ref="BG9:BJ9"/>
    <mergeCell ref="BG10:BJ10"/>
    <mergeCell ref="BG11:BJ11"/>
    <mergeCell ref="BG12:BJ12"/>
    <mergeCell ref="BI21:BJ21"/>
    <mergeCell ref="AY4:BB4"/>
    <mergeCell ref="AY5:BB5"/>
    <mergeCell ref="AY6:BB6"/>
    <mergeCell ref="AY7:BB7"/>
    <mergeCell ref="AY8:BB8"/>
    <mergeCell ref="AY9:BB9"/>
  </mergeCells>
  <phoneticPr fontId="2" type="noConversion"/>
  <dataValidations count="1">
    <dataValidation type="list" allowBlank="1" showInputMessage="1" showErrorMessage="1" sqref="C3:BV3" xr:uid="{2324F6F0-6FD3-4909-8E0F-EDCDAF2CA171}">
      <formula1>$A$24:$A$25</formula1>
    </dataValidation>
  </dataValidations>
  <pageMargins left="0.7" right="0.7" top="0.75" bottom="0.75" header="0.3" footer="0.3"/>
  <pageSetup scale="54" fitToWidth="3" fitToHeight="0" orientation="landscape" horizontalDpi="1200" verticalDpi="1200" r:id="rId1"/>
  <colBreaks count="5" manualBreakCount="5">
    <brk id="14" max="29" man="1"/>
    <brk id="26" max="29" man="1"/>
    <brk id="38" max="29" man="1"/>
    <brk id="50" max="29" man="1"/>
    <brk id="62"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Woodworking</vt:lpstr>
      <vt:lpstr>Instructions!Print_Area</vt:lpstr>
      <vt:lpstr>Woodworking!Print_Area</vt:lpstr>
      <vt:lpstr>Woodworking!Print_Titles</vt:lpstr>
    </vt:vector>
  </TitlesOfParts>
  <Manager>Sandra Simbeck</Manager>
  <Company>pca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Woodworking Air Emissions Calculator</dc:title>
  <dc:subject>Air emissions calculator for regulated parties to use to estimate their potential to emit for air permitting.</dc:subject>
  <dc:creator>Minnesota Pollution Control Agency - Rand Silvers, Peggy Bartz, Toni Volkmeier (Sandra Simbeck)</dc:creator>
  <cp:keywords>minnesota pollution control agency,aq-f13-ecs10,air emissions,air quality,air permitting,woodworking air emissions calculator</cp:keywords>
  <dc:description>Leave titles as-is, they are connected to other areas of spreadsheet. Each spreadsheet should be locked; see Doc # inventory for password for all F-13 forms.</dc:description>
  <cp:lastModifiedBy>Simbeck, Sandra (MPCA)</cp:lastModifiedBy>
  <cp:lastPrinted>2023-07-10T15:22:37Z</cp:lastPrinted>
  <dcterms:created xsi:type="dcterms:W3CDTF">2023-02-09T20:05:29Z</dcterms:created>
  <dcterms:modified xsi:type="dcterms:W3CDTF">2025-01-07T17:33:26Z</dcterms:modified>
  <cp:category>air quality,permitting</cp:category>
</cp:coreProperties>
</file>