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21" windowWidth="19290" windowHeight="9720" activeTab="0"/>
  </bookViews>
  <sheets>
    <sheet name="Pricing" sheetId="1" r:id="rId1"/>
    <sheet name="References &amp; Downstream Vendors" sheetId="2" r:id="rId2"/>
  </sheets>
  <definedNames/>
  <calcPr fullCalcOnLoad="1"/>
</workbook>
</file>

<file path=xl/sharedStrings.xml><?xml version="1.0" encoding="utf-8"?>
<sst xmlns="http://schemas.openxmlformats.org/spreadsheetml/2006/main" count="65" uniqueCount="56">
  <si>
    <t>Bidder</t>
  </si>
  <si>
    <t>Location</t>
  </si>
  <si>
    <t>Reference #1</t>
  </si>
  <si>
    <t>Reference #2</t>
  </si>
  <si>
    <t>Reference #3</t>
  </si>
  <si>
    <t>Reference #4</t>
  </si>
  <si>
    <t>Worker's Compensation</t>
  </si>
  <si>
    <t>Pollution Liability Coverage</t>
  </si>
  <si>
    <t>Commercial General Liability</t>
  </si>
  <si>
    <t>Automobile Liability</t>
  </si>
  <si>
    <t>Excess/Umbrella</t>
  </si>
  <si>
    <t>Environmental Impairment Liability</t>
  </si>
  <si>
    <t>Note</t>
  </si>
  <si>
    <t>Transportation per mile</t>
  </si>
  <si>
    <t>Other Transportation</t>
  </si>
  <si>
    <t>Miscellaneous Fees</t>
  </si>
  <si>
    <t>Certifications</t>
  </si>
  <si>
    <t>Appropriate Insurance In Place</t>
  </si>
  <si>
    <t>Contact Person</t>
  </si>
  <si>
    <t>Email</t>
  </si>
  <si>
    <t>CRTs</t>
  </si>
  <si>
    <t>TOTAL</t>
  </si>
  <si>
    <t>ISO 14001, ISO 9001, OHSAS 18001, e-Stewards, R2</t>
  </si>
  <si>
    <t>N/A</t>
  </si>
  <si>
    <t>Approximate miles (one way)</t>
  </si>
  <si>
    <t>Not specified</t>
  </si>
  <si>
    <t>RECYCLER A</t>
  </si>
  <si>
    <t>RECYCLER B</t>
  </si>
  <si>
    <t>RECYCLER C</t>
  </si>
  <si>
    <t>RECYCLER D</t>
  </si>
  <si>
    <t>Recycler Name</t>
  </si>
  <si>
    <t>Price per lb/CRT</t>
  </si>
  <si>
    <t>$8 gaylord &amp; $4 per pallet</t>
  </si>
  <si>
    <t>Event Staffing</t>
  </si>
  <si>
    <t>Yes</t>
  </si>
  <si>
    <t>No</t>
  </si>
  <si>
    <t># of Event Laborers Sent</t>
  </si>
  <si>
    <t>Transportation/ Staffing/ Miscellaneous</t>
  </si>
  <si>
    <t xml:space="preserve">Sample pounds breakdown </t>
  </si>
  <si>
    <t>(based on estimate from previous years)</t>
  </si>
  <si>
    <t xml:space="preserve">14001, E-Steward certification in Progress </t>
  </si>
  <si>
    <t>R2 and eSteward, 14001</t>
  </si>
  <si>
    <t xml:space="preserve">R2  </t>
  </si>
  <si>
    <t xml:space="preserve">   Instructions: Replace yellow highlighted areas below with historic collection figures that are representative of your county collection program </t>
  </si>
  <si>
    <t xml:space="preserve">Note: You will need to add rows to each of these tables to reflect the number of proposals you are analyzing. </t>
  </si>
  <si>
    <t>SAMPLE RFP ANALYSIS SPREADSHEET</t>
  </si>
  <si>
    <t>Subtotal of Recycling Costs</t>
  </si>
  <si>
    <t>Other</t>
  </si>
  <si>
    <r>
      <t>CPUs</t>
    </r>
    <r>
      <rPr>
        <b/>
        <sz val="8"/>
        <color indexed="8"/>
        <rFont val="Calibri"/>
        <family val="2"/>
      </rPr>
      <t xml:space="preserve"> (laptops/ desktops)</t>
    </r>
  </si>
  <si>
    <r>
      <t xml:space="preserve">Transportation x Mileage                    </t>
    </r>
    <r>
      <rPr>
        <b/>
        <sz val="8"/>
        <color indexed="8"/>
        <rFont val="Calibri"/>
        <family val="2"/>
      </rPr>
      <t>(price per trip)</t>
    </r>
  </si>
  <si>
    <r>
      <t xml:space="preserve">Price per lb CPUs        </t>
    </r>
    <r>
      <rPr>
        <b/>
        <sz val="8"/>
        <color indexed="8"/>
        <rFont val="Calibri"/>
        <family val="2"/>
      </rPr>
      <t>(laptops and desktops)</t>
    </r>
  </si>
  <si>
    <t>Price per lb/Other</t>
  </si>
  <si>
    <r>
      <t xml:space="preserve">Average Price Per Lb. </t>
    </r>
    <r>
      <rPr>
        <b/>
        <sz val="8"/>
        <color indexed="8"/>
        <rFont val="Calibri"/>
        <family val="2"/>
      </rPr>
      <t>(unweighted)</t>
    </r>
  </si>
  <si>
    <t>Notes</t>
  </si>
  <si>
    <t>Note: Does not include pallet/ gaylord costs</t>
  </si>
  <si>
    <t>Use this column to analyze which recycler has a better overall price-point.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</si>
</sst>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26"/>
      <color indexed="17"/>
      <name val="Calibri"/>
      <family val="2"/>
    </font>
    <font>
      <i/>
      <sz val="11"/>
      <color indexed="10"/>
      <name val="Calibri"/>
      <family val="2"/>
    </font>
    <font>
      <i/>
      <sz val="8"/>
      <color indexed="8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8"/>
      <color theme="1"/>
      <name val="Calibri"/>
      <family val="2"/>
    </font>
    <font>
      <sz val="10"/>
      <color rgb="FFFF0000"/>
      <name val="Arial"/>
      <family val="2"/>
    </font>
    <font>
      <b/>
      <sz val="26"/>
      <color theme="6" tint="-0.4999699890613556"/>
      <name val="Calibri"/>
      <family val="2"/>
    </font>
    <font>
      <i/>
      <sz val="11"/>
      <color rgb="FFFF0000"/>
      <name val="Calibri"/>
      <family val="2"/>
    </font>
    <font>
      <i/>
      <sz val="8"/>
      <color theme="1"/>
      <name val="Calibri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43" fillId="16" borderId="10" xfId="0" applyFont="1" applyFill="1" applyBorder="1" applyAlignment="1">
      <alignment wrapText="1"/>
    </xf>
    <xf numFmtId="0" fontId="43" fillId="16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16" borderId="11" xfId="0" applyFont="1" applyFill="1" applyBorder="1" applyAlignment="1">
      <alignment/>
    </xf>
    <xf numFmtId="0" fontId="43" fillId="16" borderId="11" xfId="0" applyFont="1" applyFill="1" applyBorder="1" applyAlignment="1">
      <alignment horizontal="center" wrapText="1"/>
    </xf>
    <xf numFmtId="0" fontId="43" fillId="16" borderId="12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0" fontId="4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164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4" fontId="45" fillId="0" borderId="10" xfId="0" applyNumberFormat="1" applyFont="1" applyFill="1" applyBorder="1" applyAlignment="1">
      <alignment wrapText="1"/>
    </xf>
    <xf numFmtId="164" fontId="45" fillId="0" borderId="10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/>
    </xf>
    <xf numFmtId="0" fontId="45" fillId="0" borderId="10" xfId="0" applyFont="1" applyFill="1" applyBorder="1" applyAlignment="1">
      <alignment wrapText="1"/>
    </xf>
    <xf numFmtId="0" fontId="37" fillId="0" borderId="10" xfId="52" applyBorder="1" applyAlignment="1" applyProtection="1">
      <alignment wrapText="1"/>
      <protection/>
    </xf>
    <xf numFmtId="8" fontId="45" fillId="0" borderId="10" xfId="0" applyNumberFormat="1" applyFont="1" applyBorder="1" applyAlignment="1">
      <alignment horizontal="right"/>
    </xf>
    <xf numFmtId="0" fontId="46" fillId="0" borderId="10" xfId="52" applyFont="1" applyBorder="1" applyAlignment="1" applyProtection="1">
      <alignment wrapText="1"/>
      <protection/>
    </xf>
    <xf numFmtId="0" fontId="43" fillId="16" borderId="10" xfId="0" applyFont="1" applyFill="1" applyBorder="1" applyAlignment="1">
      <alignment horizontal="center"/>
    </xf>
    <xf numFmtId="3" fontId="45" fillId="0" borderId="10" xfId="0" applyNumberFormat="1" applyFont="1" applyBorder="1" applyAlignment="1">
      <alignment wrapText="1"/>
    </xf>
    <xf numFmtId="0" fontId="47" fillId="16" borderId="13" xfId="0" applyFont="1" applyFill="1" applyBorder="1" applyAlignment="1">
      <alignment horizontal="left"/>
    </xf>
    <xf numFmtId="3" fontId="45" fillId="0" borderId="10" xfId="0" applyNumberFormat="1" applyFont="1" applyFill="1" applyBorder="1" applyAlignment="1">
      <alignment wrapText="1"/>
    </xf>
    <xf numFmtId="0" fontId="45" fillId="0" borderId="10" xfId="0" applyFont="1" applyFill="1" applyBorder="1" applyAlignment="1">
      <alignment horizontal="right" wrapText="1"/>
    </xf>
    <xf numFmtId="0" fontId="37" fillId="0" borderId="10" xfId="52" applyFill="1" applyBorder="1" applyAlignment="1" applyProtection="1">
      <alignment wrapText="1"/>
      <protection/>
    </xf>
    <xf numFmtId="164" fontId="48" fillId="0" borderId="10" xfId="0" applyNumberFormat="1" applyFont="1" applyFill="1" applyBorder="1" applyAlignment="1">
      <alignment wrapText="1"/>
    </xf>
    <xf numFmtId="164" fontId="48" fillId="0" borderId="10" xfId="0" applyNumberFormat="1" applyFont="1" applyBorder="1" applyAlignment="1">
      <alignment/>
    </xf>
    <xf numFmtId="164" fontId="45" fillId="0" borderId="10" xfId="0" applyNumberFormat="1" applyFont="1" applyFill="1" applyBorder="1" applyAlignment="1">
      <alignment horizontal="right" wrapText="1"/>
    </xf>
    <xf numFmtId="164" fontId="44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wrapText="1"/>
    </xf>
    <xf numFmtId="164" fontId="44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52" fillId="0" borderId="0" xfId="0" applyFont="1" applyFill="1" applyBorder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13</xdr:row>
      <xdr:rowOff>38100</xdr:rowOff>
    </xdr:from>
    <xdr:to>
      <xdr:col>6</xdr:col>
      <xdr:colOff>990600</xdr:colOff>
      <xdr:row>14</xdr:row>
      <xdr:rowOff>180975</xdr:rowOff>
    </xdr:to>
    <xdr:sp>
      <xdr:nvSpPr>
        <xdr:cNvPr id="1" name="Straight Arrow Connector 7"/>
        <xdr:cNvSpPr>
          <a:spLocks/>
        </xdr:cNvSpPr>
      </xdr:nvSpPr>
      <xdr:spPr>
        <a:xfrm flipH="1" flipV="1">
          <a:off x="5124450" y="6086475"/>
          <a:ext cx="34290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PageLayoutView="0" workbookViewId="0" topLeftCell="A1">
      <pane ySplit="2" topLeftCell="A3" activePane="bottomLeft" state="frozen"/>
      <selection pane="topLeft" activeCell="C17" sqref="C17"/>
      <selection pane="bottomLeft" activeCell="B1" sqref="B1"/>
    </sheetView>
  </sheetViews>
  <sheetFormatPr defaultColWidth="9.140625" defaultRowHeight="21.75" customHeight="1"/>
  <cols>
    <col min="1" max="1" width="27.140625" style="0" hidden="1" customWidth="1"/>
    <col min="2" max="2" width="14.421875" style="0" customWidth="1"/>
    <col min="3" max="3" width="11.421875" style="0" customWidth="1"/>
    <col min="4" max="4" width="14.28125" style="0" customWidth="1"/>
    <col min="5" max="5" width="11.8515625" style="0" customWidth="1"/>
    <col min="6" max="7" width="15.140625" style="0" customWidth="1"/>
    <col min="8" max="8" width="15.57421875" style="0" customWidth="1"/>
    <col min="9" max="9" width="14.8515625" style="0" customWidth="1"/>
    <col min="10" max="10" width="17.28125" style="0" customWidth="1"/>
    <col min="11" max="11" width="14.57421875" style="0" customWidth="1"/>
    <col min="12" max="12" width="13.7109375" style="0" customWidth="1"/>
    <col min="13" max="13" width="14.8515625" style="0" customWidth="1"/>
    <col min="14" max="14" width="15.8515625" style="0" customWidth="1"/>
    <col min="15" max="15" width="13.7109375" style="0" customWidth="1"/>
    <col min="16" max="16" width="19.140625" style="0" customWidth="1"/>
    <col min="17" max="17" width="14.421875" style="0" customWidth="1"/>
    <col min="18" max="18" width="12.421875" style="1" customWidth="1"/>
  </cols>
  <sheetData>
    <row r="1" spans="1:6" ht="45" customHeight="1">
      <c r="A1" s="41" t="s">
        <v>45</v>
      </c>
      <c r="F1" s="42" t="s">
        <v>43</v>
      </c>
    </row>
    <row r="2" spans="1:16" s="9" customFormat="1" ht="60" customHeight="1">
      <c r="A2" s="8" t="s">
        <v>30</v>
      </c>
      <c r="B2" s="8" t="s">
        <v>31</v>
      </c>
      <c r="C2" s="8" t="s">
        <v>50</v>
      </c>
      <c r="D2" s="8" t="s">
        <v>51</v>
      </c>
      <c r="E2" s="8" t="s">
        <v>52</v>
      </c>
      <c r="F2" s="8" t="s">
        <v>13</v>
      </c>
      <c r="G2" s="8" t="s">
        <v>24</v>
      </c>
      <c r="H2" s="8" t="s">
        <v>49</v>
      </c>
      <c r="I2" s="8" t="s">
        <v>14</v>
      </c>
      <c r="J2" s="8" t="s">
        <v>33</v>
      </c>
      <c r="K2" s="8" t="s">
        <v>15</v>
      </c>
      <c r="L2" s="8" t="s">
        <v>36</v>
      </c>
      <c r="M2" s="8" t="s">
        <v>16</v>
      </c>
      <c r="N2" s="8" t="s">
        <v>17</v>
      </c>
      <c r="O2" s="8" t="s">
        <v>18</v>
      </c>
      <c r="P2" s="8" t="s">
        <v>19</v>
      </c>
    </row>
    <row r="3" spans="1:17" s="5" customFormat="1" ht="50.25" customHeight="1">
      <c r="A3" s="15" t="s">
        <v>26</v>
      </c>
      <c r="B3" s="36">
        <v>-0.02</v>
      </c>
      <c r="C3" s="36">
        <v>-0.2</v>
      </c>
      <c r="D3" s="36">
        <v>-0.02</v>
      </c>
      <c r="E3" s="37">
        <f>SUM(B3:D3)/3</f>
        <v>-0.08</v>
      </c>
      <c r="F3" s="21">
        <v>0.3</v>
      </c>
      <c r="G3" s="33">
        <v>596</v>
      </c>
      <c r="H3" s="21">
        <f>SUM(F3*G3)</f>
        <v>178.79999999999998</v>
      </c>
      <c r="I3" s="25" t="s">
        <v>23</v>
      </c>
      <c r="J3" s="38">
        <v>750</v>
      </c>
      <c r="K3" s="24" t="s">
        <v>32</v>
      </c>
      <c r="L3" s="34">
        <v>8</v>
      </c>
      <c r="M3" s="34" t="s">
        <v>40</v>
      </c>
      <c r="N3" s="34" t="s">
        <v>34</v>
      </c>
      <c r="O3" s="26"/>
      <c r="P3" s="35"/>
      <c r="Q3" s="6"/>
    </row>
    <row r="4" spans="1:18" ht="44.25" customHeight="1">
      <c r="A4" s="15" t="s">
        <v>27</v>
      </c>
      <c r="B4" s="19">
        <v>0</v>
      </c>
      <c r="C4" s="19">
        <v>0</v>
      </c>
      <c r="D4" s="21">
        <f>B4+C4/2</f>
        <v>0</v>
      </c>
      <c r="E4" s="19">
        <f>SUM(B4:D4)/3</f>
        <v>0</v>
      </c>
      <c r="F4" s="19">
        <v>3</v>
      </c>
      <c r="G4" s="20">
        <v>103</v>
      </c>
      <c r="H4" s="21">
        <f>SUM(F4*G4)</f>
        <v>309</v>
      </c>
      <c r="I4" s="22">
        <v>550</v>
      </c>
      <c r="J4" s="22">
        <v>1500</v>
      </c>
      <c r="K4" s="22">
        <v>500</v>
      </c>
      <c r="L4" s="23">
        <v>12</v>
      </c>
      <c r="M4" s="24" t="s">
        <v>41</v>
      </c>
      <c r="N4" s="25" t="s">
        <v>35</v>
      </c>
      <c r="O4" s="26"/>
      <c r="P4" s="27"/>
      <c r="R4"/>
    </row>
    <row r="5" spans="1:18" ht="37.5" customHeight="1">
      <c r="A5" s="15" t="s">
        <v>28</v>
      </c>
      <c r="B5" s="19">
        <v>0.15</v>
      </c>
      <c r="C5" s="19">
        <v>0.02</v>
      </c>
      <c r="D5" s="21">
        <v>0.15</v>
      </c>
      <c r="E5" s="19">
        <f>SUM(B5:D5)/3</f>
        <v>0.10666666666666665</v>
      </c>
      <c r="F5" s="19">
        <v>2</v>
      </c>
      <c r="G5" s="20">
        <f>162*2</f>
        <v>324</v>
      </c>
      <c r="H5" s="19">
        <f>SUM(F5*G5)</f>
        <v>648</v>
      </c>
      <c r="I5" s="28">
        <v>700</v>
      </c>
      <c r="J5" s="22">
        <v>0</v>
      </c>
      <c r="K5" s="25" t="s">
        <v>23</v>
      </c>
      <c r="L5" s="24">
        <v>5</v>
      </c>
      <c r="M5" s="25" t="s">
        <v>42</v>
      </c>
      <c r="N5" s="25" t="s">
        <v>34</v>
      </c>
      <c r="O5" s="26"/>
      <c r="P5" s="27"/>
      <c r="R5"/>
    </row>
    <row r="6" spans="1:18" ht="39.75" customHeight="1">
      <c r="A6" s="15" t="s">
        <v>29</v>
      </c>
      <c r="B6" s="19">
        <v>0.1</v>
      </c>
      <c r="C6" s="37">
        <v>-0.1</v>
      </c>
      <c r="D6" s="21">
        <v>0.1</v>
      </c>
      <c r="E6" s="19">
        <f>SUM(B6:D6)/3</f>
        <v>0.03333333333333333</v>
      </c>
      <c r="F6" s="19">
        <v>2.85</v>
      </c>
      <c r="G6" s="20">
        <v>224</v>
      </c>
      <c r="H6" s="19">
        <f>SUM(F6*G6)</f>
        <v>638.4</v>
      </c>
      <c r="I6" s="25" t="s">
        <v>23</v>
      </c>
      <c r="J6" s="22">
        <v>1000</v>
      </c>
      <c r="K6" s="25" t="s">
        <v>23</v>
      </c>
      <c r="L6" s="24" t="s">
        <v>25</v>
      </c>
      <c r="M6" s="24" t="s">
        <v>22</v>
      </c>
      <c r="N6" s="25" t="s">
        <v>34</v>
      </c>
      <c r="O6" s="26"/>
      <c r="P6" s="29"/>
      <c r="R6"/>
    </row>
    <row r="7" spans="7:12" ht="21.75" customHeight="1">
      <c r="G7" s="3"/>
      <c r="I7" s="2"/>
      <c r="L7" s="4"/>
    </row>
    <row r="8" spans="1:18" ht="59.25" customHeight="1">
      <c r="A8" s="10" t="s">
        <v>38</v>
      </c>
      <c r="B8" s="30" t="s">
        <v>20</v>
      </c>
      <c r="C8" s="8" t="s">
        <v>48</v>
      </c>
      <c r="D8" s="30" t="s">
        <v>47</v>
      </c>
      <c r="E8" s="11" t="s">
        <v>46</v>
      </c>
      <c r="F8" s="11" t="s">
        <v>37</v>
      </c>
      <c r="G8" s="12" t="s">
        <v>21</v>
      </c>
      <c r="H8" s="12" t="s">
        <v>53</v>
      </c>
      <c r="O8" s="1"/>
      <c r="R8"/>
    </row>
    <row r="9" spans="1:18" ht="21.75" customHeight="1">
      <c r="A9" s="32" t="s">
        <v>39</v>
      </c>
      <c r="B9" s="43">
        <v>145000</v>
      </c>
      <c r="C9" s="43">
        <v>55000</v>
      </c>
      <c r="D9" s="43">
        <v>10822</v>
      </c>
      <c r="E9" s="13"/>
      <c r="F9" s="13"/>
      <c r="G9" s="14"/>
      <c r="H9" s="14"/>
      <c r="O9" s="1"/>
      <c r="R9"/>
    </row>
    <row r="10" spans="1:18" ht="31.5" customHeight="1">
      <c r="A10" s="15" t="s">
        <v>26</v>
      </c>
      <c r="B10" s="39">
        <f>SUM(B9*B3)</f>
        <v>-2900</v>
      </c>
      <c r="C10" s="39">
        <f>SUM(C9*C3)</f>
        <v>-11000</v>
      </c>
      <c r="D10" s="39">
        <f>SUM(D9*D3)</f>
        <v>-216.44</v>
      </c>
      <c r="E10" s="39">
        <f>SUM(B10:D10)</f>
        <v>-14116.44</v>
      </c>
      <c r="F10" s="16">
        <f>SUM(H3+J3)</f>
        <v>928.8</v>
      </c>
      <c r="G10" s="46">
        <f>SUM(E10:F10)</f>
        <v>-13187.640000000001</v>
      </c>
      <c r="H10" s="45" t="s">
        <v>54</v>
      </c>
      <c r="O10" s="1"/>
      <c r="R10"/>
    </row>
    <row r="11" spans="1:18" ht="21.75" customHeight="1">
      <c r="A11" s="15" t="s">
        <v>27</v>
      </c>
      <c r="B11" s="16">
        <f>SUM(B9*B4)</f>
        <v>0</v>
      </c>
      <c r="C11" s="16">
        <f>SUM(C9*C4)</f>
        <v>0</v>
      </c>
      <c r="D11" s="16">
        <f>SUM(D9*D4)</f>
        <v>0</v>
      </c>
      <c r="E11" s="16">
        <f>SUM(B11:D11)</f>
        <v>0</v>
      </c>
      <c r="F11" s="16">
        <f>SUM(I4+J4+K4)</f>
        <v>2550</v>
      </c>
      <c r="G11" s="47">
        <f>SUM(E11:F11)</f>
        <v>2550</v>
      </c>
      <c r="H11" s="44"/>
      <c r="O11" s="1"/>
      <c r="R11"/>
    </row>
    <row r="12" spans="1:18" ht="21.75" customHeight="1">
      <c r="A12" s="15" t="s">
        <v>28</v>
      </c>
      <c r="B12" s="16">
        <f>SUM(B9*B5)</f>
        <v>21750</v>
      </c>
      <c r="C12" s="16">
        <f>SUM(C9*C5)</f>
        <v>1100</v>
      </c>
      <c r="D12" s="16">
        <f>SUM(D9*D5)</f>
        <v>1623.3</v>
      </c>
      <c r="E12" s="16">
        <f>SUM(B12:D12)</f>
        <v>24473.3</v>
      </c>
      <c r="F12" s="18">
        <f>SUM(H5+I5+J5)</f>
        <v>1348</v>
      </c>
      <c r="G12" s="47">
        <f>SUM(E12:F12)</f>
        <v>25821.3</v>
      </c>
      <c r="H12" s="44"/>
      <c r="O12" s="1"/>
      <c r="R12"/>
    </row>
    <row r="13" spans="1:8" ht="21.75" customHeight="1">
      <c r="A13" s="15" t="s">
        <v>29</v>
      </c>
      <c r="B13" s="16">
        <f>SUM(B9*B6)</f>
        <v>14500</v>
      </c>
      <c r="C13" s="39">
        <f>SUM(C9*C6)</f>
        <v>-5500</v>
      </c>
      <c r="D13" s="40">
        <f>SUM(D9*D6)</f>
        <v>1082.2</v>
      </c>
      <c r="E13" s="16">
        <f>SUM(B13:D13)</f>
        <v>10082.2</v>
      </c>
      <c r="F13" s="18">
        <f>SUM(H6+J6)</f>
        <v>1638.4</v>
      </c>
      <c r="G13" s="47">
        <f>SUM(E13:F13)</f>
        <v>11720.6</v>
      </c>
      <c r="H13" s="44"/>
    </row>
    <row r="15" spans="1:8" ht="24.75" customHeight="1">
      <c r="A15" s="48" t="s">
        <v>44</v>
      </c>
      <c r="H15" s="49" t="s">
        <v>55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17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PageLayoutView="0" workbookViewId="0" topLeftCell="A1">
      <pane ySplit="1" topLeftCell="A2" activePane="bottomLeft" state="frozen"/>
      <selection pane="topLeft" activeCell="G17" sqref="G17"/>
      <selection pane="bottomLeft" activeCell="C17" sqref="C17"/>
    </sheetView>
  </sheetViews>
  <sheetFormatPr defaultColWidth="9.140625" defaultRowHeight="19.5" customHeight="1"/>
  <cols>
    <col min="1" max="1" width="22.28125" style="0" customWidth="1"/>
    <col min="2" max="2" width="17.421875" style="0" customWidth="1"/>
    <col min="3" max="3" width="12.8515625" style="0" customWidth="1"/>
    <col min="4" max="4" width="15.140625" style="0" customWidth="1"/>
    <col min="5" max="5" width="13.8515625" style="0" customWidth="1"/>
    <col min="6" max="6" width="14.57421875" style="0" customWidth="1"/>
    <col min="7" max="7" width="14.8515625" style="0" customWidth="1"/>
    <col min="8" max="8" width="13.00390625" style="0" customWidth="1"/>
    <col min="9" max="9" width="17.00390625" style="0" customWidth="1"/>
    <col min="10" max="10" width="14.8515625" style="0" customWidth="1"/>
    <col min="11" max="11" width="17.00390625" style="0" customWidth="1"/>
    <col min="12" max="12" width="19.00390625" style="0" customWidth="1"/>
    <col min="13" max="13" width="21.00390625" style="0" customWidth="1"/>
  </cols>
  <sheetData>
    <row r="1" spans="1:13" ht="77.2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</row>
    <row r="2" spans="1:13" s="1" customFormat="1" ht="19.5" customHeight="1">
      <c r="A2" s="15"/>
      <c r="B2" s="15"/>
      <c r="C2" s="15"/>
      <c r="D2" s="15"/>
      <c r="E2" s="15"/>
      <c r="F2" s="15"/>
      <c r="G2" s="15"/>
      <c r="H2" s="31"/>
      <c r="I2" s="31"/>
      <c r="J2" s="31"/>
      <c r="K2" s="15"/>
      <c r="L2" s="31"/>
      <c r="M2" s="15"/>
    </row>
    <row r="3" spans="1:13" ht="19.5" customHeight="1">
      <c r="A3" s="17"/>
      <c r="B3" s="15"/>
      <c r="C3" s="15"/>
      <c r="D3" s="15"/>
      <c r="E3" s="15"/>
      <c r="F3" s="15"/>
      <c r="G3" s="15"/>
      <c r="H3" s="15"/>
      <c r="I3" s="31"/>
      <c r="J3" s="15"/>
      <c r="K3" s="15"/>
      <c r="L3" s="15"/>
      <c r="M3" s="15"/>
    </row>
    <row r="4" spans="1:13" ht="19.5" customHeight="1">
      <c r="A4" s="17"/>
      <c r="B4" s="15"/>
      <c r="C4" s="15"/>
      <c r="D4" s="15"/>
      <c r="E4" s="15"/>
      <c r="F4" s="15"/>
      <c r="G4" s="31"/>
      <c r="H4" s="15"/>
      <c r="I4" s="31"/>
      <c r="J4" s="31"/>
      <c r="K4" s="15"/>
      <c r="L4" s="15"/>
      <c r="M4" s="15"/>
    </row>
    <row r="5" spans="1:13" ht="19.5" customHeight="1">
      <c r="A5" s="17"/>
      <c r="B5" s="15"/>
      <c r="C5" s="15"/>
      <c r="D5" s="15"/>
      <c r="E5" s="15"/>
      <c r="F5" s="15"/>
      <c r="G5" s="31"/>
      <c r="H5" s="15"/>
      <c r="I5" s="31"/>
      <c r="J5" s="31"/>
      <c r="K5" s="31"/>
      <c r="L5" s="15"/>
      <c r="M5" s="15"/>
    </row>
    <row r="6" spans="1:13" ht="19.5" customHeight="1">
      <c r="A6" s="17"/>
      <c r="B6" s="15"/>
      <c r="C6" s="15"/>
      <c r="D6" s="15"/>
      <c r="E6" s="15"/>
      <c r="F6" s="15"/>
      <c r="G6" s="31"/>
      <c r="H6" s="15"/>
      <c r="I6" s="31"/>
      <c r="J6" s="31"/>
      <c r="K6" s="31"/>
      <c r="L6" s="31"/>
      <c r="M6" s="15"/>
    </row>
    <row r="7" spans="2:13" ht="19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17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Electronics Recycling</Company>
  <HyperlinkBase>http://www.pca.state.mn.us/electronics/guidebook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Evaluation Tool</dc:title>
  <dc:subject>Guidebook for City and County Household E-Waste Collectors</dc:subject>
  <dc:creator>Iasia Ward</dc:creator>
  <cp:keywords/>
  <dc:description>Worksheet for evaluating proposal prices and overall r
ates</dc:description>
  <cp:lastModifiedBy>Krocheski-Meyer, Glenn</cp:lastModifiedBy>
  <cp:lastPrinted>2013-02-19T15:56:31Z</cp:lastPrinted>
  <dcterms:created xsi:type="dcterms:W3CDTF">2012-03-01T19:13:40Z</dcterms:created>
  <dcterms:modified xsi:type="dcterms:W3CDTF">2013-07-25T20:22:34Z</dcterms:modified>
  <cp:category/>
  <cp:version/>
  <cp:contentType/>
  <cp:contentStatus/>
</cp:coreProperties>
</file>