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yping\Publication Support Team\jh_CURRENT PROJECTS\#7281 Kennedy-Mike\DOCS TO PDF\"/>
    </mc:Choice>
  </mc:AlternateContent>
  <bookViews>
    <workbookView xWindow="216" yWindow="2172" windowWidth="23832" windowHeight="9852" tabRatio="613"/>
  </bookViews>
  <sheets>
    <sheet name="Rapid Assessments" sheetId="1" r:id="rId1"/>
    <sheet name="Drainage Relationships" sheetId="9" r:id="rId2"/>
  </sheets>
  <calcPr calcId="162913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M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2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2" i="1"/>
</calcChain>
</file>

<file path=xl/sharedStrings.xml><?xml version="1.0" encoding="utf-8"?>
<sst xmlns="http://schemas.openxmlformats.org/spreadsheetml/2006/main" count="200" uniqueCount="77">
  <si>
    <t>Strm_Nm</t>
  </si>
  <si>
    <t>station_ID</t>
  </si>
  <si>
    <t>Penobscot Creek</t>
  </si>
  <si>
    <t>downstream of HWY 73</t>
  </si>
  <si>
    <t>upstream of Dupont Road</t>
  </si>
  <si>
    <t>upstream of confluence w/ Barber Ck</t>
  </si>
  <si>
    <t>East Swan River</t>
  </si>
  <si>
    <t>300 ft downsteram of Barber-Dempsey confluence</t>
  </si>
  <si>
    <t>Barber Creek</t>
  </si>
  <si>
    <t>400 ft upstream of Barber-Dempsey confluence</t>
  </si>
  <si>
    <t>Dempsey Creek</t>
  </si>
  <si>
    <t>downstream of Newton road near Dempsey-Barber confluence</t>
  </si>
  <si>
    <t>us of cty hwy 642</t>
  </si>
  <si>
    <t>us of hwy 92</t>
  </si>
  <si>
    <t>ds of antonelli rd</t>
  </si>
  <si>
    <t>us of hwy 16</t>
  </si>
  <si>
    <t>ds of hwy 92</t>
  </si>
  <si>
    <t>us of dixon rd</t>
  </si>
  <si>
    <t>upstream of swinnerton rd</t>
  </si>
  <si>
    <t>400 yds US of CR 444</t>
  </si>
  <si>
    <t>W. of Helstrom Rd</t>
  </si>
  <si>
    <t>Swan River</t>
  </si>
  <si>
    <t>DS of Hwy 5</t>
  </si>
  <si>
    <t>West Swan River</t>
  </si>
  <si>
    <t>DS of CR 442</t>
  </si>
  <si>
    <t>DS of Hingeley Road</t>
  </si>
  <si>
    <t>US of CR 442</t>
  </si>
  <si>
    <t>US of East Swan / West Swan Confluence</t>
  </si>
  <si>
    <t>Little Swan Creek</t>
  </si>
  <si>
    <t>US of CR 444</t>
  </si>
  <si>
    <t>Long</t>
  </si>
  <si>
    <t>Lat</t>
  </si>
  <si>
    <t>West Swan River trib</t>
  </si>
  <si>
    <t>US of Berg</t>
  </si>
  <si>
    <t>DS of Berg</t>
  </si>
  <si>
    <t>Entrench_Rat</t>
  </si>
  <si>
    <t>Incis_Rat</t>
  </si>
  <si>
    <t>Loc_desc</t>
  </si>
  <si>
    <t>Bttm_tot</t>
  </si>
  <si>
    <t>Grand_tot</t>
  </si>
  <si>
    <t>upperBnk_tot</t>
  </si>
  <si>
    <t>lowerBnk_tot</t>
  </si>
  <si>
    <t>Pkuch_rat</t>
  </si>
  <si>
    <t>Rsgn_strm_ty</t>
  </si>
  <si>
    <t>MPkuch_rat</t>
  </si>
  <si>
    <t>fair</t>
  </si>
  <si>
    <t>C4 (b)</t>
  </si>
  <si>
    <t>poor</t>
  </si>
  <si>
    <t>C6</t>
  </si>
  <si>
    <t xml:space="preserve">C4 </t>
  </si>
  <si>
    <t>E4 / C4</t>
  </si>
  <si>
    <t>good</t>
  </si>
  <si>
    <t>C4</t>
  </si>
  <si>
    <t>E6</t>
  </si>
  <si>
    <t>C5</t>
  </si>
  <si>
    <t>E5</t>
  </si>
  <si>
    <t>E5 / C5</t>
  </si>
  <si>
    <t>E6 / C6</t>
  </si>
  <si>
    <t>F6</t>
  </si>
  <si>
    <t>VT_valleyty</t>
  </si>
  <si>
    <t>8a</t>
  </si>
  <si>
    <t>8c</t>
  </si>
  <si>
    <t>Hyd_Radius</t>
  </si>
  <si>
    <t>W/D_Rat</t>
  </si>
  <si>
    <t>Bkf_W</t>
  </si>
  <si>
    <t>Bkf_A</t>
  </si>
  <si>
    <t>Bkf_D</t>
  </si>
  <si>
    <t>Drain_Area</t>
  </si>
  <si>
    <t>Slope</t>
  </si>
  <si>
    <t>Elev</t>
  </si>
  <si>
    <t>Ft/Mile</t>
  </si>
  <si>
    <t>upstream of Tamminen Rd</t>
  </si>
  <si>
    <t>stable</t>
  </si>
  <si>
    <t>unstable</t>
  </si>
  <si>
    <t>moderately unstable</t>
  </si>
  <si>
    <t>Max_BKD_Depth</t>
  </si>
  <si>
    <t>Low_Bnk_Height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</si>
</sst>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Swan River Watershed</a:t>
            </a:r>
          </a:p>
          <a:p>
            <a:pPr>
              <a:defRPr sz="2400"/>
            </a:pPr>
            <a:r>
              <a:rPr lang="en-US" sz="2400" b="1"/>
              <a:t>Rapid Geomorphic Sites </a:t>
            </a:r>
          </a:p>
          <a:p>
            <a:pPr>
              <a:defRPr sz="2400"/>
            </a:pPr>
            <a:r>
              <a:rPr lang="en-US" sz="2400" b="0"/>
              <a:t>Drainage Area vs. Bankfull</a:t>
            </a:r>
            <a:r>
              <a:rPr lang="en-US" sz="2400" b="0" baseline="0"/>
              <a:t> Area </a:t>
            </a:r>
            <a:endParaRPr lang="en-US" sz="2400" b="0"/>
          </a:p>
        </c:rich>
      </c:tx>
      <c:layout>
        <c:manualLayout>
          <c:xMode val="edge"/>
          <c:yMode val="edge"/>
          <c:x val="0.32645599697765054"/>
          <c:y val="1.84224628171478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267477928895255E-2"/>
          <c:y val="0.19223110783027123"/>
          <c:w val="0.81990137596436818"/>
          <c:h val="0.698104221347331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'Drainage Relationships'!$H$1</c:f>
              <c:strCache>
                <c:ptCount val="1"/>
                <c:pt idx="0">
                  <c:v>Bkf_A</c:v>
                </c:pt>
              </c:strCache>
            </c:strRef>
          </c:tx>
          <c:spPr>
            <a:ln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7.255617115564765E-2"/>
                  <c:y val="8.510221648303750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'Drainage Relationships'!$G$2:$G$15</c:f>
              <c:numCache>
                <c:formatCode>0.0</c:formatCode>
                <c:ptCount val="14"/>
                <c:pt idx="0">
                  <c:v>7.14</c:v>
                </c:pt>
                <c:pt idx="1">
                  <c:v>15.3</c:v>
                </c:pt>
                <c:pt idx="2">
                  <c:v>16.8</c:v>
                </c:pt>
                <c:pt idx="3">
                  <c:v>17.2</c:v>
                </c:pt>
                <c:pt idx="4">
                  <c:v>18</c:v>
                </c:pt>
                <c:pt idx="5">
                  <c:v>0.1</c:v>
                </c:pt>
                <c:pt idx="6">
                  <c:v>18.5</c:v>
                </c:pt>
                <c:pt idx="7">
                  <c:v>21</c:v>
                </c:pt>
                <c:pt idx="8">
                  <c:v>25</c:v>
                </c:pt>
                <c:pt idx="9">
                  <c:v>39.299999999999997</c:v>
                </c:pt>
                <c:pt idx="10">
                  <c:v>45</c:v>
                </c:pt>
                <c:pt idx="11">
                  <c:v>55.1</c:v>
                </c:pt>
                <c:pt idx="12">
                  <c:v>83.6</c:v>
                </c:pt>
                <c:pt idx="13">
                  <c:v>239</c:v>
                </c:pt>
              </c:numCache>
            </c:numRef>
          </c:xVal>
          <c:yVal>
            <c:numRef>
              <c:f>'Drainage Relationships'!$H$2:$H$15</c:f>
              <c:numCache>
                <c:formatCode>General</c:formatCode>
                <c:ptCount val="14"/>
                <c:pt idx="0">
                  <c:v>23</c:v>
                </c:pt>
                <c:pt idx="1">
                  <c:v>42.7</c:v>
                </c:pt>
                <c:pt idx="2">
                  <c:v>29.4</c:v>
                </c:pt>
                <c:pt idx="3">
                  <c:v>44.6</c:v>
                </c:pt>
                <c:pt idx="4">
                  <c:v>55.7</c:v>
                </c:pt>
                <c:pt idx="5">
                  <c:v>1</c:v>
                </c:pt>
                <c:pt idx="6">
                  <c:v>43.9</c:v>
                </c:pt>
                <c:pt idx="7">
                  <c:v>39.6</c:v>
                </c:pt>
                <c:pt idx="8">
                  <c:v>51.8</c:v>
                </c:pt>
                <c:pt idx="9">
                  <c:v>57.6</c:v>
                </c:pt>
                <c:pt idx="10">
                  <c:v>95.8</c:v>
                </c:pt>
                <c:pt idx="11">
                  <c:v>100.1</c:v>
                </c:pt>
                <c:pt idx="12">
                  <c:v>125.9</c:v>
                </c:pt>
                <c:pt idx="13">
                  <c:v>347.9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8B-4B8B-A41D-CCE7F0DC7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9712"/>
        <c:axId val="94585984"/>
      </c:scatterChart>
      <c:valAx>
        <c:axId val="94579712"/>
        <c:scaling>
          <c:logBase val="10"/>
          <c:orientation val="minMax"/>
          <c:max val="5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Drainage Area (square miles)</a:t>
                </a:r>
              </a:p>
            </c:rich>
          </c:tx>
          <c:layout>
            <c:manualLayout>
              <c:xMode val="edge"/>
              <c:yMode val="edge"/>
              <c:x val="0.35056917601208942"/>
              <c:y val="0.940251667760280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585984"/>
        <c:crosses val="autoZero"/>
        <c:crossBetween val="midCat"/>
      </c:valAx>
      <c:valAx>
        <c:axId val="94585984"/>
        <c:scaling>
          <c:logBase val="10"/>
          <c:orientation val="minMax"/>
          <c:max val="1000"/>
          <c:min val="1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Bankfull Area (square feet)</a:t>
                </a:r>
              </a:p>
            </c:rich>
          </c:tx>
          <c:layout>
            <c:manualLayout>
              <c:xMode val="edge"/>
              <c:yMode val="edge"/>
              <c:x val="1.1838861051459476E-2"/>
              <c:y val="0.338631206255468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579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Swan River Watershed</a:t>
            </a:r>
          </a:p>
          <a:p>
            <a:pPr>
              <a:defRPr sz="2400"/>
            </a:pPr>
            <a:r>
              <a:rPr lang="en-US" sz="2400" b="1"/>
              <a:t>Rapid Geomorphic Sites </a:t>
            </a:r>
          </a:p>
          <a:p>
            <a:pPr>
              <a:defRPr sz="2400"/>
            </a:pPr>
            <a:r>
              <a:rPr lang="en-US" sz="2400" b="0"/>
              <a:t>Drainage Area vs. Bankfull</a:t>
            </a:r>
            <a:r>
              <a:rPr lang="en-US" sz="2400" b="0" baseline="0"/>
              <a:t> Width</a:t>
            </a:r>
            <a:endParaRPr lang="en-US" sz="2400" b="0"/>
          </a:p>
        </c:rich>
      </c:tx>
      <c:layout>
        <c:manualLayout>
          <c:xMode val="edge"/>
          <c:yMode val="edge"/>
          <c:x val="0.32645599697765054"/>
          <c:y val="1.84224628171478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267477928895255E-2"/>
          <c:y val="0.19223110783027123"/>
          <c:w val="0.81990137596436818"/>
          <c:h val="0.698104221347331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'Drainage Relationships'!$D$1</c:f>
              <c:strCache>
                <c:ptCount val="1"/>
                <c:pt idx="0">
                  <c:v>Bkf_W</c:v>
                </c:pt>
              </c:strCache>
            </c:strRef>
          </c:tx>
          <c:spPr>
            <a:ln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7.255617115564765E-2"/>
                  <c:y val="8.510221648303750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'Drainage Relationships'!$G$2:$G$15</c:f>
              <c:numCache>
                <c:formatCode>0.0</c:formatCode>
                <c:ptCount val="14"/>
                <c:pt idx="0">
                  <c:v>7.14</c:v>
                </c:pt>
                <c:pt idx="1">
                  <c:v>15.3</c:v>
                </c:pt>
                <c:pt idx="2">
                  <c:v>16.8</c:v>
                </c:pt>
                <c:pt idx="3">
                  <c:v>17.2</c:v>
                </c:pt>
                <c:pt idx="4">
                  <c:v>18</c:v>
                </c:pt>
                <c:pt idx="5">
                  <c:v>0.1</c:v>
                </c:pt>
                <c:pt idx="6">
                  <c:v>18.5</c:v>
                </c:pt>
                <c:pt idx="7">
                  <c:v>21</c:v>
                </c:pt>
                <c:pt idx="8">
                  <c:v>25</c:v>
                </c:pt>
                <c:pt idx="9">
                  <c:v>39.299999999999997</c:v>
                </c:pt>
                <c:pt idx="10">
                  <c:v>45</c:v>
                </c:pt>
                <c:pt idx="11">
                  <c:v>55.1</c:v>
                </c:pt>
                <c:pt idx="12">
                  <c:v>83.6</c:v>
                </c:pt>
                <c:pt idx="13">
                  <c:v>239</c:v>
                </c:pt>
              </c:numCache>
            </c:numRef>
          </c:xVal>
          <c:yVal>
            <c:numRef>
              <c:f>'Drainage Relationships'!$D$2:$D$15</c:f>
              <c:numCache>
                <c:formatCode>General</c:formatCode>
                <c:ptCount val="14"/>
                <c:pt idx="0">
                  <c:v>12</c:v>
                </c:pt>
                <c:pt idx="1">
                  <c:v>22.1</c:v>
                </c:pt>
                <c:pt idx="2">
                  <c:v>23.3</c:v>
                </c:pt>
                <c:pt idx="3">
                  <c:v>24.9</c:v>
                </c:pt>
                <c:pt idx="4">
                  <c:v>27.6</c:v>
                </c:pt>
                <c:pt idx="5">
                  <c:v>1</c:v>
                </c:pt>
                <c:pt idx="6">
                  <c:v>39.200000000000003</c:v>
                </c:pt>
                <c:pt idx="7">
                  <c:v>16.5</c:v>
                </c:pt>
                <c:pt idx="8">
                  <c:v>34.6</c:v>
                </c:pt>
                <c:pt idx="9">
                  <c:v>23.8</c:v>
                </c:pt>
                <c:pt idx="10">
                  <c:v>35.1</c:v>
                </c:pt>
                <c:pt idx="11">
                  <c:v>24.3</c:v>
                </c:pt>
                <c:pt idx="12">
                  <c:v>37.299999999999997</c:v>
                </c:pt>
                <c:pt idx="13">
                  <c:v>57.9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67-4D00-9655-45C2E9FF3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21696"/>
        <c:axId val="94623616"/>
      </c:scatterChart>
      <c:valAx>
        <c:axId val="94621696"/>
        <c:scaling>
          <c:logBase val="10"/>
          <c:orientation val="minMax"/>
          <c:max val="5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Drainage Area (square miles)</a:t>
                </a:r>
              </a:p>
            </c:rich>
          </c:tx>
          <c:layout>
            <c:manualLayout>
              <c:xMode val="edge"/>
              <c:yMode val="edge"/>
              <c:x val="0.35056917601208942"/>
              <c:y val="0.940251667760280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623616"/>
        <c:crosses val="autoZero"/>
        <c:crossBetween val="midCat"/>
      </c:valAx>
      <c:valAx>
        <c:axId val="94623616"/>
        <c:scaling>
          <c:logBase val="10"/>
          <c:orientation val="minMax"/>
          <c:max val="1000"/>
          <c:min val="1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Bankfull Width</a:t>
                </a:r>
                <a:r>
                  <a:rPr lang="en-US" sz="2000" baseline="0"/>
                  <a:t> (</a:t>
                </a:r>
                <a:r>
                  <a:rPr lang="en-US" sz="2000"/>
                  <a:t>feet)</a:t>
                </a:r>
              </a:p>
            </c:rich>
          </c:tx>
          <c:layout>
            <c:manualLayout>
              <c:xMode val="edge"/>
              <c:yMode val="edge"/>
              <c:x val="1.1838861051459476E-2"/>
              <c:y val="0.338631206255468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621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Swan River Watershed</a:t>
            </a:r>
          </a:p>
          <a:p>
            <a:pPr>
              <a:defRPr sz="2400"/>
            </a:pPr>
            <a:r>
              <a:rPr lang="en-US" sz="2400" b="1"/>
              <a:t>Rapid Geomorphic Sites </a:t>
            </a:r>
          </a:p>
          <a:p>
            <a:pPr>
              <a:defRPr sz="2400"/>
            </a:pPr>
            <a:r>
              <a:rPr lang="en-US" sz="2400" b="0"/>
              <a:t>Drainage Area vs. Bankfull</a:t>
            </a:r>
            <a:r>
              <a:rPr lang="en-US" sz="2400" b="0" baseline="0"/>
              <a:t> Mean Depth</a:t>
            </a:r>
            <a:endParaRPr lang="en-US" sz="2400" b="0"/>
          </a:p>
        </c:rich>
      </c:tx>
      <c:layout>
        <c:manualLayout>
          <c:xMode val="edge"/>
          <c:yMode val="edge"/>
          <c:x val="0.32645599697765054"/>
          <c:y val="1.84224628171478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267477928895255E-2"/>
          <c:y val="0.19223110783027123"/>
          <c:w val="0.81990137596436818"/>
          <c:h val="0.698104221347331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'Drainage Relationships'!$F$1</c:f>
              <c:strCache>
                <c:ptCount val="1"/>
                <c:pt idx="0">
                  <c:v>Bkf_D</c:v>
                </c:pt>
              </c:strCache>
            </c:strRef>
          </c:tx>
          <c:spPr>
            <a:ln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7.255617115564765E-2"/>
                  <c:y val="8.510221648303750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en-US"/>
                </a:p>
              </c:txPr>
            </c:trendlineLbl>
          </c:trendline>
          <c:xVal>
            <c:numRef>
              <c:f>'Drainage Relationships'!$G$2:$G$15</c:f>
              <c:numCache>
                <c:formatCode>0.0</c:formatCode>
                <c:ptCount val="14"/>
                <c:pt idx="0">
                  <c:v>7.14</c:v>
                </c:pt>
                <c:pt idx="1">
                  <c:v>15.3</c:v>
                </c:pt>
                <c:pt idx="2">
                  <c:v>16.8</c:v>
                </c:pt>
                <c:pt idx="3">
                  <c:v>17.2</c:v>
                </c:pt>
                <c:pt idx="4">
                  <c:v>18</c:v>
                </c:pt>
                <c:pt idx="5">
                  <c:v>0.1</c:v>
                </c:pt>
                <c:pt idx="6">
                  <c:v>18.5</c:v>
                </c:pt>
                <c:pt idx="7">
                  <c:v>21</c:v>
                </c:pt>
                <c:pt idx="8">
                  <c:v>25</c:v>
                </c:pt>
                <c:pt idx="9">
                  <c:v>39.299999999999997</c:v>
                </c:pt>
                <c:pt idx="10">
                  <c:v>45</c:v>
                </c:pt>
                <c:pt idx="11">
                  <c:v>55.1</c:v>
                </c:pt>
                <c:pt idx="12">
                  <c:v>83.6</c:v>
                </c:pt>
                <c:pt idx="13">
                  <c:v>239</c:v>
                </c:pt>
              </c:numCache>
            </c:numRef>
          </c:xVal>
          <c:yVal>
            <c:numRef>
              <c:f>'Drainage Relationships'!$F$2:$F$15</c:f>
              <c:numCache>
                <c:formatCode>General</c:formatCode>
                <c:ptCount val="14"/>
                <c:pt idx="0">
                  <c:v>1.91</c:v>
                </c:pt>
                <c:pt idx="1">
                  <c:v>1.94</c:v>
                </c:pt>
                <c:pt idx="2">
                  <c:v>1.26</c:v>
                </c:pt>
                <c:pt idx="3">
                  <c:v>1.79</c:v>
                </c:pt>
                <c:pt idx="4">
                  <c:v>2.02</c:v>
                </c:pt>
                <c:pt idx="5">
                  <c:v>1</c:v>
                </c:pt>
                <c:pt idx="6">
                  <c:v>1.1200000000000001</c:v>
                </c:pt>
                <c:pt idx="7">
                  <c:v>2.41</c:v>
                </c:pt>
                <c:pt idx="8">
                  <c:v>1.5</c:v>
                </c:pt>
                <c:pt idx="9">
                  <c:v>2.42</c:v>
                </c:pt>
                <c:pt idx="10">
                  <c:v>2.73</c:v>
                </c:pt>
                <c:pt idx="11">
                  <c:v>4.12</c:v>
                </c:pt>
                <c:pt idx="12">
                  <c:v>3.37</c:v>
                </c:pt>
                <c:pt idx="1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C-4F57-ACC1-B3C3FC1F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88224"/>
        <c:axId val="94798592"/>
      </c:scatterChart>
      <c:valAx>
        <c:axId val="94788224"/>
        <c:scaling>
          <c:logBase val="10"/>
          <c:orientation val="minMax"/>
          <c:max val="500"/>
          <c:min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Drainage Area (square miles)</a:t>
                </a:r>
              </a:p>
            </c:rich>
          </c:tx>
          <c:layout>
            <c:manualLayout>
              <c:xMode val="edge"/>
              <c:yMode val="edge"/>
              <c:x val="0.35056917601208942"/>
              <c:y val="0.940251667760280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798592"/>
        <c:crosses val="autoZero"/>
        <c:crossBetween val="midCat"/>
      </c:valAx>
      <c:valAx>
        <c:axId val="94798592"/>
        <c:scaling>
          <c:logBase val="10"/>
          <c:orientation val="minMax"/>
          <c:max val="100"/>
          <c:min val="1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Bankfull Mean</a:t>
                </a:r>
                <a:r>
                  <a:rPr lang="en-US" sz="2000" baseline="0"/>
                  <a:t> Depth</a:t>
                </a:r>
                <a:r>
                  <a:rPr lang="en-US" sz="2000"/>
                  <a:t> (feet)</a:t>
                </a:r>
              </a:p>
            </c:rich>
          </c:tx>
          <c:layout>
            <c:manualLayout>
              <c:xMode val="edge"/>
              <c:yMode val="edge"/>
              <c:x val="1.1838861051459476E-2"/>
              <c:y val="0.338631206255468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94788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179916</xdr:colOff>
      <xdr:row>0</xdr:row>
      <xdr:rowOff>63504</xdr:rowOff>
    </xdr:from>
    <xdr:to>
      <xdr:col>23</xdr:col>
      <xdr:colOff>279400</xdr:colOff>
      <xdr:row>38</xdr:row>
      <xdr:rowOff>139704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169333</xdr:colOff>
      <xdr:row>39</xdr:row>
      <xdr:rowOff>31750</xdr:rowOff>
    </xdr:from>
    <xdr:to>
      <xdr:col>23</xdr:col>
      <xdr:colOff>268817</xdr:colOff>
      <xdr:row>77</xdr:row>
      <xdr:rowOff>107950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179916</xdr:colOff>
      <xdr:row>78</xdr:row>
      <xdr:rowOff>31750</xdr:rowOff>
    </xdr:from>
    <xdr:to>
      <xdr:col>23</xdr:col>
      <xdr:colOff>279400</xdr:colOff>
      <xdr:row>116</xdr:row>
      <xdr:rowOff>107950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pane xSplit="1" topLeftCell="B1" activePane="topRight" state="frozen"/>
      <selection pane="topRight" activeCell="M38" sqref="M38"/>
    </sheetView>
  </sheetViews>
  <sheetFormatPr defaultColWidth="9.109375" defaultRowHeight="14.4" x14ac:dyDescent="0.3"/>
  <cols>
    <col min="1" max="1" width="19.5546875" style="1" bestFit="1" customWidth="1"/>
    <col min="2" max="2" width="10" style="3" bestFit="1" customWidth="1"/>
    <col min="3" max="3" width="23.5546875" style="1" customWidth="1"/>
    <col min="4" max="4" width="9.5546875" style="3" customWidth="1"/>
    <col min="5" max="6" width="11.88671875" style="3" customWidth="1"/>
    <col min="7" max="7" width="10.88671875" style="3" bestFit="1" customWidth="1"/>
    <col min="8" max="8" width="11.33203125" style="1" bestFit="1" customWidth="1"/>
    <col min="9" max="10" width="11.33203125" style="1" customWidth="1"/>
    <col min="11" max="11" width="14.44140625" style="1" bestFit="1" customWidth="1"/>
    <col min="12" max="14" width="11.33203125" style="1" customWidth="1"/>
    <col min="15" max="15" width="12.6640625" style="1" bestFit="1" customWidth="1"/>
    <col min="16" max="16" width="15.88671875" style="1" bestFit="1" customWidth="1"/>
    <col min="17" max="17" width="15.88671875" style="1" customWidth="1"/>
    <col min="18" max="18" width="8.88671875" style="1" bestFit="1" customWidth="1"/>
    <col min="19" max="19" width="13.33203125" style="1" bestFit="1" customWidth="1"/>
    <col min="20" max="20" width="13.109375" style="1" bestFit="1" customWidth="1"/>
    <col min="21" max="21" width="8.88671875" style="1" bestFit="1" customWidth="1"/>
    <col min="22" max="22" width="10" style="1" bestFit="1" customWidth="1"/>
    <col min="23" max="23" width="9.6640625" style="1" bestFit="1" customWidth="1"/>
    <col min="24" max="24" width="12.88671875" style="1" bestFit="1" customWidth="1"/>
    <col min="25" max="25" width="40.6640625" style="1" bestFit="1" customWidth="1"/>
    <col min="26" max="26" width="11.33203125" style="1" bestFit="1" customWidth="1"/>
    <col min="27" max="16384" width="9.109375" style="1"/>
  </cols>
  <sheetData>
    <row r="1" spans="1:26" x14ac:dyDescent="0.3">
      <c r="A1" s="1" t="s">
        <v>0</v>
      </c>
      <c r="B1" s="2" t="s">
        <v>1</v>
      </c>
      <c r="C1" s="1" t="s">
        <v>37</v>
      </c>
      <c r="D1" s="3" t="s">
        <v>30</v>
      </c>
      <c r="E1" s="3" t="s">
        <v>31</v>
      </c>
      <c r="F1" s="3" t="s">
        <v>69</v>
      </c>
      <c r="G1" s="3" t="s">
        <v>67</v>
      </c>
      <c r="H1" s="1" t="s">
        <v>62</v>
      </c>
      <c r="I1" s="1" t="s">
        <v>68</v>
      </c>
      <c r="J1" s="1" t="s">
        <v>70</v>
      </c>
      <c r="K1" s="1" t="s">
        <v>64</v>
      </c>
      <c r="L1" s="1" t="s">
        <v>66</v>
      </c>
      <c r="M1" s="1" t="s">
        <v>65</v>
      </c>
      <c r="N1" s="1" t="s">
        <v>63</v>
      </c>
      <c r="O1" s="1" t="s">
        <v>35</v>
      </c>
      <c r="P1" s="10" t="s">
        <v>75</v>
      </c>
      <c r="Q1" s="10" t="s">
        <v>76</v>
      </c>
      <c r="R1" s="1" t="s">
        <v>36</v>
      </c>
      <c r="S1" s="5" t="s">
        <v>40</v>
      </c>
      <c r="T1" s="5" t="s">
        <v>41</v>
      </c>
      <c r="U1" s="5" t="s">
        <v>38</v>
      </c>
      <c r="V1" s="5" t="s">
        <v>39</v>
      </c>
      <c r="W1" s="5" t="s">
        <v>42</v>
      </c>
      <c r="X1" s="5" t="s">
        <v>43</v>
      </c>
      <c r="Y1" s="5" t="s">
        <v>44</v>
      </c>
      <c r="Z1" s="6" t="s">
        <v>59</v>
      </c>
    </row>
    <row r="2" spans="1:26" x14ac:dyDescent="0.3">
      <c r="A2" s="1" t="s">
        <v>8</v>
      </c>
      <c r="B2" s="3">
        <v>620</v>
      </c>
      <c r="C2" s="1" t="s">
        <v>16</v>
      </c>
      <c r="D2" s="4">
        <v>511181.26</v>
      </c>
      <c r="E2" s="4">
        <v>5253730.5999999996</v>
      </c>
      <c r="F2" s="4">
        <v>1389.0920000000001</v>
      </c>
      <c r="G2" s="7">
        <v>18.5</v>
      </c>
      <c r="H2" s="3">
        <v>1.1000000000000001</v>
      </c>
      <c r="I2" s="3">
        <v>5.5599999999999998E-3</v>
      </c>
      <c r="J2" s="3">
        <f t="shared" ref="J2:J29" si="0">I2*5280</f>
        <v>29.3568</v>
      </c>
      <c r="K2" s="3">
        <v>39.200000000000003</v>
      </c>
      <c r="L2" s="4">
        <v>1.1200000000000001</v>
      </c>
      <c r="M2" s="7">
        <f>K2*L2</f>
        <v>43.904000000000011</v>
      </c>
      <c r="N2" s="4">
        <f t="shared" ref="N2:N29" si="1">K2/L2</f>
        <v>35</v>
      </c>
      <c r="O2" s="3">
        <v>5.35</v>
      </c>
      <c r="P2" s="11">
        <v>2.1800000000000002</v>
      </c>
      <c r="Q2" s="11">
        <v>2.1800000000000002</v>
      </c>
      <c r="R2" s="7">
        <f t="shared" ref="R2:R29" si="2">Q2/P2</f>
        <v>1</v>
      </c>
      <c r="S2" s="5">
        <v>20</v>
      </c>
      <c r="T2" s="5">
        <v>27</v>
      </c>
      <c r="U2" s="5">
        <v>27</v>
      </c>
      <c r="V2" s="5">
        <v>74</v>
      </c>
      <c r="W2" s="5" t="s">
        <v>51</v>
      </c>
      <c r="X2" s="5" t="s">
        <v>52</v>
      </c>
      <c r="Y2" s="5" t="s">
        <v>72</v>
      </c>
      <c r="Z2" s="6" t="s">
        <v>61</v>
      </c>
    </row>
    <row r="3" spans="1:26" x14ac:dyDescent="0.3">
      <c r="A3" s="1" t="s">
        <v>8</v>
      </c>
      <c r="B3" s="3">
        <v>650</v>
      </c>
      <c r="C3" s="1" t="s">
        <v>17</v>
      </c>
      <c r="D3" s="4">
        <v>510748.77</v>
      </c>
      <c r="E3" s="4">
        <v>5249656.62</v>
      </c>
      <c r="F3" s="4">
        <v>1338.5630000000001</v>
      </c>
      <c r="G3" s="7">
        <v>22.1</v>
      </c>
      <c r="H3" s="3">
        <v>0.95</v>
      </c>
      <c r="I3" s="3">
        <v>2.7999999999999998E-4</v>
      </c>
      <c r="J3" s="3">
        <f t="shared" si="0"/>
        <v>1.4783999999999999</v>
      </c>
      <c r="K3" s="3">
        <v>41.2</v>
      </c>
      <c r="L3" s="4">
        <v>0.98</v>
      </c>
      <c r="M3" s="7">
        <f>K3*L3</f>
        <v>40.376000000000005</v>
      </c>
      <c r="N3" s="4">
        <f t="shared" si="1"/>
        <v>42.040816326530617</v>
      </c>
      <c r="O3" s="3">
        <v>17.600000000000001</v>
      </c>
      <c r="P3" s="11">
        <v>2.63</v>
      </c>
      <c r="Q3" s="11">
        <v>2.63</v>
      </c>
      <c r="R3" s="7">
        <f t="shared" si="2"/>
        <v>1</v>
      </c>
      <c r="S3" s="5">
        <v>13</v>
      </c>
      <c r="T3" s="5">
        <v>19</v>
      </c>
      <c r="U3" s="5">
        <v>21</v>
      </c>
      <c r="V3" s="5">
        <v>53</v>
      </c>
      <c r="W3" s="5" t="s">
        <v>51</v>
      </c>
      <c r="X3" s="5" t="s">
        <v>53</v>
      </c>
      <c r="Y3" s="5" t="s">
        <v>72</v>
      </c>
      <c r="Z3" s="6">
        <v>10</v>
      </c>
    </row>
    <row r="4" spans="1:26" x14ac:dyDescent="0.3">
      <c r="A4" s="1" t="s">
        <v>8</v>
      </c>
      <c r="B4" s="3">
        <v>675</v>
      </c>
      <c r="C4" s="1" t="s">
        <v>15</v>
      </c>
      <c r="D4" s="4">
        <v>510410.13</v>
      </c>
      <c r="E4" s="4">
        <v>5246572.07</v>
      </c>
      <c r="F4" s="4">
        <v>1309.913</v>
      </c>
      <c r="G4" s="7">
        <v>45</v>
      </c>
      <c r="H4" s="3">
        <v>2.58</v>
      </c>
      <c r="I4" s="3">
        <v>1.39E-3</v>
      </c>
      <c r="J4" s="3">
        <f t="shared" si="0"/>
        <v>7.3391999999999999</v>
      </c>
      <c r="K4" s="3">
        <v>35.1</v>
      </c>
      <c r="L4" s="4">
        <v>2.73</v>
      </c>
      <c r="M4" s="7">
        <f t="shared" ref="M4:M29" si="3">K4*L4</f>
        <v>95.823000000000008</v>
      </c>
      <c r="N4" s="4">
        <f t="shared" si="1"/>
        <v>12.857142857142858</v>
      </c>
      <c r="O4" s="3">
        <v>6.18</v>
      </c>
      <c r="P4" s="11">
        <v>4.0599999999999996</v>
      </c>
      <c r="Q4" s="11">
        <v>6.1</v>
      </c>
      <c r="R4" s="7">
        <f t="shared" si="2"/>
        <v>1.5024630541871922</v>
      </c>
      <c r="S4" s="5">
        <v>23</v>
      </c>
      <c r="T4" s="5">
        <v>36</v>
      </c>
      <c r="U4" s="5">
        <v>39</v>
      </c>
      <c r="V4" s="5">
        <v>98</v>
      </c>
      <c r="W4" s="5" t="s">
        <v>45</v>
      </c>
      <c r="X4" s="5" t="s">
        <v>54</v>
      </c>
      <c r="Y4" s="5" t="s">
        <v>74</v>
      </c>
      <c r="Z4" s="6" t="s">
        <v>61</v>
      </c>
    </row>
    <row r="5" spans="1:26" x14ac:dyDescent="0.3">
      <c r="A5" s="1" t="s">
        <v>8</v>
      </c>
      <c r="B5" s="3">
        <v>680</v>
      </c>
      <c r="C5" s="1" t="s">
        <v>18</v>
      </c>
      <c r="D5" s="4">
        <v>511019.66</v>
      </c>
      <c r="E5" s="4">
        <v>5245925.3499999996</v>
      </c>
      <c r="F5" s="4">
        <v>1304.3489999999999</v>
      </c>
      <c r="G5" s="7">
        <v>46.5</v>
      </c>
      <c r="H5" s="3">
        <v>2.72</v>
      </c>
      <c r="I5" s="3">
        <v>2.0000000000000002E-5</v>
      </c>
      <c r="J5" s="3">
        <f t="shared" si="0"/>
        <v>0.10560000000000001</v>
      </c>
      <c r="K5" s="3">
        <v>22.1</v>
      </c>
      <c r="L5" s="4">
        <v>3.31</v>
      </c>
      <c r="M5" s="7">
        <f t="shared" si="3"/>
        <v>73.15100000000001</v>
      </c>
      <c r="N5" s="4">
        <f t="shared" si="1"/>
        <v>6.6767371601208465</v>
      </c>
      <c r="O5" s="3">
        <v>14.03</v>
      </c>
      <c r="P5" s="11">
        <v>3.96</v>
      </c>
      <c r="Q5" s="11">
        <v>5.92</v>
      </c>
      <c r="R5" s="7">
        <f t="shared" si="2"/>
        <v>1.494949494949495</v>
      </c>
      <c r="S5" s="5">
        <v>26</v>
      </c>
      <c r="T5" s="5">
        <v>44</v>
      </c>
      <c r="U5" s="5">
        <v>46</v>
      </c>
      <c r="V5" s="5">
        <v>116</v>
      </c>
      <c r="W5" s="5" t="s">
        <v>47</v>
      </c>
      <c r="X5" s="5" t="s">
        <v>55</v>
      </c>
      <c r="Y5" s="5" t="s">
        <v>73</v>
      </c>
      <c r="Z5" s="6">
        <v>10</v>
      </c>
    </row>
    <row r="6" spans="1:26" x14ac:dyDescent="0.3">
      <c r="A6" s="1" t="s">
        <v>8</v>
      </c>
      <c r="B6" s="3">
        <v>695</v>
      </c>
      <c r="C6" s="1" t="s">
        <v>9</v>
      </c>
      <c r="D6" s="4">
        <v>512437.93</v>
      </c>
      <c r="E6" s="4">
        <v>5244223.84</v>
      </c>
      <c r="F6" s="4">
        <v>1291.106</v>
      </c>
      <c r="G6" s="7">
        <v>47.6</v>
      </c>
      <c r="H6" s="3">
        <v>2.58</v>
      </c>
      <c r="I6" s="3">
        <v>9.8999999999999999E-4</v>
      </c>
      <c r="J6" s="3">
        <f t="shared" si="0"/>
        <v>5.2271999999999998</v>
      </c>
      <c r="K6" s="3">
        <v>27.2</v>
      </c>
      <c r="L6" s="4">
        <v>2.83</v>
      </c>
      <c r="M6" s="7">
        <f t="shared" si="3"/>
        <v>76.975999999999999</v>
      </c>
      <c r="N6" s="4">
        <f t="shared" si="1"/>
        <v>9.6113074204946987</v>
      </c>
      <c r="O6" s="3">
        <v>2.14</v>
      </c>
      <c r="P6" s="11">
        <v>4.08</v>
      </c>
      <c r="Q6" s="11">
        <v>6.41</v>
      </c>
      <c r="R6" s="7">
        <f t="shared" si="2"/>
        <v>1.571078431372549</v>
      </c>
      <c r="S6" s="5">
        <v>30</v>
      </c>
      <c r="T6" s="5">
        <v>34</v>
      </c>
      <c r="U6" s="5">
        <v>47</v>
      </c>
      <c r="V6" s="5">
        <v>111</v>
      </c>
      <c r="W6" s="5" t="s">
        <v>45</v>
      </c>
      <c r="X6" s="5" t="s">
        <v>56</v>
      </c>
      <c r="Y6" s="5" t="s">
        <v>73</v>
      </c>
      <c r="Z6" s="6" t="s">
        <v>61</v>
      </c>
    </row>
    <row r="7" spans="1:26" x14ac:dyDescent="0.3">
      <c r="A7" s="1" t="s">
        <v>10</v>
      </c>
      <c r="B7" s="3">
        <v>610</v>
      </c>
      <c r="C7" s="1" t="s">
        <v>12</v>
      </c>
      <c r="D7" s="4">
        <v>514157.08</v>
      </c>
      <c r="E7" s="4">
        <v>5255549.71</v>
      </c>
      <c r="F7" s="4">
        <v>1377.201</v>
      </c>
      <c r="G7" s="7">
        <v>7.14</v>
      </c>
      <c r="H7" s="3">
        <v>1.6</v>
      </c>
      <c r="I7" s="3">
        <v>3.2000000000000003E-4</v>
      </c>
      <c r="J7" s="3">
        <f t="shared" si="0"/>
        <v>1.6896000000000002</v>
      </c>
      <c r="K7" s="3">
        <v>12</v>
      </c>
      <c r="L7" s="4">
        <v>1.91</v>
      </c>
      <c r="M7" s="7">
        <f t="shared" si="3"/>
        <v>22.919999999999998</v>
      </c>
      <c r="N7" s="4">
        <f t="shared" si="1"/>
        <v>6.2827225130890056</v>
      </c>
      <c r="O7" s="3">
        <v>41.52</v>
      </c>
      <c r="P7" s="11">
        <v>3.02</v>
      </c>
      <c r="Q7" s="11">
        <v>3.02</v>
      </c>
      <c r="R7" s="7">
        <f t="shared" si="2"/>
        <v>1</v>
      </c>
      <c r="S7" s="5">
        <v>10</v>
      </c>
      <c r="T7" s="5">
        <v>19</v>
      </c>
      <c r="U7" s="5">
        <v>31</v>
      </c>
      <c r="V7" s="5">
        <v>60</v>
      </c>
      <c r="W7" s="5" t="s">
        <v>51</v>
      </c>
      <c r="X7" s="5" t="s">
        <v>53</v>
      </c>
      <c r="Y7" s="5" t="s">
        <v>72</v>
      </c>
      <c r="Z7" s="6" t="s">
        <v>61</v>
      </c>
    </row>
    <row r="8" spans="1:26" x14ac:dyDescent="0.3">
      <c r="A8" s="1" t="s">
        <v>10</v>
      </c>
      <c r="B8" s="3">
        <v>630</v>
      </c>
      <c r="C8" s="1" t="s">
        <v>13</v>
      </c>
      <c r="D8" s="4">
        <v>515244.58</v>
      </c>
      <c r="E8" s="4">
        <v>5254159.55</v>
      </c>
      <c r="F8" s="4">
        <v>1341.6949999999999</v>
      </c>
      <c r="G8" s="7">
        <v>16.8</v>
      </c>
      <c r="H8" s="3">
        <v>1.1499999999999999</v>
      </c>
      <c r="I8" s="3">
        <v>2.0000000000000001E-4</v>
      </c>
      <c r="J8" s="3">
        <f t="shared" si="0"/>
        <v>1.056</v>
      </c>
      <c r="K8" s="3">
        <v>23.3</v>
      </c>
      <c r="L8" s="4">
        <v>1.26</v>
      </c>
      <c r="M8" s="7">
        <f t="shared" si="3"/>
        <v>29.358000000000001</v>
      </c>
      <c r="N8" s="4">
        <f t="shared" si="1"/>
        <v>18.492063492063494</v>
      </c>
      <c r="O8" s="3">
        <v>6.26</v>
      </c>
      <c r="P8" s="11">
        <v>2.42</v>
      </c>
      <c r="Q8" s="11">
        <v>2.42</v>
      </c>
      <c r="R8" s="7">
        <f t="shared" si="2"/>
        <v>1</v>
      </c>
      <c r="S8" s="5">
        <v>18</v>
      </c>
      <c r="T8" s="5">
        <v>29</v>
      </c>
      <c r="U8" s="5">
        <v>39</v>
      </c>
      <c r="V8" s="5">
        <v>86</v>
      </c>
      <c r="W8" s="5" t="s">
        <v>45</v>
      </c>
      <c r="X8" s="5" t="s">
        <v>53</v>
      </c>
      <c r="Y8" s="5" t="s">
        <v>74</v>
      </c>
      <c r="Z8" s="6" t="s">
        <v>61</v>
      </c>
    </row>
    <row r="9" spans="1:26" x14ac:dyDescent="0.3">
      <c r="A9" s="1" t="s">
        <v>10</v>
      </c>
      <c r="B9" s="3">
        <v>660</v>
      </c>
      <c r="C9" s="1" t="s">
        <v>14</v>
      </c>
      <c r="D9" s="4">
        <v>513500.42</v>
      </c>
      <c r="E9" s="4">
        <v>5249697.37</v>
      </c>
      <c r="F9" s="4">
        <v>1323.6980000000001</v>
      </c>
      <c r="G9" s="7">
        <v>25</v>
      </c>
      <c r="H9" s="3">
        <v>1.42</v>
      </c>
      <c r="I9" s="3">
        <v>2.7E-4</v>
      </c>
      <c r="J9" s="3">
        <f t="shared" si="0"/>
        <v>1.4256</v>
      </c>
      <c r="K9" s="3">
        <v>34.6</v>
      </c>
      <c r="L9" s="4">
        <v>1.5</v>
      </c>
      <c r="M9" s="7">
        <f t="shared" si="3"/>
        <v>51.900000000000006</v>
      </c>
      <c r="N9" s="4">
        <f t="shared" si="1"/>
        <v>23.066666666666666</v>
      </c>
      <c r="O9" s="3">
        <v>12.14</v>
      </c>
      <c r="P9" s="11">
        <v>3.07</v>
      </c>
      <c r="Q9" s="11">
        <v>3.07</v>
      </c>
      <c r="R9" s="7">
        <f t="shared" si="2"/>
        <v>1</v>
      </c>
      <c r="S9" s="5">
        <v>13</v>
      </c>
      <c r="T9" s="5">
        <v>24</v>
      </c>
      <c r="U9" s="5">
        <v>36</v>
      </c>
      <c r="V9" s="5">
        <v>73</v>
      </c>
      <c r="W9" s="5" t="s">
        <v>51</v>
      </c>
      <c r="X9" s="5" t="s">
        <v>53</v>
      </c>
      <c r="Y9" s="5" t="s">
        <v>74</v>
      </c>
      <c r="Z9" s="6" t="s">
        <v>61</v>
      </c>
    </row>
    <row r="10" spans="1:26" x14ac:dyDescent="0.3">
      <c r="A10" s="1" t="s">
        <v>10</v>
      </c>
      <c r="B10" s="3">
        <v>670</v>
      </c>
      <c r="C10" s="1" t="s">
        <v>33</v>
      </c>
      <c r="D10" s="4">
        <v>513589.05095040001</v>
      </c>
      <c r="E10" s="4">
        <v>5248306.9857120002</v>
      </c>
      <c r="F10" s="4">
        <v>1318.5930000000001</v>
      </c>
      <c r="G10" s="7">
        <v>26.1</v>
      </c>
      <c r="H10" s="3">
        <v>2.2799999999999998</v>
      </c>
      <c r="I10" s="3">
        <v>3.0000000000000001E-5</v>
      </c>
      <c r="J10" s="3">
        <f t="shared" si="0"/>
        <v>0.15840000000000001</v>
      </c>
      <c r="K10" s="3">
        <v>33.4</v>
      </c>
      <c r="L10" s="4">
        <v>2.38</v>
      </c>
      <c r="M10" s="7">
        <f t="shared" si="3"/>
        <v>79.49199999999999</v>
      </c>
      <c r="N10" s="4">
        <f t="shared" si="1"/>
        <v>14.033613445378151</v>
      </c>
      <c r="O10" s="3">
        <v>5.99</v>
      </c>
      <c r="P10" s="11">
        <v>3.29</v>
      </c>
      <c r="Q10" s="11">
        <v>4.38</v>
      </c>
      <c r="R10" s="7">
        <f t="shared" si="2"/>
        <v>1.331306990881459</v>
      </c>
      <c r="Z10" s="6" t="s">
        <v>61</v>
      </c>
    </row>
    <row r="11" spans="1:26" x14ac:dyDescent="0.3">
      <c r="A11" s="1" t="s">
        <v>10</v>
      </c>
      <c r="B11" s="3">
        <v>671</v>
      </c>
      <c r="C11" s="1" t="s">
        <v>34</v>
      </c>
      <c r="D11" s="4">
        <v>513734.45335199998</v>
      </c>
      <c r="E11" s="4">
        <v>5248266.5082719997</v>
      </c>
      <c r="F11" s="4">
        <v>1317.4659999999999</v>
      </c>
      <c r="G11" s="7">
        <v>26.2</v>
      </c>
      <c r="H11" s="3">
        <v>2.2799999999999998</v>
      </c>
      <c r="I11" s="3">
        <v>3.3600000000000001E-3</v>
      </c>
      <c r="J11" s="3">
        <f t="shared" si="0"/>
        <v>17.7408</v>
      </c>
      <c r="K11" s="3">
        <v>28.5</v>
      </c>
      <c r="L11" s="4">
        <v>2.5299999999999998</v>
      </c>
      <c r="M11" s="7">
        <f t="shared" si="3"/>
        <v>72.10499999999999</v>
      </c>
      <c r="N11" s="4">
        <f t="shared" si="1"/>
        <v>11.264822134387353</v>
      </c>
      <c r="O11" s="3">
        <v>15.44</v>
      </c>
      <c r="P11" s="11">
        <v>4.2699999999999996</v>
      </c>
      <c r="Q11" s="11">
        <v>4.2699999999999996</v>
      </c>
      <c r="R11" s="7">
        <f t="shared" si="2"/>
        <v>1</v>
      </c>
      <c r="U11" s="3"/>
      <c r="Z11" s="6" t="s">
        <v>61</v>
      </c>
    </row>
    <row r="12" spans="1:26" x14ac:dyDescent="0.3">
      <c r="A12" s="1" t="s">
        <v>10</v>
      </c>
      <c r="B12" s="3">
        <v>680</v>
      </c>
      <c r="C12" s="1" t="s">
        <v>15</v>
      </c>
      <c r="D12" s="4">
        <v>513843.15</v>
      </c>
      <c r="E12" s="4">
        <v>5246629.3099999996</v>
      </c>
      <c r="F12" s="4">
        <v>1308.9159999999999</v>
      </c>
      <c r="G12" s="7">
        <v>27.7</v>
      </c>
      <c r="H12" s="3">
        <v>2.12</v>
      </c>
      <c r="I12" s="3">
        <v>2.1000000000000001E-4</v>
      </c>
      <c r="J12" s="3">
        <f t="shared" si="0"/>
        <v>1.1088</v>
      </c>
      <c r="K12" s="3">
        <v>28.2</v>
      </c>
      <c r="L12" s="4">
        <v>2.31</v>
      </c>
      <c r="M12" s="7">
        <f t="shared" si="3"/>
        <v>65.141999999999996</v>
      </c>
      <c r="N12" s="4">
        <f t="shared" si="1"/>
        <v>12.207792207792208</v>
      </c>
      <c r="O12" s="3">
        <v>19.84</v>
      </c>
      <c r="P12" s="11">
        <v>4.04</v>
      </c>
      <c r="Q12" s="11">
        <v>5.63</v>
      </c>
      <c r="R12" s="7">
        <f t="shared" si="2"/>
        <v>1.3935643564356435</v>
      </c>
      <c r="S12" s="5">
        <v>18</v>
      </c>
      <c r="T12" s="5">
        <v>28</v>
      </c>
      <c r="U12" s="5">
        <v>39</v>
      </c>
      <c r="V12" s="5">
        <v>85</v>
      </c>
      <c r="W12" s="5" t="s">
        <v>45</v>
      </c>
      <c r="X12" s="5" t="s">
        <v>53</v>
      </c>
      <c r="Y12" s="5" t="s">
        <v>74</v>
      </c>
      <c r="Z12" s="6" t="s">
        <v>61</v>
      </c>
    </row>
    <row r="13" spans="1:26" x14ac:dyDescent="0.3">
      <c r="A13" s="1" t="s">
        <v>10</v>
      </c>
      <c r="B13" s="3">
        <v>695</v>
      </c>
      <c r="C13" s="1" t="s">
        <v>11</v>
      </c>
      <c r="D13" s="4">
        <v>512627.89</v>
      </c>
      <c r="E13" s="4">
        <v>5244274.4800000004</v>
      </c>
      <c r="F13" s="4">
        <v>1291.1289999999999</v>
      </c>
      <c r="G13" s="7">
        <v>35.9</v>
      </c>
      <c r="H13" s="3">
        <v>2.9</v>
      </c>
      <c r="I13" s="3">
        <v>5.0000000000000002E-5</v>
      </c>
      <c r="J13" s="3">
        <f t="shared" si="0"/>
        <v>0.26400000000000001</v>
      </c>
      <c r="K13" s="3">
        <v>27</v>
      </c>
      <c r="L13" s="4">
        <v>3.3</v>
      </c>
      <c r="M13" s="7">
        <f t="shared" si="3"/>
        <v>89.1</v>
      </c>
      <c r="N13" s="4">
        <f t="shared" si="1"/>
        <v>8.1818181818181817</v>
      </c>
      <c r="O13" s="3">
        <v>2.04</v>
      </c>
      <c r="P13" s="11">
        <v>4.8499999999999996</v>
      </c>
      <c r="Q13" s="11">
        <v>6.52</v>
      </c>
      <c r="R13" s="7">
        <f t="shared" si="2"/>
        <v>1.3443298969072166</v>
      </c>
      <c r="S13" s="5">
        <v>20</v>
      </c>
      <c r="T13" s="5">
        <v>34</v>
      </c>
      <c r="U13" s="5">
        <v>49</v>
      </c>
      <c r="V13" s="5">
        <v>103</v>
      </c>
      <c r="W13" s="5" t="s">
        <v>45</v>
      </c>
      <c r="X13" s="5" t="s">
        <v>57</v>
      </c>
      <c r="Y13" s="5" t="s">
        <v>73</v>
      </c>
      <c r="Z13" s="6" t="s">
        <v>61</v>
      </c>
    </row>
    <row r="14" spans="1:26" x14ac:dyDescent="0.3">
      <c r="A14" s="1" t="s">
        <v>6</v>
      </c>
      <c r="B14" s="3">
        <v>603</v>
      </c>
      <c r="C14" s="1" t="s">
        <v>7</v>
      </c>
      <c r="D14" s="4">
        <v>512503.3</v>
      </c>
      <c r="E14" s="4">
        <v>5244120.3499999996</v>
      </c>
      <c r="F14" s="4">
        <v>1290.2909999999999</v>
      </c>
      <c r="G14" s="7">
        <v>83.5</v>
      </c>
      <c r="H14" s="3">
        <v>3.53</v>
      </c>
      <c r="I14" s="3">
        <v>4.2999999999999999E-4</v>
      </c>
      <c r="J14" s="3">
        <f t="shared" si="0"/>
        <v>2.2704</v>
      </c>
      <c r="K14" s="3">
        <v>35.5</v>
      </c>
      <c r="L14" s="4">
        <v>3.98</v>
      </c>
      <c r="M14" s="7">
        <f t="shared" si="3"/>
        <v>141.29</v>
      </c>
      <c r="N14" s="4">
        <f t="shared" si="1"/>
        <v>8.9195979899497484</v>
      </c>
      <c r="O14" s="3">
        <v>2.25</v>
      </c>
      <c r="P14" s="11">
        <v>5.33</v>
      </c>
      <c r="Q14" s="11">
        <v>6.17</v>
      </c>
      <c r="R14" s="7">
        <f t="shared" si="2"/>
        <v>1.1575984990619137</v>
      </c>
      <c r="S14" s="5">
        <v>33</v>
      </c>
      <c r="T14" s="5">
        <v>38</v>
      </c>
      <c r="U14" s="5">
        <v>47</v>
      </c>
      <c r="V14" s="5">
        <v>118</v>
      </c>
      <c r="W14" s="5" t="s">
        <v>47</v>
      </c>
      <c r="X14" s="5" t="s">
        <v>56</v>
      </c>
      <c r="Y14" s="5" t="s">
        <v>73</v>
      </c>
      <c r="Z14" s="6" t="s">
        <v>61</v>
      </c>
    </row>
    <row r="15" spans="1:26" x14ac:dyDescent="0.3">
      <c r="A15" s="1" t="s">
        <v>6</v>
      </c>
      <c r="B15" s="3">
        <v>620</v>
      </c>
      <c r="C15" s="1" t="s">
        <v>19</v>
      </c>
      <c r="D15" s="4">
        <v>511986.02</v>
      </c>
      <c r="E15" s="4">
        <v>5242593.93</v>
      </c>
      <c r="F15" s="4">
        <v>1283.607</v>
      </c>
      <c r="G15" s="7">
        <v>102</v>
      </c>
      <c r="H15" s="3">
        <v>3.88</v>
      </c>
      <c r="I15" s="3">
        <v>2.4000000000000001E-4</v>
      </c>
      <c r="J15" s="3">
        <f t="shared" si="0"/>
        <v>1.2672000000000001</v>
      </c>
      <c r="K15" s="3">
        <v>32.6</v>
      </c>
      <c r="L15" s="4">
        <v>4.87</v>
      </c>
      <c r="M15" s="7">
        <f t="shared" si="3"/>
        <v>158.762</v>
      </c>
      <c r="N15" s="4">
        <f t="shared" si="1"/>
        <v>6.6940451745379876</v>
      </c>
      <c r="O15" s="3">
        <v>3.38</v>
      </c>
      <c r="P15" s="11">
        <v>7.16</v>
      </c>
      <c r="Q15" s="11">
        <v>12.53</v>
      </c>
      <c r="R15" s="7">
        <f t="shared" si="2"/>
        <v>1.7499999999999998</v>
      </c>
      <c r="S15" s="5">
        <v>30</v>
      </c>
      <c r="T15" s="5">
        <v>38</v>
      </c>
      <c r="U15" s="5">
        <v>50</v>
      </c>
      <c r="V15" s="5">
        <v>118</v>
      </c>
      <c r="W15" s="5" t="s">
        <v>47</v>
      </c>
      <c r="X15" s="5" t="s">
        <v>55</v>
      </c>
      <c r="Y15" s="5" t="s">
        <v>73</v>
      </c>
      <c r="Z15" s="6" t="s">
        <v>61</v>
      </c>
    </row>
    <row r="16" spans="1:26" x14ac:dyDescent="0.3">
      <c r="A16" s="1" t="s">
        <v>6</v>
      </c>
      <c r="B16" s="3">
        <v>645</v>
      </c>
      <c r="C16" s="1" t="s">
        <v>20</v>
      </c>
      <c r="D16" s="4">
        <v>511344.65</v>
      </c>
      <c r="E16" s="4">
        <v>5239817.01</v>
      </c>
      <c r="F16" s="4">
        <v>1276.421</v>
      </c>
      <c r="G16" s="7">
        <v>106</v>
      </c>
      <c r="H16" s="3">
        <v>3.88</v>
      </c>
      <c r="I16" s="3">
        <v>2.7E-4</v>
      </c>
      <c r="J16" s="3">
        <f t="shared" si="0"/>
        <v>1.4256</v>
      </c>
      <c r="K16" s="3">
        <v>39.299999999999997</v>
      </c>
      <c r="L16" s="4">
        <v>4.41</v>
      </c>
      <c r="M16" s="7">
        <f t="shared" si="3"/>
        <v>173.31299999999999</v>
      </c>
      <c r="N16" s="4">
        <f t="shared" si="1"/>
        <v>8.9115646258503389</v>
      </c>
      <c r="O16" s="3">
        <v>1.53</v>
      </c>
      <c r="P16" s="11">
        <v>5.26</v>
      </c>
      <c r="Q16" s="11">
        <v>9.67</v>
      </c>
      <c r="R16" s="7">
        <f t="shared" si="2"/>
        <v>1.8384030418250952</v>
      </c>
      <c r="S16" s="5">
        <v>32</v>
      </c>
      <c r="T16" s="5">
        <v>48</v>
      </c>
      <c r="U16" s="5">
        <v>60</v>
      </c>
      <c r="V16" s="5">
        <v>140</v>
      </c>
      <c r="W16" s="5" t="s">
        <v>47</v>
      </c>
      <c r="X16" s="5" t="s">
        <v>48</v>
      </c>
      <c r="Y16" s="5" t="s">
        <v>73</v>
      </c>
      <c r="Z16" s="6" t="s">
        <v>61</v>
      </c>
    </row>
    <row r="17" spans="1:26" x14ac:dyDescent="0.3">
      <c r="A17" s="1" t="s">
        <v>6</v>
      </c>
      <c r="B17" s="3">
        <v>665</v>
      </c>
      <c r="C17" s="1" t="s">
        <v>26</v>
      </c>
      <c r="D17" s="4">
        <v>512773.5</v>
      </c>
      <c r="E17" s="4">
        <v>5236768.67</v>
      </c>
      <c r="F17" s="4">
        <v>1266.0609999999999</v>
      </c>
      <c r="G17" s="7">
        <v>136</v>
      </c>
      <c r="H17" s="3">
        <v>4.1900000000000004</v>
      </c>
      <c r="I17" s="3">
        <v>3.5E-4</v>
      </c>
      <c r="J17" s="3">
        <f t="shared" si="0"/>
        <v>1.8480000000000001</v>
      </c>
      <c r="K17" s="3">
        <v>37.799999999999997</v>
      </c>
      <c r="L17" s="4">
        <v>4.8099999999999996</v>
      </c>
      <c r="M17" s="7">
        <f t="shared" si="3"/>
        <v>181.81799999999998</v>
      </c>
      <c r="N17" s="4">
        <f t="shared" si="1"/>
        <v>7.8586278586278588</v>
      </c>
      <c r="O17" s="3">
        <v>2.78</v>
      </c>
      <c r="P17" s="11">
        <v>5.64</v>
      </c>
      <c r="Q17" s="11">
        <v>7.27</v>
      </c>
      <c r="R17" s="7">
        <f t="shared" si="2"/>
        <v>1.2890070921985815</v>
      </c>
      <c r="S17" s="5">
        <v>29</v>
      </c>
      <c r="T17" s="5">
        <v>45</v>
      </c>
      <c r="U17" s="5">
        <v>49</v>
      </c>
      <c r="V17" s="5">
        <v>123</v>
      </c>
      <c r="W17" s="5" t="s">
        <v>47</v>
      </c>
      <c r="X17" s="5" t="s">
        <v>53</v>
      </c>
      <c r="Y17" s="5" t="s">
        <v>73</v>
      </c>
      <c r="Z17" s="6">
        <v>10</v>
      </c>
    </row>
    <row r="18" spans="1:26" x14ac:dyDescent="0.3">
      <c r="A18" s="1" t="s">
        <v>6</v>
      </c>
      <c r="B18" s="3">
        <v>695</v>
      </c>
      <c r="C18" s="1" t="s">
        <v>27</v>
      </c>
      <c r="D18" s="4">
        <v>513970.41</v>
      </c>
      <c r="E18" s="4">
        <v>5233204.07</v>
      </c>
      <c r="F18" s="4">
        <v>1259.587</v>
      </c>
      <c r="G18" s="7">
        <v>148</v>
      </c>
      <c r="H18" s="3">
        <v>3.92</v>
      </c>
      <c r="I18" s="3">
        <v>1E-4</v>
      </c>
      <c r="J18" s="3">
        <f t="shared" si="0"/>
        <v>0.52800000000000002</v>
      </c>
      <c r="K18" s="3">
        <v>44.7</v>
      </c>
      <c r="L18" s="4">
        <v>4.34</v>
      </c>
      <c r="M18" s="7">
        <f t="shared" si="3"/>
        <v>193.99800000000002</v>
      </c>
      <c r="N18" s="4">
        <f t="shared" si="1"/>
        <v>10.299539170506913</v>
      </c>
      <c r="O18" s="3">
        <v>1.62</v>
      </c>
      <c r="P18" s="11">
        <v>5.8</v>
      </c>
      <c r="Q18" s="11">
        <v>11.16</v>
      </c>
      <c r="R18" s="7">
        <f t="shared" si="2"/>
        <v>1.9241379310344828</v>
      </c>
      <c r="S18" s="5">
        <v>31</v>
      </c>
      <c r="T18" s="5">
        <v>43</v>
      </c>
      <c r="U18" s="5">
        <v>53</v>
      </c>
      <c r="V18" s="5">
        <v>127</v>
      </c>
      <c r="W18" s="5" t="s">
        <v>47</v>
      </c>
      <c r="X18" s="5" t="s">
        <v>48</v>
      </c>
      <c r="Y18" s="5" t="s">
        <v>73</v>
      </c>
      <c r="Z18" s="6" t="s">
        <v>61</v>
      </c>
    </row>
    <row r="19" spans="1:26" x14ac:dyDescent="0.3">
      <c r="A19" s="1" t="s">
        <v>28</v>
      </c>
      <c r="B19" s="3">
        <v>690</v>
      </c>
      <c r="C19" s="1" t="s">
        <v>29</v>
      </c>
      <c r="D19" s="4">
        <v>512840.32</v>
      </c>
      <c r="E19" s="4">
        <v>5238228.0999999996</v>
      </c>
      <c r="F19" s="4">
        <v>1274.848</v>
      </c>
      <c r="G19" s="7">
        <v>21</v>
      </c>
      <c r="H19" s="3">
        <v>1.97</v>
      </c>
      <c r="I19" s="3">
        <v>4.0000000000000003E-5</v>
      </c>
      <c r="J19" s="3">
        <f t="shared" si="0"/>
        <v>0.21120000000000003</v>
      </c>
      <c r="K19" s="3">
        <v>16.5</v>
      </c>
      <c r="L19" s="4">
        <v>2.41</v>
      </c>
      <c r="M19" s="7">
        <f t="shared" si="3"/>
        <v>39.765000000000001</v>
      </c>
      <c r="N19" s="4">
        <f t="shared" si="1"/>
        <v>6.8464730290456428</v>
      </c>
      <c r="O19" s="3">
        <v>12.15</v>
      </c>
      <c r="P19" s="11">
        <v>3.8</v>
      </c>
      <c r="Q19" s="11">
        <v>5.32</v>
      </c>
      <c r="R19" s="7">
        <f t="shared" si="2"/>
        <v>1.4000000000000001</v>
      </c>
      <c r="S19" s="5">
        <v>20</v>
      </c>
      <c r="T19" s="5">
        <v>38</v>
      </c>
      <c r="U19" s="5">
        <v>50</v>
      </c>
      <c r="V19" s="5">
        <v>108</v>
      </c>
      <c r="W19" s="5" t="s">
        <v>45</v>
      </c>
      <c r="X19" s="5" t="s">
        <v>53</v>
      </c>
      <c r="Y19" s="5" t="s">
        <v>73</v>
      </c>
      <c r="Z19" s="6">
        <v>10</v>
      </c>
    </row>
    <row r="20" spans="1:26" x14ac:dyDescent="0.3">
      <c r="A20" s="1" t="s">
        <v>2</v>
      </c>
      <c r="B20" s="3">
        <v>605</v>
      </c>
      <c r="C20" s="1" t="s">
        <v>3</v>
      </c>
      <c r="D20" s="4">
        <v>505976.14</v>
      </c>
      <c r="E20" s="4">
        <v>5252520.32</v>
      </c>
      <c r="F20" s="4">
        <v>1440.0129999999999</v>
      </c>
      <c r="G20" s="7">
        <v>13.5</v>
      </c>
      <c r="H20" s="3">
        <v>1.5</v>
      </c>
      <c r="I20" s="3">
        <v>3.6700000000000001E-3</v>
      </c>
      <c r="J20" s="3">
        <f t="shared" si="0"/>
        <v>19.377600000000001</v>
      </c>
      <c r="K20" s="3">
        <v>15.5</v>
      </c>
      <c r="L20" s="4">
        <v>1.65</v>
      </c>
      <c r="M20" s="7">
        <f t="shared" si="3"/>
        <v>25.574999999999999</v>
      </c>
      <c r="N20" s="4">
        <f t="shared" si="1"/>
        <v>9.3939393939393945</v>
      </c>
      <c r="O20" s="3">
        <v>1.54</v>
      </c>
      <c r="P20" s="11">
        <v>1.96</v>
      </c>
      <c r="Q20" s="11">
        <v>2.4500000000000002</v>
      </c>
      <c r="R20" s="7">
        <f t="shared" si="2"/>
        <v>1.2500000000000002</v>
      </c>
      <c r="S20" s="5">
        <v>28</v>
      </c>
      <c r="T20" s="5">
        <v>39</v>
      </c>
      <c r="U20" s="5">
        <v>44</v>
      </c>
      <c r="V20" s="5">
        <v>111</v>
      </c>
      <c r="W20" s="5" t="s">
        <v>45</v>
      </c>
      <c r="X20" s="5" t="s">
        <v>46</v>
      </c>
      <c r="Y20" s="5" t="s">
        <v>73</v>
      </c>
      <c r="Z20" s="6" t="s">
        <v>60</v>
      </c>
    </row>
    <row r="21" spans="1:26" x14ac:dyDescent="0.3">
      <c r="A21" s="1" t="s">
        <v>2</v>
      </c>
      <c r="B21" s="3">
        <v>620</v>
      </c>
      <c r="C21" s="1" t="s">
        <v>4</v>
      </c>
      <c r="D21" s="4">
        <v>507547.22</v>
      </c>
      <c r="E21" s="4">
        <v>5251893.68</v>
      </c>
      <c r="F21" s="4">
        <v>1435.221</v>
      </c>
      <c r="G21" s="7">
        <v>15.8</v>
      </c>
      <c r="H21" s="3">
        <v>1.7</v>
      </c>
      <c r="I21" s="3">
        <v>8.7000000000000001E-4</v>
      </c>
      <c r="J21" s="3">
        <f t="shared" si="0"/>
        <v>4.5936000000000003</v>
      </c>
      <c r="K21" s="3">
        <v>22</v>
      </c>
      <c r="L21" s="4">
        <v>1.82</v>
      </c>
      <c r="M21" s="7">
        <f t="shared" si="3"/>
        <v>40.04</v>
      </c>
      <c r="N21" s="4">
        <f t="shared" si="1"/>
        <v>12.087912087912088</v>
      </c>
      <c r="O21" s="3">
        <v>1.62</v>
      </c>
      <c r="P21" s="11">
        <v>2.94</v>
      </c>
      <c r="Q21" s="11">
        <v>4.2300000000000004</v>
      </c>
      <c r="R21" s="7">
        <f t="shared" si="2"/>
        <v>1.4387755102040818</v>
      </c>
      <c r="S21" s="5">
        <v>24</v>
      </c>
      <c r="T21" s="5">
        <v>32</v>
      </c>
      <c r="U21" s="5">
        <v>60</v>
      </c>
      <c r="V21" s="5">
        <v>116</v>
      </c>
      <c r="W21" s="5" t="s">
        <v>47</v>
      </c>
      <c r="X21" s="5" t="s">
        <v>48</v>
      </c>
      <c r="Y21" s="5" t="s">
        <v>73</v>
      </c>
      <c r="Z21" s="6">
        <v>2</v>
      </c>
    </row>
    <row r="22" spans="1:26" x14ac:dyDescent="0.3">
      <c r="A22" s="1" t="s">
        <v>2</v>
      </c>
      <c r="B22" s="3">
        <v>650</v>
      </c>
      <c r="C22" s="1" t="s">
        <v>71</v>
      </c>
      <c r="D22" s="4">
        <v>508969.19</v>
      </c>
      <c r="E22" s="4">
        <v>5250076.66</v>
      </c>
      <c r="F22" s="4">
        <v>1381.1790000000001</v>
      </c>
      <c r="G22" s="7">
        <v>17.2</v>
      </c>
      <c r="H22" s="3">
        <v>1.65</v>
      </c>
      <c r="I22" s="3">
        <v>4.5199999999999997E-3</v>
      </c>
      <c r="J22" s="3">
        <f t="shared" si="0"/>
        <v>23.865599999999997</v>
      </c>
      <c r="K22" s="3">
        <v>24.9</v>
      </c>
      <c r="L22" s="4">
        <v>1.79</v>
      </c>
      <c r="M22" s="7">
        <f t="shared" si="3"/>
        <v>44.570999999999998</v>
      </c>
      <c r="N22" s="4">
        <f t="shared" si="1"/>
        <v>13.910614525139664</v>
      </c>
      <c r="O22" s="3">
        <v>8.0399999999999991</v>
      </c>
      <c r="P22" s="11">
        <v>2.74</v>
      </c>
      <c r="Q22" s="11">
        <v>2.74</v>
      </c>
      <c r="R22" s="7">
        <f t="shared" si="2"/>
        <v>1</v>
      </c>
      <c r="S22" s="5">
        <v>21</v>
      </c>
      <c r="T22" s="5">
        <v>32</v>
      </c>
      <c r="U22" s="5">
        <v>33</v>
      </c>
      <c r="V22" s="5">
        <v>86</v>
      </c>
      <c r="W22" s="5" t="s">
        <v>45</v>
      </c>
      <c r="X22" s="5" t="s">
        <v>49</v>
      </c>
      <c r="Y22" s="5" t="s">
        <v>72</v>
      </c>
      <c r="Z22" s="6" t="s">
        <v>61</v>
      </c>
    </row>
    <row r="23" spans="1:26" x14ac:dyDescent="0.3">
      <c r="A23" s="1" t="s">
        <v>2</v>
      </c>
      <c r="B23" s="3">
        <v>695</v>
      </c>
      <c r="C23" s="1" t="s">
        <v>5</v>
      </c>
      <c r="D23" s="4">
        <v>509370.84</v>
      </c>
      <c r="E23" s="4">
        <v>5247426.6900000004</v>
      </c>
      <c r="F23" s="4">
        <v>1332</v>
      </c>
      <c r="G23" s="7">
        <v>18</v>
      </c>
      <c r="H23" s="3">
        <v>1.9</v>
      </c>
      <c r="I23" s="3">
        <v>1.1E-4</v>
      </c>
      <c r="J23" s="3">
        <f t="shared" si="0"/>
        <v>0.58079999999999998</v>
      </c>
      <c r="K23" s="3">
        <v>27.6</v>
      </c>
      <c r="L23" s="4">
        <v>2.02</v>
      </c>
      <c r="M23" s="7">
        <f t="shared" si="3"/>
        <v>55.752000000000002</v>
      </c>
      <c r="N23" s="4">
        <f t="shared" si="1"/>
        <v>13.663366336633663</v>
      </c>
      <c r="O23" s="3">
        <v>12.7</v>
      </c>
      <c r="P23" s="11">
        <v>3.08</v>
      </c>
      <c r="Q23" s="11">
        <v>3.08</v>
      </c>
      <c r="R23" s="7">
        <f t="shared" si="2"/>
        <v>1</v>
      </c>
      <c r="S23" s="5">
        <v>19</v>
      </c>
      <c r="T23" s="5">
        <v>32</v>
      </c>
      <c r="U23" s="5">
        <v>37</v>
      </c>
      <c r="V23" s="5">
        <v>88</v>
      </c>
      <c r="W23" s="5" t="s">
        <v>45</v>
      </c>
      <c r="X23" s="5" t="s">
        <v>50</v>
      </c>
      <c r="Y23" s="5" t="s">
        <v>74</v>
      </c>
      <c r="Z23" s="6" t="s">
        <v>61</v>
      </c>
    </row>
    <row r="24" spans="1:26" x14ac:dyDescent="0.3">
      <c r="A24" s="1" t="s">
        <v>21</v>
      </c>
      <c r="B24" s="3">
        <v>605</v>
      </c>
      <c r="C24" s="1" t="s">
        <v>22</v>
      </c>
      <c r="D24" s="4">
        <v>514407.05</v>
      </c>
      <c r="E24" s="4">
        <v>5232902.17</v>
      </c>
      <c r="F24" s="4">
        <v>1254.3679999999999</v>
      </c>
      <c r="G24" s="7">
        <v>239</v>
      </c>
      <c r="H24" s="3">
        <v>5.41</v>
      </c>
      <c r="I24" s="3">
        <v>4.0999999999999999E-4</v>
      </c>
      <c r="J24" s="3">
        <f t="shared" si="0"/>
        <v>2.1648000000000001</v>
      </c>
      <c r="K24" s="3">
        <v>57.9</v>
      </c>
      <c r="L24" s="4">
        <v>6</v>
      </c>
      <c r="M24" s="7">
        <f t="shared" si="3"/>
        <v>347.4</v>
      </c>
      <c r="N24" s="4">
        <f t="shared" si="1"/>
        <v>9.65</v>
      </c>
      <c r="O24" s="3">
        <v>2.68</v>
      </c>
      <c r="P24" s="11">
        <v>8.2100000000000009</v>
      </c>
      <c r="Q24" s="11">
        <v>13.26</v>
      </c>
      <c r="R24" s="7">
        <f t="shared" si="2"/>
        <v>1.6151035322777099</v>
      </c>
      <c r="S24" s="5">
        <v>35</v>
      </c>
      <c r="T24" s="5">
        <v>50</v>
      </c>
      <c r="U24" s="5">
        <v>60</v>
      </c>
      <c r="V24" s="5">
        <v>145</v>
      </c>
      <c r="W24" s="5" t="s">
        <v>47</v>
      </c>
      <c r="X24" s="5" t="s">
        <v>48</v>
      </c>
      <c r="Y24" s="5" t="s">
        <v>73</v>
      </c>
      <c r="Z24" s="6" t="s">
        <v>61</v>
      </c>
    </row>
    <row r="25" spans="1:26" x14ac:dyDescent="0.3">
      <c r="A25" s="1" t="s">
        <v>23</v>
      </c>
      <c r="B25" s="3">
        <v>655</v>
      </c>
      <c r="C25" s="1" t="s">
        <v>26</v>
      </c>
      <c r="D25" s="4">
        <v>503746.91</v>
      </c>
      <c r="E25" s="4">
        <v>5236412.7</v>
      </c>
      <c r="F25" s="4">
        <v>1294.4490000000001</v>
      </c>
      <c r="G25" s="7">
        <v>39.299999999999997</v>
      </c>
      <c r="H25" s="3">
        <v>2.14</v>
      </c>
      <c r="I25" s="3">
        <v>5.1000000000000004E-4</v>
      </c>
      <c r="J25" s="3">
        <f t="shared" si="0"/>
        <v>2.6928000000000001</v>
      </c>
      <c r="K25" s="3">
        <v>23.8</v>
      </c>
      <c r="L25" s="4">
        <v>2.42</v>
      </c>
      <c r="M25" s="7">
        <f t="shared" si="3"/>
        <v>57.595999999999997</v>
      </c>
      <c r="N25" s="4">
        <f t="shared" si="1"/>
        <v>9.8347107438016543</v>
      </c>
      <c r="O25" s="3">
        <v>33.61</v>
      </c>
      <c r="P25" s="11">
        <v>3.86</v>
      </c>
      <c r="Q25" s="11">
        <v>3.86</v>
      </c>
      <c r="R25" s="7">
        <f t="shared" si="2"/>
        <v>1</v>
      </c>
      <c r="S25" s="5">
        <v>15</v>
      </c>
      <c r="T25" s="5">
        <v>26</v>
      </c>
      <c r="U25" s="5">
        <v>33</v>
      </c>
      <c r="V25" s="5">
        <v>74</v>
      </c>
      <c r="W25" s="5" t="s">
        <v>51</v>
      </c>
      <c r="X25" s="5" t="s">
        <v>54</v>
      </c>
      <c r="Y25" s="5" t="s">
        <v>72</v>
      </c>
      <c r="Z25" s="6">
        <v>10</v>
      </c>
    </row>
    <row r="26" spans="1:26" x14ac:dyDescent="0.3">
      <c r="A26" s="1" t="s">
        <v>23</v>
      </c>
      <c r="B26" s="3">
        <v>660</v>
      </c>
      <c r="C26" s="1" t="s">
        <v>24</v>
      </c>
      <c r="D26" s="4">
        <v>504611.42</v>
      </c>
      <c r="E26" s="4">
        <v>5236553.87</v>
      </c>
      <c r="F26" s="4">
        <v>1291.2619999999999</v>
      </c>
      <c r="G26" s="7">
        <v>55.1</v>
      </c>
      <c r="H26" s="3">
        <v>3.45</v>
      </c>
      <c r="I26" s="3"/>
      <c r="J26" s="3">
        <f t="shared" si="0"/>
        <v>0</v>
      </c>
      <c r="K26" s="3">
        <v>24.3</v>
      </c>
      <c r="L26" s="4">
        <v>4.12</v>
      </c>
      <c r="M26" s="7">
        <f t="shared" si="3"/>
        <v>100.116</v>
      </c>
      <c r="N26" s="4">
        <f t="shared" si="1"/>
        <v>5.8980582524271847</v>
      </c>
      <c r="O26" s="3">
        <v>12.34</v>
      </c>
      <c r="P26" s="11">
        <v>5.55</v>
      </c>
      <c r="Q26" s="11">
        <v>5.55</v>
      </c>
      <c r="R26" s="7">
        <f t="shared" si="2"/>
        <v>1</v>
      </c>
      <c r="S26" s="5">
        <v>23</v>
      </c>
      <c r="T26" s="5">
        <v>43</v>
      </c>
      <c r="U26" s="5">
        <v>48</v>
      </c>
      <c r="V26" s="5">
        <v>114</v>
      </c>
      <c r="W26" s="5" t="s">
        <v>45</v>
      </c>
      <c r="X26" s="5" t="s">
        <v>53</v>
      </c>
      <c r="Y26" s="5" t="s">
        <v>73</v>
      </c>
      <c r="Z26" s="6">
        <v>10</v>
      </c>
    </row>
    <row r="27" spans="1:26" x14ac:dyDescent="0.3">
      <c r="A27" s="1" t="s">
        <v>23</v>
      </c>
      <c r="B27" s="3">
        <v>685</v>
      </c>
      <c r="C27" s="1" t="s">
        <v>25</v>
      </c>
      <c r="D27" s="4">
        <v>511190.22</v>
      </c>
      <c r="E27" s="4">
        <v>5233762.04</v>
      </c>
      <c r="F27" s="4">
        <v>1264.9159999999999</v>
      </c>
      <c r="G27" s="7">
        <v>83.6</v>
      </c>
      <c r="H27" s="3">
        <v>2.99</v>
      </c>
      <c r="I27" s="3">
        <v>2.9999999999999997E-4</v>
      </c>
      <c r="J27" s="3">
        <f t="shared" si="0"/>
        <v>1.5839999999999999</v>
      </c>
      <c r="K27" s="3">
        <v>37.299999999999997</v>
      </c>
      <c r="L27" s="4">
        <v>3.37</v>
      </c>
      <c r="M27" s="7">
        <f t="shared" si="3"/>
        <v>125.70099999999999</v>
      </c>
      <c r="N27" s="4">
        <f t="shared" si="1"/>
        <v>11.068249258160236</v>
      </c>
      <c r="O27" s="3">
        <v>4.0199999999999996</v>
      </c>
      <c r="P27" s="11">
        <v>5.36</v>
      </c>
      <c r="Q27" s="11">
        <v>8.18</v>
      </c>
      <c r="R27" s="7">
        <f t="shared" si="2"/>
        <v>1.5261194029850744</v>
      </c>
      <c r="S27" s="5">
        <v>27</v>
      </c>
      <c r="T27" s="5">
        <v>39</v>
      </c>
      <c r="U27" s="5">
        <v>50</v>
      </c>
      <c r="V27" s="5">
        <v>116</v>
      </c>
      <c r="W27" s="5" t="s">
        <v>47</v>
      </c>
      <c r="X27" s="5" t="s">
        <v>53</v>
      </c>
      <c r="Y27" s="5" t="s">
        <v>73</v>
      </c>
      <c r="Z27" s="6">
        <v>10</v>
      </c>
    </row>
    <row r="28" spans="1:26" x14ac:dyDescent="0.3">
      <c r="A28" s="1" t="s">
        <v>23</v>
      </c>
      <c r="B28" s="3">
        <v>690</v>
      </c>
      <c r="C28" s="1" t="s">
        <v>27</v>
      </c>
      <c r="D28" s="4">
        <v>513734.05</v>
      </c>
      <c r="E28" s="4">
        <v>5233015.63</v>
      </c>
      <c r="F28" s="4">
        <v>1258.3779999999999</v>
      </c>
      <c r="G28" s="7">
        <v>91.1</v>
      </c>
      <c r="H28" s="3">
        <v>3.05</v>
      </c>
      <c r="I28" s="3">
        <v>6.4000000000000005E-4</v>
      </c>
      <c r="J28" s="3">
        <f t="shared" si="0"/>
        <v>3.3792000000000004</v>
      </c>
      <c r="K28" s="3">
        <v>44</v>
      </c>
      <c r="L28" s="4">
        <v>3.21</v>
      </c>
      <c r="M28" s="7">
        <f t="shared" si="3"/>
        <v>141.24</v>
      </c>
      <c r="N28" s="4">
        <f t="shared" si="1"/>
        <v>13.707165109034268</v>
      </c>
      <c r="O28" s="3">
        <v>1.45</v>
      </c>
      <c r="P28" s="11">
        <v>4.01</v>
      </c>
      <c r="Q28" s="11">
        <v>7.24</v>
      </c>
      <c r="R28" s="7">
        <f t="shared" si="2"/>
        <v>1.8054862842892769</v>
      </c>
      <c r="S28" s="5">
        <v>30</v>
      </c>
      <c r="T28" s="5">
        <v>43</v>
      </c>
      <c r="U28" s="5">
        <v>52</v>
      </c>
      <c r="V28" s="5">
        <v>125</v>
      </c>
      <c r="W28" s="5" t="s">
        <v>47</v>
      </c>
      <c r="X28" s="5" t="s">
        <v>58</v>
      </c>
      <c r="Y28" s="5" t="s">
        <v>73</v>
      </c>
      <c r="Z28" s="6" t="s">
        <v>61</v>
      </c>
    </row>
    <row r="29" spans="1:26" x14ac:dyDescent="0.3">
      <c r="A29" s="1" t="s">
        <v>32</v>
      </c>
      <c r="B29" s="3">
        <v>658</v>
      </c>
      <c r="C29" s="1" t="s">
        <v>26</v>
      </c>
      <c r="D29" s="4">
        <v>504257.92</v>
      </c>
      <c r="E29" s="4">
        <v>5236807.9400000004</v>
      </c>
      <c r="F29" s="4">
        <v>1293.4749999999999</v>
      </c>
      <c r="G29" s="7">
        <v>15.3</v>
      </c>
      <c r="H29" s="3">
        <v>1.72</v>
      </c>
      <c r="I29" s="3">
        <v>2.7599999999999999E-3</v>
      </c>
      <c r="J29" s="3">
        <f t="shared" si="0"/>
        <v>14.572799999999999</v>
      </c>
      <c r="K29" s="3">
        <v>22.1</v>
      </c>
      <c r="L29" s="4">
        <v>1.94</v>
      </c>
      <c r="M29" s="7">
        <f t="shared" si="3"/>
        <v>42.874000000000002</v>
      </c>
      <c r="N29" s="4">
        <f t="shared" si="1"/>
        <v>11.391752577319588</v>
      </c>
      <c r="O29" s="3">
        <v>12.45</v>
      </c>
      <c r="P29" s="11">
        <v>3.89</v>
      </c>
      <c r="Q29" s="11">
        <v>3.89</v>
      </c>
      <c r="R29" s="7">
        <f t="shared" si="2"/>
        <v>1</v>
      </c>
      <c r="S29" s="5">
        <v>20</v>
      </c>
      <c r="T29" s="5">
        <v>26</v>
      </c>
      <c r="U29" s="5">
        <v>32</v>
      </c>
      <c r="V29" s="5">
        <v>78</v>
      </c>
      <c r="W29" s="5" t="s">
        <v>45</v>
      </c>
      <c r="X29" s="5" t="s">
        <v>53</v>
      </c>
      <c r="Y29" s="5" t="s">
        <v>74</v>
      </c>
      <c r="Z29" s="6">
        <v>10</v>
      </c>
    </row>
  </sheetData>
  <sortState ref="A2:AK29">
    <sortCondition ref="A2:A29"/>
    <sortCondition ref="B2:B29"/>
  </sortState>
  <conditionalFormatting sqref="N2:N2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:R2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O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headerFooter>
    <oddFooter>&amp;L&amp;9wq-ws4-46e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70" zoomScaleNormal="70" workbookViewId="0">
      <selection activeCell="AT58" sqref="AT58"/>
    </sheetView>
  </sheetViews>
  <sheetFormatPr defaultRowHeight="14.4" x14ac:dyDescent="0.3"/>
  <cols>
    <col min="1" max="1" width="19.5546875" style="1" bestFit="1" customWidth="1"/>
    <col min="2" max="2" width="10" style="3" bestFit="1" customWidth="1"/>
    <col min="3" max="3" width="10.88671875" style="3" bestFit="1" customWidth="1"/>
    <col min="4" max="4" width="14.44140625" style="1" bestFit="1" customWidth="1"/>
    <col min="5" max="5" width="10.88671875" style="3" bestFit="1" customWidth="1"/>
    <col min="6" max="6" width="11.33203125" style="1" customWidth="1"/>
    <col min="7" max="7" width="10.88671875" style="3" bestFit="1" customWidth="1"/>
    <col min="8" max="8" width="11.33203125" style="1" customWidth="1"/>
    <col min="11" max="11" width="20.44140625" customWidth="1"/>
  </cols>
  <sheetData>
    <row r="1" spans="1:14" x14ac:dyDescent="0.3">
      <c r="A1" s="1" t="s">
        <v>0</v>
      </c>
      <c r="B1" s="2" t="s">
        <v>1</v>
      </c>
      <c r="C1" s="3" t="s">
        <v>67</v>
      </c>
      <c r="D1" s="13" t="s">
        <v>64</v>
      </c>
      <c r="E1" s="3" t="s">
        <v>67</v>
      </c>
      <c r="F1" s="13" t="s">
        <v>66</v>
      </c>
      <c r="G1" s="3" t="s">
        <v>67</v>
      </c>
      <c r="H1" s="13" t="s">
        <v>65</v>
      </c>
      <c r="K1" s="14"/>
      <c r="L1" s="14"/>
      <c r="M1" s="14"/>
      <c r="N1" s="14"/>
    </row>
    <row r="2" spans="1:14" x14ac:dyDescent="0.3">
      <c r="A2" s="8" t="s">
        <v>10</v>
      </c>
      <c r="B2" s="9">
        <v>610</v>
      </c>
      <c r="C2" s="7">
        <v>7.14</v>
      </c>
      <c r="D2" s="12">
        <v>12</v>
      </c>
      <c r="E2" s="7">
        <v>7.14</v>
      </c>
      <c r="F2" s="12">
        <v>1.91</v>
      </c>
      <c r="G2" s="7">
        <v>7.14</v>
      </c>
      <c r="H2" s="12">
        <v>23</v>
      </c>
      <c r="K2" s="1"/>
      <c r="L2" s="1"/>
      <c r="M2" s="3"/>
      <c r="N2" s="1"/>
    </row>
    <row r="3" spans="1:14" x14ac:dyDescent="0.3">
      <c r="A3" s="8" t="s">
        <v>32</v>
      </c>
      <c r="B3" s="9">
        <v>658</v>
      </c>
      <c r="C3" s="7">
        <v>15.3</v>
      </c>
      <c r="D3" s="12">
        <v>22.1</v>
      </c>
      <c r="E3" s="7">
        <v>15.3</v>
      </c>
      <c r="F3" s="12">
        <v>1.94</v>
      </c>
      <c r="G3" s="7">
        <v>15.3</v>
      </c>
      <c r="H3" s="12">
        <v>42.7</v>
      </c>
      <c r="K3" s="1"/>
      <c r="L3" s="3"/>
      <c r="M3" s="7"/>
      <c r="N3" s="3"/>
    </row>
    <row r="4" spans="1:14" x14ac:dyDescent="0.3">
      <c r="A4" s="8" t="s">
        <v>10</v>
      </c>
      <c r="B4" s="9">
        <v>630</v>
      </c>
      <c r="C4" s="7">
        <v>16.8</v>
      </c>
      <c r="D4" s="12">
        <v>23.3</v>
      </c>
      <c r="E4" s="7">
        <v>16.8</v>
      </c>
      <c r="F4" s="12">
        <v>1.26</v>
      </c>
      <c r="G4" s="7">
        <v>16.8</v>
      </c>
      <c r="H4" s="12">
        <v>29.4</v>
      </c>
      <c r="K4" s="1"/>
      <c r="L4" s="3"/>
      <c r="M4" s="7"/>
      <c r="N4" s="3"/>
    </row>
    <row r="5" spans="1:14" x14ac:dyDescent="0.3">
      <c r="A5" s="8" t="s">
        <v>2</v>
      </c>
      <c r="B5" s="9">
        <v>650</v>
      </c>
      <c r="C5" s="7">
        <v>17.2</v>
      </c>
      <c r="D5" s="12">
        <v>24.9</v>
      </c>
      <c r="E5" s="7">
        <v>17.2</v>
      </c>
      <c r="F5" s="12">
        <v>1.79</v>
      </c>
      <c r="G5" s="7">
        <v>17.2</v>
      </c>
      <c r="H5" s="12">
        <v>44.6</v>
      </c>
      <c r="K5" s="1"/>
      <c r="L5" s="3"/>
      <c r="M5" s="7"/>
      <c r="N5" s="3"/>
    </row>
    <row r="6" spans="1:14" x14ac:dyDescent="0.3">
      <c r="A6" s="8" t="s">
        <v>2</v>
      </c>
      <c r="B6" s="9">
        <v>695</v>
      </c>
      <c r="C6" s="7">
        <v>18</v>
      </c>
      <c r="D6" s="12">
        <v>27.6</v>
      </c>
      <c r="E6" s="7">
        <v>18</v>
      </c>
      <c r="F6" s="12">
        <v>2.02</v>
      </c>
      <c r="G6" s="7">
        <v>18</v>
      </c>
      <c r="H6" s="12">
        <v>55.7</v>
      </c>
      <c r="K6" s="1"/>
      <c r="L6" s="3"/>
      <c r="M6" s="7"/>
      <c r="N6" s="3"/>
    </row>
    <row r="7" spans="1:14" x14ac:dyDescent="0.3">
      <c r="C7" s="7"/>
      <c r="D7" s="12">
        <v>1</v>
      </c>
      <c r="E7" s="7"/>
      <c r="F7" s="12">
        <v>1</v>
      </c>
      <c r="G7" s="7">
        <v>0.1</v>
      </c>
      <c r="H7" s="12">
        <v>1</v>
      </c>
      <c r="K7" s="1"/>
      <c r="L7" s="3"/>
      <c r="M7" s="7"/>
      <c r="N7" s="3"/>
    </row>
    <row r="8" spans="1:14" x14ac:dyDescent="0.3">
      <c r="A8" s="8" t="s">
        <v>8</v>
      </c>
      <c r="B8" s="9">
        <v>620</v>
      </c>
      <c r="C8" s="7">
        <v>18.5</v>
      </c>
      <c r="D8" s="12">
        <v>39.200000000000003</v>
      </c>
      <c r="E8" s="7">
        <v>18.5</v>
      </c>
      <c r="F8" s="12">
        <v>1.1200000000000001</v>
      </c>
      <c r="G8" s="7">
        <v>18.5</v>
      </c>
      <c r="H8" s="12">
        <v>43.9</v>
      </c>
      <c r="K8" s="1"/>
      <c r="L8" s="3"/>
      <c r="M8" s="7"/>
      <c r="N8" s="3"/>
    </row>
    <row r="9" spans="1:14" x14ac:dyDescent="0.3">
      <c r="A9" s="8" t="s">
        <v>28</v>
      </c>
      <c r="B9" s="9">
        <v>690</v>
      </c>
      <c r="C9" s="7">
        <v>21</v>
      </c>
      <c r="D9" s="12">
        <v>16.5</v>
      </c>
      <c r="E9" s="7">
        <v>21</v>
      </c>
      <c r="F9" s="12">
        <v>2.41</v>
      </c>
      <c r="G9" s="7">
        <v>21</v>
      </c>
      <c r="H9" s="12">
        <v>39.6</v>
      </c>
      <c r="K9" s="1"/>
      <c r="L9" s="3"/>
      <c r="M9" s="7"/>
      <c r="N9" s="3"/>
    </row>
    <row r="10" spans="1:14" x14ac:dyDescent="0.3">
      <c r="A10" s="8" t="s">
        <v>10</v>
      </c>
      <c r="B10" s="9">
        <v>660</v>
      </c>
      <c r="C10" s="7">
        <v>25</v>
      </c>
      <c r="D10" s="12">
        <v>34.6</v>
      </c>
      <c r="E10" s="7">
        <v>25</v>
      </c>
      <c r="F10" s="12">
        <v>1.5</v>
      </c>
      <c r="G10" s="7">
        <v>25</v>
      </c>
      <c r="H10" s="12">
        <v>51.8</v>
      </c>
      <c r="K10" s="1"/>
      <c r="L10" s="3"/>
      <c r="M10" s="7"/>
      <c r="N10" s="3"/>
    </row>
    <row r="11" spans="1:14" x14ac:dyDescent="0.3">
      <c r="A11" s="8" t="s">
        <v>23</v>
      </c>
      <c r="B11" s="9">
        <v>655</v>
      </c>
      <c r="C11" s="7">
        <v>39.299999999999997</v>
      </c>
      <c r="D11" s="12">
        <v>23.8</v>
      </c>
      <c r="E11" s="7">
        <v>39.299999999999997</v>
      </c>
      <c r="F11" s="12">
        <v>2.42</v>
      </c>
      <c r="G11" s="7">
        <v>39.299999999999997</v>
      </c>
      <c r="H11" s="12">
        <v>57.6</v>
      </c>
      <c r="K11" s="1"/>
      <c r="L11" s="3"/>
      <c r="M11" s="7"/>
      <c r="N11" s="3"/>
    </row>
    <row r="12" spans="1:14" x14ac:dyDescent="0.3">
      <c r="A12" s="8" t="s">
        <v>8</v>
      </c>
      <c r="B12" s="9">
        <v>675</v>
      </c>
      <c r="C12" s="7">
        <v>45</v>
      </c>
      <c r="D12" s="12">
        <v>35.1</v>
      </c>
      <c r="E12" s="7">
        <v>45</v>
      </c>
      <c r="F12" s="12">
        <v>2.73</v>
      </c>
      <c r="G12" s="7">
        <v>45</v>
      </c>
      <c r="H12" s="12">
        <v>95.8</v>
      </c>
      <c r="K12" s="1"/>
      <c r="L12" s="3"/>
      <c r="M12" s="7"/>
      <c r="N12" s="3"/>
    </row>
    <row r="13" spans="1:14" x14ac:dyDescent="0.3">
      <c r="A13" s="8" t="s">
        <v>23</v>
      </c>
      <c r="B13" s="9">
        <v>660</v>
      </c>
      <c r="C13" s="7">
        <v>55.1</v>
      </c>
      <c r="D13" s="12">
        <v>24.3</v>
      </c>
      <c r="E13" s="7">
        <v>55.1</v>
      </c>
      <c r="F13" s="12">
        <v>4.12</v>
      </c>
      <c r="G13" s="7">
        <v>55.1</v>
      </c>
      <c r="H13" s="12">
        <v>100.1</v>
      </c>
      <c r="K13" s="1"/>
      <c r="L13" s="3"/>
      <c r="M13" s="7"/>
      <c r="N13" s="3"/>
    </row>
    <row r="14" spans="1:14" x14ac:dyDescent="0.3">
      <c r="A14" s="8" t="s">
        <v>23</v>
      </c>
      <c r="B14" s="9">
        <v>685</v>
      </c>
      <c r="C14" s="7">
        <v>83.6</v>
      </c>
      <c r="D14" s="12">
        <v>37.299999999999997</v>
      </c>
      <c r="E14" s="7">
        <v>83.6</v>
      </c>
      <c r="F14" s="12">
        <v>3.37</v>
      </c>
      <c r="G14" s="7">
        <v>83.6</v>
      </c>
      <c r="H14" s="12">
        <v>125.9</v>
      </c>
      <c r="K14" s="1"/>
      <c r="L14" s="3"/>
      <c r="M14" s="7"/>
      <c r="N14" s="3"/>
    </row>
    <row r="15" spans="1:14" x14ac:dyDescent="0.3">
      <c r="A15" s="8" t="s">
        <v>21</v>
      </c>
      <c r="B15" s="9">
        <v>605</v>
      </c>
      <c r="C15" s="7">
        <v>239</v>
      </c>
      <c r="D15" s="12">
        <v>57.9</v>
      </c>
      <c r="E15" s="7">
        <v>239</v>
      </c>
      <c r="F15" s="12">
        <v>6</v>
      </c>
      <c r="G15" s="7">
        <v>239</v>
      </c>
      <c r="H15" s="12">
        <v>347.9</v>
      </c>
      <c r="K15" s="1"/>
      <c r="L15" s="3"/>
      <c r="M15" s="7"/>
      <c r="N15" s="3"/>
    </row>
  </sheetData>
  <mergeCells count="1">
    <mergeCell ref="K1:N1"/>
  </mergeCells>
  <conditionalFormatting sqref="H2:H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Rapid Assessments</vt:lpstr>
      <vt:lpstr>Drainage Relationships</vt:lpstr>
    </vt:vector>
  </TitlesOfParts>
  <Manager>Mike Kennedy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St. Louis River Watershed Restoration and Protection Strategies (WRAPS) Report - Appendix 2 – Rapid Geomorphic Assessment Data (Excel)</dc:title>
  <dc:subject>Rapid Geomorphic Assessment Data for Appendix 2 of St. Louis WRAPs Report’s Appendix C</dc:subject>
  <dc:creator>Minnesota Pollution Control Agency - Mike Kennedy (Jennifer Holstad - Excel only)</dc:creator>
  <cp:keywords>Minnesota Pollution Control Agency, MPCA, Water Quality, Watershed &amp; Water Stories, wq-ws4-46e, Rapid Assessments, Swan River, Geomorphology, Barber Creek, Penobscot Creek, Dempsey Creek, Little Swan Creek, West Swan River Bankfull, Depth to Width, Watershed Restoration and Protection Strategy (WRAPS)</cp:keywords>
  <cp:lastModifiedBy>Holstad, Jennifer</cp:lastModifiedBy>
  <cp:lastPrinted>2019-01-15T15:21:47Z</cp:lastPrinted>
  <dcterms:created xsi:type="dcterms:W3CDTF">2012-10-11T13:12:19Z</dcterms:created>
  <dcterms:modified xsi:type="dcterms:W3CDTF">2019-01-15T15:22:58Z</dcterms:modified>
  <cp:category>Water Quality, Watershed &amp; Water Stories</cp:category>
</cp:coreProperties>
</file>